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480" windowHeight="8835" tabRatio="821" firstSheet="1" activeTab="9"/>
  </bookViews>
  <sheets>
    <sheet name="Arkusz1" sheetId="32" state="hidden" r:id="rId1"/>
    <sheet name="cz.1" sheetId="26" r:id="rId2"/>
    <sheet name="cz.2" sheetId="21" r:id="rId3"/>
    <sheet name="cz.3" sheetId="18" r:id="rId4"/>
    <sheet name="cz.4" sheetId="12" r:id="rId5"/>
    <sheet name="cz.5" sheetId="23" r:id="rId6"/>
    <sheet name="cz.6" sheetId="22" r:id="rId7"/>
    <sheet name="cz.7" sheetId="24" r:id="rId8"/>
    <sheet name="cz.8" sheetId="25" r:id="rId9"/>
    <sheet name="cz.9" sheetId="28" r:id="rId10"/>
    <sheet name="cz.10" sheetId="30" r:id="rId11"/>
    <sheet name="cz.11" sheetId="31" r:id="rId12"/>
    <sheet name="cz.12" sheetId="1" r:id="rId13"/>
  </sheets>
  <definedNames>
    <definedName name="_xlnm.Print_Titles" localSheetId="4">cz.4!$1:$2</definedName>
  </definedNames>
  <calcPr calcId="144525"/>
</workbook>
</file>

<file path=xl/calcChain.xml><?xml version="1.0" encoding="utf-8"?>
<calcChain xmlns="http://schemas.openxmlformats.org/spreadsheetml/2006/main">
  <c r="C13" i="32" l="1"/>
  <c r="B13" i="32"/>
  <c r="L6" i="24" l="1"/>
  <c r="M6" i="24" s="1"/>
  <c r="I6" i="24"/>
  <c r="J6" i="24" l="1"/>
  <c r="I5" i="26" l="1"/>
  <c r="I13" i="25" l="1"/>
  <c r="J13" i="25" s="1"/>
  <c r="I12" i="25"/>
  <c r="J12" i="25" s="1"/>
  <c r="I11" i="25"/>
  <c r="J11" i="25" s="1"/>
  <c r="I10" i="25"/>
  <c r="J10" i="25" s="1"/>
  <c r="I9" i="25"/>
  <c r="J9" i="25" s="1"/>
  <c r="I8" i="25"/>
  <c r="J8" i="25" s="1"/>
  <c r="I7" i="25"/>
  <c r="J7" i="25" s="1"/>
  <c r="I6" i="25"/>
  <c r="I8" i="12"/>
  <c r="J8" i="12" s="1"/>
  <c r="I7" i="12"/>
  <c r="J7" i="12" s="1"/>
  <c r="I6" i="12"/>
  <c r="L6" i="31" l="1"/>
  <c r="M6" i="31" s="1"/>
  <c r="I6" i="31"/>
  <c r="L5" i="31"/>
  <c r="M5" i="31" s="1"/>
  <c r="I5" i="31"/>
  <c r="L5" i="30"/>
  <c r="M5" i="30" s="1"/>
  <c r="I5" i="30"/>
  <c r="I6" i="30" s="1"/>
  <c r="B14" i="32" s="1"/>
  <c r="L7" i="28"/>
  <c r="M7" i="28" s="1"/>
  <c r="L6" i="28"/>
  <c r="M6" i="28" s="1"/>
  <c r="L5" i="28"/>
  <c r="M5" i="28" s="1"/>
  <c r="I5" i="28"/>
  <c r="L14" i="26"/>
  <c r="M14" i="26" s="1"/>
  <c r="I14" i="26"/>
  <c r="L13" i="26"/>
  <c r="M13" i="26" s="1"/>
  <c r="I13" i="26"/>
  <c r="L12" i="26"/>
  <c r="M12" i="26" s="1"/>
  <c r="I12" i="26"/>
  <c r="L11" i="26"/>
  <c r="M11" i="26" s="1"/>
  <c r="I11" i="26"/>
  <c r="L10" i="26"/>
  <c r="M10" i="26" s="1"/>
  <c r="I10" i="26"/>
  <c r="L9" i="26"/>
  <c r="M9" i="26" s="1"/>
  <c r="I9" i="26"/>
  <c r="L8" i="26"/>
  <c r="M8" i="26" s="1"/>
  <c r="I8" i="26"/>
  <c r="L7" i="26"/>
  <c r="M7" i="26" s="1"/>
  <c r="I7" i="26"/>
  <c r="L6" i="26"/>
  <c r="M6" i="26" s="1"/>
  <c r="I6" i="26"/>
  <c r="L5" i="26"/>
  <c r="M5" i="26" s="1"/>
  <c r="J10" i="26" l="1"/>
  <c r="J12" i="26"/>
  <c r="I7" i="31"/>
  <c r="B15" i="32" s="1"/>
  <c r="J6" i="26"/>
  <c r="J6" i="31"/>
  <c r="J5" i="28"/>
  <c r="J11" i="26"/>
  <c r="J5" i="26"/>
  <c r="J8" i="26"/>
  <c r="J14" i="26"/>
  <c r="J5" i="31"/>
  <c r="J5" i="30"/>
  <c r="J6" i="30" s="1"/>
  <c r="C14" i="32" s="1"/>
  <c r="J9" i="26"/>
  <c r="J7" i="26"/>
  <c r="J13" i="26"/>
  <c r="I15" i="26"/>
  <c r="B5" i="32" s="1"/>
  <c r="I5" i="22"/>
  <c r="L5" i="24"/>
  <c r="M5" i="24" s="1"/>
  <c r="I5" i="24"/>
  <c r="I7" i="24" s="1"/>
  <c r="B11" i="32" s="1"/>
  <c r="L6" i="25"/>
  <c r="M6" i="25" s="1"/>
  <c r="J6" i="25" s="1"/>
  <c r="L5" i="25"/>
  <c r="M5" i="25" s="1"/>
  <c r="I5" i="25"/>
  <c r="I14" i="25" s="1"/>
  <c r="B12" i="32" s="1"/>
  <c r="J15" i="26" l="1"/>
  <c r="C5" i="32" s="1"/>
  <c r="J7" i="31"/>
  <c r="C15" i="32" s="1"/>
  <c r="J5" i="24"/>
  <c r="J7" i="24" s="1"/>
  <c r="C11" i="32" s="1"/>
  <c r="J5" i="25"/>
  <c r="J14" i="25" s="1"/>
  <c r="C12" i="32" s="1"/>
  <c r="L5" i="22"/>
  <c r="M5" i="22" s="1"/>
  <c r="J5" i="22" s="1"/>
  <c r="L5" i="1"/>
  <c r="M5" i="1" s="1"/>
  <c r="L6" i="21"/>
  <c r="M6" i="21" s="1"/>
  <c r="L6" i="12"/>
  <c r="M6" i="12" s="1"/>
  <c r="J6" i="12" s="1"/>
  <c r="L6" i="23"/>
  <c r="M6" i="23" s="1"/>
  <c r="I6" i="23"/>
  <c r="I5" i="23"/>
  <c r="L5" i="23"/>
  <c r="M5" i="23" s="1"/>
  <c r="L5" i="12"/>
  <c r="M5" i="12" s="1"/>
  <c r="I5" i="12"/>
  <c r="I9" i="12" s="1"/>
  <c r="B8" i="32" s="1"/>
  <c r="L5" i="18"/>
  <c r="M5" i="18" s="1"/>
  <c r="I5" i="18"/>
  <c r="I6" i="21"/>
  <c r="L5" i="21"/>
  <c r="M5" i="21" s="1"/>
  <c r="I5" i="21"/>
  <c r="I5" i="1"/>
  <c r="J6" i="21" l="1"/>
  <c r="J5" i="21"/>
  <c r="I6" i="22"/>
  <c r="B10" i="32" s="1"/>
  <c r="J6" i="22"/>
  <c r="C10" i="32" s="1"/>
  <c r="J6" i="23"/>
  <c r="I6" i="1"/>
  <c r="B16" i="32" s="1"/>
  <c r="J5" i="1"/>
  <c r="I6" i="18"/>
  <c r="B7" i="32" s="1"/>
  <c r="J5" i="18"/>
  <c r="J5" i="12"/>
  <c r="J9" i="12" s="1"/>
  <c r="C8" i="32" s="1"/>
  <c r="J5" i="23"/>
  <c r="I7" i="23"/>
  <c r="B9" i="32" s="1"/>
  <c r="I7" i="21"/>
  <c r="B6" i="32" s="1"/>
  <c r="J6" i="18" l="1"/>
  <c r="C7" i="32" s="1"/>
  <c r="J7" i="21"/>
  <c r="C6" i="32" s="1"/>
  <c r="J7" i="23"/>
  <c r="C9" i="32" s="1"/>
  <c r="J6" i="1"/>
  <c r="C16" i="32" s="1"/>
</calcChain>
</file>

<file path=xl/sharedStrings.xml><?xml version="1.0" encoding="utf-8"?>
<sst xmlns="http://schemas.openxmlformats.org/spreadsheetml/2006/main" count="379" uniqueCount="152">
  <si>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</si>
  <si>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</si>
  <si>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</si>
  <si>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</si>
  <si>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</si>
  <si>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</si>
  <si>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</si>
  <si>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</si>
  <si>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</si>
  <si>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</si>
  <si>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</si>
  <si>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</si>
  <si>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</si>
  <si>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</si>
  <si>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  Formularz cenowy</t>
  </si>
  <si>
    <t>Załącznik nr 1a do SWZ</t>
  </si>
  <si>
    <t xml:space="preserve"> Formularz cenowy</t>
  </si>
  <si>
    <t>Formularz cenowy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</si>
  <si>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</si>
  <si>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</si>
  <si>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</si>
  <si>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</si>
  <si>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</si>
  <si>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</si>
  <si>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Prowadnica do rurek intubacyjnych (różne rozmiary)</t>
  </si>
  <si>
    <t>op.</t>
  </si>
  <si>
    <t>Prowadnica do trudnych intubacji, elastyczna, z wygiętym końcem, jednorazowa, rozmiar 15Ch/70cm</t>
  </si>
  <si>
    <t>Prześcieradło foliowane jednorazowego użytku nieprzemakalne  rozmiar min 210x150cm</t>
  </si>
  <si>
    <t>Słój na wkłady jednorazowe do ssaka OB-2012 firmy BOSCAROL z łącznikiem</t>
  </si>
  <si>
    <t xml:space="preserve">Przewód pacjenta z zaworem (jednorazowy) WM 28110 do respiratora MEDUMAT </t>
  </si>
  <si>
    <t>rol.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</si>
  <si>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</si>
  <si>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</si>
  <si>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</si>
  <si>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</si>
  <si>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</si>
  <si>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</si>
  <si>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</si>
  <si>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</si>
  <si>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</si>
  <si>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</si>
  <si>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</si>
  <si>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</si>
  <si>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</si>
  <si>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</si>
  <si>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</si>
  <si>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</si>
  <si>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</si>
  <si>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</si>
  <si>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</si>
  <si>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Jednorazowe podkłady ochronne bibułowo-foliowe dł.50cm. szer.51cm w rolce po 80 szt. (zielony lub niebieski)</t>
  </si>
  <si>
    <t>Złącze oddechowe do kapnometru M2533A rozmiar ET^4,0mm</t>
  </si>
  <si>
    <t>VAT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</si>
  <si>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</si>
  <si>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</si>
  <si>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</si>
  <si>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</si>
  <si>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</si>
  <si>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</si>
  <si>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</si>
  <si>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</si>
  <si>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</si>
  <si>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</si>
  <si>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</si>
  <si>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</si>
  <si>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</si>
  <si>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</si>
  <si>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</si>
  <si>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</si>
  <si>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</si>
  <si>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</si>
  <si>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</si>
  <si>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</si>
  <si>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wartość netto PLN            kol.5 x kol.7</t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</si>
  <si>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</si>
  <si>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</si>
  <si>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Opatrunki hydrożelowe</t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</si>
  <si>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</si>
  <si>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</si>
  <si>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</si>
  <si>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</si>
  <si>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</si>
  <si>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</si>
  <si>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</si>
  <si>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</si>
  <si>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</si>
  <si>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</si>
  <si>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</si>
  <si>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</si>
  <si>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</si>
  <si>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</si>
  <si>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</si>
  <si>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</si>
  <si>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</si>
  <si>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</si>
  <si>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</si>
  <si>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t>Akcesoria do ssaka OB-2012 BOSCAROL</t>
  </si>
  <si>
    <t>Poz. 3  Dopuszczamy komplet pościeli z poszwą o wymiarowaniu 150x200.</t>
  </si>
  <si>
    <t>Poz. 3  Dopuszczamy komplet pościeli z poszwą o wymiarowaniu 160x200.</t>
  </si>
  <si>
    <t>Poz. 3  Dopuszczamy komplet pościeli z poszwą o wymiarowaniu 160x210.</t>
  </si>
  <si>
    <t>poz. 2 Dopuszczamy kołnierze o regulacji min. 16 stopni.</t>
  </si>
  <si>
    <t>poz. 8 Dopuszczamy prowadnice ze sztywnym zabezpieczeniem końcówki które posiada wycięcie na krztałt prowadnicy.</t>
  </si>
  <si>
    <t>poz.1 Dopuszczamy opakowania zbiorcze 6 szt.</t>
  </si>
  <si>
    <t>poz. 2 Dopuszczamy opakowanie zbiorcze 10 szt.</t>
  </si>
  <si>
    <t xml:space="preserve">26/MMED/2023  część nr 12 </t>
  </si>
  <si>
    <t>26/MMED/2023  część nr 11</t>
  </si>
  <si>
    <t>26/MMED/2023  część nr 10</t>
  </si>
  <si>
    <t>26/MMED/2023  część nr 9</t>
  </si>
  <si>
    <t xml:space="preserve">26/MMED/2023  część nr 8 </t>
  </si>
  <si>
    <t xml:space="preserve">26/MMED/2023  część nr 7 </t>
  </si>
  <si>
    <t xml:space="preserve">26/MMED/2023  część nr 6 </t>
  </si>
  <si>
    <t xml:space="preserve">26/MMED/2023  część nr 5 </t>
  </si>
  <si>
    <t xml:space="preserve">26/MMED/2023  część nr 4 </t>
  </si>
  <si>
    <t xml:space="preserve">26/MMED/2023  część nr 3 </t>
  </si>
  <si>
    <t xml:space="preserve">26/MMED/2023  część nr 2 </t>
  </si>
  <si>
    <t>26/MMED/2023  część nr 1</t>
  </si>
  <si>
    <t>Papier medyczny do EKG 80x30 mm z nadrukiem, średnica wewn. rolki 16mm</t>
  </si>
  <si>
    <t>Opatrunek hydrożelowy o rozm. 60x40 cm</t>
  </si>
  <si>
    <t>Opatrunek hydrożelowy o rozm. 20x45 cm</t>
  </si>
  <si>
    <t xml:space="preserve">Opatrunek hydrożelowy o rozm. 20x20 cm </t>
  </si>
  <si>
    <t>Opatrunek hydrożelowy na twarz z otworami na oczy, nos i usta o rozm. 25x25 cm</t>
  </si>
  <si>
    <t>Termin ważności - min 12 m-cy od dnia dostawy</t>
  </si>
  <si>
    <t>Załącznik nr 1a do umowy</t>
  </si>
  <si>
    <t>Załącznik nr 1b do umowy</t>
  </si>
  <si>
    <t>Załącznik nr 1c do umowy</t>
  </si>
  <si>
    <t>Załącznik nr 1d do umowy</t>
  </si>
  <si>
    <t>Załącznik nr 1e do umowy</t>
  </si>
  <si>
    <t>Załącznik nr 1f do umowy</t>
  </si>
  <si>
    <t>Załącznik nr 1g do umowy</t>
  </si>
  <si>
    <t>Załącznik nr 1h do umowy</t>
  </si>
  <si>
    <t>Załącznik nr 1i do umowy</t>
  </si>
  <si>
    <t>Załącznik nr 1j do umowy</t>
  </si>
  <si>
    <t>Załącznik nr 1k do umowy</t>
  </si>
  <si>
    <t>Załącznik nr 1l do umowy</t>
  </si>
  <si>
    <t>Jednorazowy obwód CPAP do respiratora Pneupac paraPAC plus i maska dla dorosłego, rozmiar średni (Pneupac paraPAC plus) nr. ref. 100/905/360</t>
  </si>
  <si>
    <t>Jednorurowy obwód do wentylatora Pneupac paraPACplus z wewnętrzną linią do monitorowania ciśnienia, filtrem in-line i nasadką odchylającą strumień powietrza wydychanego                          nr. ref. 100/905/340</t>
  </si>
  <si>
    <r>
      <rPr>
        <b/>
        <sz val="10"/>
        <rFont val="Arial"/>
        <family val="2"/>
        <charset val="238"/>
      </rPr>
      <t>CHARAKTERYSTYCZNE CECHY PRODUKTU</t>
    </r>
    <r>
      <rPr>
        <sz val="10"/>
        <rFont val="Arial"/>
        <family val="2"/>
        <charset val="238"/>
      </rPr>
      <t xml:space="preserve">
- półpłynna konsystencja
- silne działanie schładzające
- skutecznie zmniejsza ból
- nie podrażnia oczu i skóry
- sterylny
- nietoksyczny
- odporny na wysokie temperatury
- nie cieknący, nie powodujacy zamakania opatrunku     - dobra adhezja do rany,                                                                                             - nie przykleja się                                                                                     - możliwość doprowadzenia leków przez iniekcyjne wprowadzenie pod powierzchnią opatrunku, bądż nasączenie opatrunku w roztworze leku przed nałożeniem                                                                                            - możliwość zastosowania do I,II,II stopnia oparzenia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</si>
  <si>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Wymienna  przyssawka do systemu kompresji klatki piersiowej LUKAS. Kompatybilna z urządzeniami LUCAS 2 i LUCAS 3.  Pakowane po 12 szt./op.</t>
  </si>
  <si>
    <t>Izotermiczny koc ratunkowy wym. 160x200 waga min. 5,5dag- max. 7dag - dopuszcza się 160 x max.240</t>
  </si>
  <si>
    <t xml:space="preserve">Staza uciskowa automatyczna z elastycznym paskiem i plastikowym zamkiem. Ucisk zwalniany stopniowo lub za pomocą przycisku. </t>
  </si>
  <si>
    <t>Jednorazowe osłonki do termometru BRAUN ThermoScan PRO 6000. Pakowane po 20 szt.</t>
  </si>
  <si>
    <t xml:space="preserve">        </t>
  </si>
  <si>
    <t>Podkłady higieniczne z miękkim wkładem chłonnym o wym. 90cm x 60cm.                             - chłonność 810 ml</t>
  </si>
  <si>
    <t>poz. 6  Podkład wykonany z 5 warstw, absorbcja i zatrzymanie płynów,  odporny na rozrywanie również w trudnych warunkach, kolor: niebieski</t>
  </si>
  <si>
    <t>Stabilizator  do rurki intubacyjnej Typu A. Uniwersalne rzepy umożliwiające szybkie i skuteczne umocowanie stabilizatora wokół głowy.</t>
  </si>
  <si>
    <t>poz.1 i 2 Dopuszczamy tylko elektrody, jeżeli są kompatybilne z defibrylatorem Lifepack 15.</t>
  </si>
  <si>
    <t xml:space="preserve">Elektrody wielofunkcyjne do defibrylacji dla dorosłych do defibrylatora PHYSIO-CONTROL LIFEPAK 15. </t>
  </si>
  <si>
    <t xml:space="preserve">Pediatryczne wielofunkcyjne elektrody do defibrylatora PHYSIO-CONTROL LIFEPAK 15. </t>
  </si>
  <si>
    <t>Papier rejestrujacy do drukarki defiblrylatora Lifepack  15 , szerokość 107mm, długość 23m, gilza 12 mm pakowany po 2 rol/op lub 10 rol/op.     Data ważności min. 12 m-cy od dnia dostawy.</t>
  </si>
  <si>
    <t>RAZEM</t>
  </si>
  <si>
    <t>Należy załączyć do oferty dokument producenta potwierdzający wymienione obok cechy</t>
  </si>
  <si>
    <t>Przewód pacjenta do respiratora Medumat  Sandard 2  WM 22800 bez kapnometrii i bez czujnika przepływu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</si>
</sst>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0000FF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58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7" fillId="0" borderId="12" xfId="0" applyFont="1" applyBorder="1" applyAlignment="1">
      <alignment horizontal="center"/>
    </xf>
    <xf numFmtId="0" fontId="32" fillId="12" borderId="20" xfId="0" applyFont="1" applyFill="1" applyBorder="1" applyAlignment="1">
      <alignment horizontal="left" wrapText="1"/>
    </xf>
    <xf numFmtId="0" fontId="32" fillId="12" borderId="10" xfId="0" applyFont="1" applyFill="1" applyBorder="1" applyAlignment="1">
      <alignment horizontal="left" wrapText="1"/>
    </xf>
    <xf numFmtId="2" fontId="0" fillId="0" borderId="21" xfId="0" applyNumberFormat="1" applyBorder="1" applyAlignment="1">
      <alignment horizontal="right" vertical="center"/>
    </xf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2" fontId="25" fillId="0" borderId="14" xfId="0" applyNumberFormat="1" applyFont="1" applyBorder="1" applyAlignment="1"/>
    <xf numFmtId="2" fontId="25" fillId="13" borderId="14" xfId="0" applyNumberFormat="1" applyFont="1" applyFill="1" applyBorder="1" applyAlignment="1"/>
    <xf numFmtId="0" fontId="25" fillId="0" borderId="14" xfId="0" applyFont="1" applyBorder="1" applyAlignment="1"/>
    <xf numFmtId="0" fontId="25" fillId="13" borderId="14" xfId="0" applyFont="1" applyFill="1" applyBorder="1" applyAlignment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6" fillId="12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/>
    </xf>
    <xf numFmtId="2" fontId="25" fillId="0" borderId="24" xfId="0" applyNumberFormat="1" applyFont="1" applyFill="1" applyBorder="1" applyAlignment="1"/>
    <xf numFmtId="0" fontId="21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1" fillId="0" borderId="25" xfId="0" applyFont="1" applyBorder="1" applyAlignment="1"/>
    <xf numFmtId="0" fontId="0" fillId="0" borderId="25" xfId="0" applyBorder="1" applyAlignment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25" fillId="0" borderId="0" xfId="0" applyFont="1" applyFill="1"/>
    <xf numFmtId="0" fontId="17" fillId="12" borderId="0" xfId="0" applyFont="1" applyFill="1" applyAlignment="1">
      <alignment wrapText="1"/>
    </xf>
    <xf numFmtId="0" fontId="29" fillId="14" borderId="0" xfId="0" applyFont="1" applyFill="1"/>
    <xf numFmtId="0" fontId="25" fillId="14" borderId="0" xfId="0" applyFont="1" applyFill="1"/>
    <xf numFmtId="0" fontId="1" fillId="14" borderId="0" xfId="0" applyFont="1" applyFill="1" applyAlignment="1">
      <alignment vertical="center" wrapText="1"/>
    </xf>
    <xf numFmtId="2" fontId="25" fillId="0" borderId="0" xfId="0" applyNumberFormat="1" applyFont="1" applyFill="1" applyBorder="1" applyAlignment="1"/>
    <xf numFmtId="2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right" vertical="center"/>
    </xf>
    <xf numFmtId="0" fontId="37" fillId="12" borderId="10" xfId="0" applyFont="1" applyFill="1" applyBorder="1" applyAlignment="1">
      <alignment horizontal="left" wrapText="1"/>
    </xf>
    <xf numFmtId="0" fontId="31" fillId="12" borderId="2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/>
    </xf>
    <xf numFmtId="0" fontId="29" fillId="0" borderId="0" xfId="0" applyFont="1" applyFill="1"/>
    <xf numFmtId="0" fontId="0" fillId="0" borderId="0" xfId="0" applyFill="1"/>
    <xf numFmtId="0" fontId="25" fillId="0" borderId="26" xfId="0" applyFont="1" applyBorder="1" applyAlignment="1">
      <alignment horizontal="center"/>
    </xf>
    <xf numFmtId="4" fontId="25" fillId="0" borderId="27" xfId="0" applyNumberFormat="1" applyFont="1" applyBorder="1" applyAlignment="1">
      <alignment horizontal="right"/>
    </xf>
    <xf numFmtId="0" fontId="38" fillId="0" borderId="0" xfId="0" applyFont="1"/>
    <xf numFmtId="164" fontId="0" fillId="0" borderId="0" xfId="0" applyNumberFormat="1"/>
    <xf numFmtId="0" fontId="17" fillId="0" borderId="10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28" xfId="0" applyBorder="1"/>
    <xf numFmtId="4" fontId="0" fillId="0" borderId="28" xfId="0" applyNumberFormat="1" applyBorder="1"/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  <xf numFmtId="0" fontId="25" fillId="14" borderId="0" xfId="0" applyFont="1" applyFill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7"/>
  <sheetViews>
    <sheetView workbookViewId="0">
      <selection activeCell="A18" sqref="A18"/>
    </sheetView>
  </sheetViews>
  <sheetFormatPr defaultRowHeight="12.75"/>
  <cols>
    <col min="2" max="2" width="12" customWidth="1"/>
    <col min="3" max="3" width="11.5703125" customWidth="1"/>
  </cols>
  <sheetData>
    <row r="5" spans="1:3">
      <c r="A5">
        <v>1</v>
      </c>
      <c r="B5" s="152">
        <f>cz.1!I15</f>
        <v>0</v>
      </c>
      <c r="C5" s="152">
        <f>cz.1!J15</f>
        <v>0</v>
      </c>
    </row>
    <row r="6" spans="1:3">
      <c r="A6">
        <v>2</v>
      </c>
      <c r="B6" s="152">
        <f>cz.2!I7</f>
        <v>0</v>
      </c>
      <c r="C6" s="152">
        <f>cz.2!J7</f>
        <v>0</v>
      </c>
    </row>
    <row r="7" spans="1:3">
      <c r="A7">
        <v>3</v>
      </c>
      <c r="B7" s="152">
        <f>cz.3!I6</f>
        <v>0</v>
      </c>
      <c r="C7" s="152">
        <f>cz.3!J6</f>
        <v>0</v>
      </c>
    </row>
    <row r="8" spans="1:3">
      <c r="A8">
        <v>4</v>
      </c>
      <c r="B8" s="152">
        <f>cz.4!I9</f>
        <v>0</v>
      </c>
      <c r="C8" s="152">
        <f>cz.4!J9</f>
        <v>0</v>
      </c>
    </row>
    <row r="9" spans="1:3">
      <c r="A9">
        <v>5</v>
      </c>
      <c r="B9" s="152">
        <f>cz.5!I7</f>
        <v>0</v>
      </c>
      <c r="C9" s="152">
        <f>cz.5!J7</f>
        <v>0</v>
      </c>
    </row>
    <row r="10" spans="1:3">
      <c r="A10">
        <v>6</v>
      </c>
      <c r="B10" s="152">
        <f>cz.6!I6</f>
        <v>0</v>
      </c>
      <c r="C10" s="152">
        <f>cz.6!J6</f>
        <v>0</v>
      </c>
    </row>
    <row r="11" spans="1:3">
      <c r="A11">
        <v>7</v>
      </c>
      <c r="B11" s="152">
        <f>cz.7!I7</f>
        <v>0</v>
      </c>
      <c r="C11" s="152">
        <f>cz.7!J7</f>
        <v>0</v>
      </c>
    </row>
    <row r="12" spans="1:3">
      <c r="A12">
        <v>8</v>
      </c>
      <c r="B12" s="152">
        <f>cz.8!I14</f>
        <v>0</v>
      </c>
      <c r="C12" s="152">
        <f>cz.8!J14</f>
        <v>0</v>
      </c>
    </row>
    <row r="13" spans="1:3">
      <c r="A13">
        <v>9</v>
      </c>
      <c r="B13" s="152">
        <f>cz.9!I8</f>
        <v>0</v>
      </c>
      <c r="C13" s="152">
        <f>cz.9!J8</f>
        <v>0</v>
      </c>
    </row>
    <row r="14" spans="1:3">
      <c r="A14">
        <v>10</v>
      </c>
      <c r="B14" s="152">
        <f>cz.10!I6</f>
        <v>0</v>
      </c>
      <c r="C14" s="152">
        <f>cz.10!J6</f>
        <v>0</v>
      </c>
    </row>
    <row r="15" spans="1:3">
      <c r="A15">
        <v>11</v>
      </c>
      <c r="B15" s="152">
        <f>cz.11!I7</f>
        <v>0</v>
      </c>
      <c r="C15" s="152">
        <f>cz.11!J7</f>
        <v>0</v>
      </c>
    </row>
    <row r="16" spans="1:3">
      <c r="A16" s="153">
        <v>12</v>
      </c>
      <c r="B16" s="154">
        <f>cz.12!I6</f>
        <v>0</v>
      </c>
      <c r="C16" s="154">
        <f>cz.12!J6</f>
        <v>0</v>
      </c>
    </row>
    <row r="17" spans="1:1">
      <c r="A17" s="9" t="s">
        <v>149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D33" sqref="D33"/>
    </sheetView>
  </sheetViews>
  <sheetFormatPr defaultRowHeight="12.75"/>
  <cols>
    <col min="1" max="1" width="5.42578125" customWidth="1"/>
    <col min="2" max="2" width="43.7109375" customWidth="1"/>
    <col min="3" max="3" width="6.140625" customWidth="1"/>
    <col min="4" max="4" width="7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107</v>
      </c>
      <c r="B1" s="2"/>
      <c r="C1" s="127" t="s">
        <v>72</v>
      </c>
      <c r="D1" s="2"/>
      <c r="E1" s="3"/>
      <c r="J1" s="76" t="s">
        <v>130</v>
      </c>
    </row>
    <row r="2" spans="1:13" ht="18" customHeight="1">
      <c r="B2" s="8" t="s">
        <v>79</v>
      </c>
      <c r="D2" s="3"/>
      <c r="E2" s="3"/>
      <c r="H2" s="32" t="s">
        <v>16</v>
      </c>
      <c r="J2" s="76" t="s">
        <v>92</v>
      </c>
      <c r="K2" s="74"/>
    </row>
    <row r="3" spans="1:13" ht="36.75" customHeight="1">
      <c r="A3" s="18" t="s">
        <v>0</v>
      </c>
      <c r="B3" s="18" t="s">
        <v>9</v>
      </c>
      <c r="C3" s="19" t="s">
        <v>64</v>
      </c>
      <c r="D3" s="19" t="s">
        <v>53</v>
      </c>
      <c r="E3" s="60" t="s">
        <v>60</v>
      </c>
      <c r="F3" s="10" t="s">
        <v>7</v>
      </c>
      <c r="G3" s="19" t="s">
        <v>1</v>
      </c>
      <c r="H3" s="10" t="s">
        <v>8</v>
      </c>
      <c r="I3" s="19" t="s">
        <v>73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4" t="s">
        <v>4</v>
      </c>
      <c r="B5" s="80" t="s">
        <v>33</v>
      </c>
      <c r="C5" s="105" t="s">
        <v>19</v>
      </c>
      <c r="D5" s="78">
        <v>10</v>
      </c>
      <c r="E5" s="78">
        <v>20</v>
      </c>
      <c r="F5" s="100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79" t="s">
        <v>51</v>
      </c>
      <c r="C6" s="25" t="s">
        <v>19</v>
      </c>
      <c r="D6" s="78">
        <v>40</v>
      </c>
      <c r="E6" s="78">
        <v>60</v>
      </c>
      <c r="F6" s="100"/>
      <c r="G6" s="70"/>
      <c r="H6" s="69"/>
      <c r="I6" s="66"/>
      <c r="J6" s="66"/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4" t="s">
        <v>6</v>
      </c>
      <c r="B7" s="79" t="s">
        <v>34</v>
      </c>
      <c r="C7" s="25" t="s">
        <v>19</v>
      </c>
      <c r="D7" s="78">
        <v>750</v>
      </c>
      <c r="E7" s="78">
        <v>800</v>
      </c>
      <c r="F7" s="100"/>
      <c r="G7" s="70"/>
      <c r="H7" s="69"/>
      <c r="I7" s="66"/>
      <c r="J7" s="66"/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15" t="s">
        <v>54</v>
      </c>
      <c r="D8" s="16"/>
      <c r="E8" s="16"/>
      <c r="F8" s="16"/>
      <c r="G8" s="65"/>
      <c r="H8" s="103" t="s">
        <v>3</v>
      </c>
      <c r="I8" s="67"/>
      <c r="J8" s="68"/>
    </row>
    <row r="9" spans="1:13" ht="19.5" customHeight="1" thickBot="1">
      <c r="H9" s="111" t="s">
        <v>52</v>
      </c>
      <c r="I9" s="110"/>
    </row>
    <row r="10" spans="1:13" ht="18.75" customHeight="1">
      <c r="B10" s="41" t="s">
        <v>71</v>
      </c>
    </row>
    <row r="11" spans="1:13" ht="20.25" customHeight="1">
      <c r="A11" s="8"/>
      <c r="B11" s="41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3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zoomScaleNormal="100" workbookViewId="0">
      <selection activeCell="D9" sqref="D9"/>
    </sheetView>
  </sheetViews>
  <sheetFormatPr defaultColWidth="9.140625" defaultRowHeight="12.75"/>
  <cols>
    <col min="1" max="1" width="5.5703125" style="22" customWidth="1"/>
    <col min="2" max="2" width="46.85546875" style="9" customWidth="1"/>
    <col min="3" max="3" width="6.5703125" style="22" customWidth="1"/>
    <col min="4" max="4" width="7.5703125" style="22" customWidth="1"/>
    <col min="5" max="5" width="7.85546875" style="23" customWidth="1"/>
    <col min="6" max="6" width="23.7109375" style="9" customWidth="1"/>
    <col min="7" max="7" width="8.5703125" style="74" customWidth="1"/>
    <col min="8" max="8" width="8" style="22" customWidth="1"/>
    <col min="9" max="9" width="10.85546875" style="74" customWidth="1"/>
    <col min="10" max="10" width="11.5703125" style="74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29" t="s">
        <v>106</v>
      </c>
      <c r="C1" s="126" t="s">
        <v>72</v>
      </c>
      <c r="E1" s="32"/>
      <c r="J1" s="76" t="s">
        <v>131</v>
      </c>
    </row>
    <row r="2" spans="1:13" ht="19.5" customHeight="1">
      <c r="B2" s="8" t="s">
        <v>78</v>
      </c>
      <c r="F2" s="24"/>
      <c r="G2" s="29"/>
      <c r="H2" s="32" t="s">
        <v>13</v>
      </c>
      <c r="I2" s="29"/>
      <c r="J2" s="76" t="s">
        <v>93</v>
      </c>
    </row>
    <row r="3" spans="1:13" ht="42.75" customHeight="1">
      <c r="A3" s="18" t="s">
        <v>0</v>
      </c>
      <c r="B3" s="18" t="s">
        <v>9</v>
      </c>
      <c r="C3" s="19" t="s">
        <v>64</v>
      </c>
      <c r="D3" s="19" t="s">
        <v>68</v>
      </c>
      <c r="E3" s="38" t="s">
        <v>69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  <c r="H4" s="90">
        <v>8</v>
      </c>
      <c r="I4" s="90">
        <v>9</v>
      </c>
      <c r="J4" s="90">
        <v>10</v>
      </c>
    </row>
    <row r="5" spans="1:13" ht="30" customHeight="1" thickBot="1">
      <c r="A5" s="25" t="s">
        <v>4</v>
      </c>
      <c r="B5" s="79" t="s">
        <v>140</v>
      </c>
      <c r="C5" s="25" t="s">
        <v>25</v>
      </c>
      <c r="D5" s="78">
        <v>3400</v>
      </c>
      <c r="E5" s="78">
        <v>3680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5" t="s">
        <v>54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11" t="s">
        <v>52</v>
      </c>
      <c r="I7" s="110"/>
      <c r="J7" s="31"/>
    </row>
    <row r="8" spans="1:13" ht="24.75" customHeight="1">
      <c r="B8" s="41" t="s">
        <v>71</v>
      </c>
      <c r="C8" s="23"/>
      <c r="D8" s="23"/>
      <c r="F8" s="8"/>
      <c r="G8" s="31"/>
      <c r="H8" s="35"/>
      <c r="I8" s="31"/>
      <c r="J8" s="31"/>
    </row>
    <row r="9" spans="1:13" ht="16.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06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conditionalFormatting sqref="I5:J6">
    <cfRule type="cellIs" dxfId="2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0"/>
  <sheetViews>
    <sheetView zoomScaleNormal="100" workbookViewId="0">
      <selection activeCell="D7" sqref="D7"/>
    </sheetView>
  </sheetViews>
  <sheetFormatPr defaultColWidth="9.140625" defaultRowHeight="12.75"/>
  <cols>
    <col min="1" max="1" width="4.7109375" style="22" customWidth="1"/>
    <col min="2" max="2" width="44.140625" style="9" customWidth="1"/>
    <col min="3" max="3" width="6.5703125" style="22" customWidth="1"/>
    <col min="4" max="4" width="8.42578125" style="22" customWidth="1"/>
    <col min="5" max="5" width="9.7109375" style="23" customWidth="1"/>
    <col min="6" max="6" width="22.7109375" style="9" customWidth="1"/>
    <col min="7" max="7" width="8.5703125" style="74" customWidth="1"/>
    <col min="8" max="8" width="8" style="22" customWidth="1"/>
    <col min="9" max="9" width="10.85546875" style="74" customWidth="1"/>
    <col min="10" max="10" width="11.5703125" style="74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29" t="s">
        <v>105</v>
      </c>
      <c r="C1" s="126" t="s">
        <v>72</v>
      </c>
      <c r="E1" s="32"/>
      <c r="J1" s="76" t="s">
        <v>132</v>
      </c>
    </row>
    <row r="2" spans="1:13" ht="19.5" customHeight="1">
      <c r="B2" s="130" t="s">
        <v>84</v>
      </c>
      <c r="F2" s="24"/>
      <c r="G2" s="29"/>
      <c r="H2" s="32" t="s">
        <v>13</v>
      </c>
      <c r="I2" s="29"/>
      <c r="J2" s="76" t="s">
        <v>94</v>
      </c>
    </row>
    <row r="3" spans="1:13" ht="36" customHeight="1">
      <c r="A3" s="18" t="s">
        <v>0</v>
      </c>
      <c r="B3" s="18" t="s">
        <v>9</v>
      </c>
      <c r="C3" s="19" t="s">
        <v>64</v>
      </c>
      <c r="D3" s="19" t="s">
        <v>56</v>
      </c>
      <c r="E3" s="38" t="s">
        <v>44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57.75" customHeight="1">
      <c r="A5" s="25" t="s">
        <v>4</v>
      </c>
      <c r="B5" s="95" t="s">
        <v>134</v>
      </c>
      <c r="C5" s="64" t="s">
        <v>22</v>
      </c>
      <c r="D5" s="121">
        <v>15</v>
      </c>
      <c r="E5" s="121">
        <v>25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63" customHeight="1" thickBot="1">
      <c r="A6" s="25" t="s">
        <v>5</v>
      </c>
      <c r="B6" s="95" t="s">
        <v>135</v>
      </c>
      <c r="C6" s="64" t="s">
        <v>22</v>
      </c>
      <c r="D6" s="64">
        <v>70</v>
      </c>
      <c r="E6" s="64">
        <v>100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1">
        <f>H6*0.01</f>
        <v>0</v>
      </c>
      <c r="M6" s="71">
        <f>K6+L6</f>
        <v>1</v>
      </c>
    </row>
    <row r="7" spans="1:13" ht="30.75" customHeight="1" thickBot="1">
      <c r="B7" s="131"/>
      <c r="C7" s="115" t="s">
        <v>54</v>
      </c>
      <c r="G7" s="30"/>
      <c r="H7" s="40" t="s">
        <v>3</v>
      </c>
      <c r="I7" s="39">
        <f>SUM(I5:I6)</f>
        <v>0</v>
      </c>
      <c r="J7" s="109">
        <f>SUM(J5:J6)</f>
        <v>0</v>
      </c>
    </row>
    <row r="8" spans="1:13" ht="20.25" customHeight="1" thickBot="1">
      <c r="G8" s="30"/>
      <c r="H8" s="111" t="s">
        <v>52</v>
      </c>
      <c r="I8" s="110"/>
      <c r="J8" s="31"/>
    </row>
    <row r="9" spans="1:13" ht="24.75" customHeight="1">
      <c r="B9" s="41" t="s">
        <v>71</v>
      </c>
      <c r="C9" s="23"/>
      <c r="D9" s="23"/>
      <c r="F9" s="8"/>
      <c r="G9" s="31"/>
      <c r="H9" s="35"/>
      <c r="I9" s="31"/>
      <c r="J9" s="31"/>
    </row>
    <row r="10" spans="1:13" ht="18" customHeight="1">
      <c r="B10" s="41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32" t="s">
        <v>102</v>
      </c>
      <c r="C11" s="23"/>
      <c r="D11" s="23"/>
      <c r="F11" s="8"/>
      <c r="G11" s="32"/>
      <c r="H11" s="23"/>
      <c r="I11" s="32"/>
      <c r="J11" s="32"/>
    </row>
    <row r="12" spans="1:13">
      <c r="A12" s="34"/>
      <c r="B12" s="133" t="s">
        <v>103</v>
      </c>
      <c r="C12" s="23"/>
      <c r="D12" s="23"/>
      <c r="F12" s="8"/>
      <c r="G12" s="32"/>
      <c r="H12" s="23"/>
      <c r="I12" s="32"/>
      <c r="J12" s="32"/>
    </row>
    <row r="13" spans="1:13">
      <c r="A13" s="34"/>
      <c r="B13" s="106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1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zoomScaleNormal="100" workbookViewId="0">
      <selection activeCell="B14" sqref="B14"/>
    </sheetView>
  </sheetViews>
  <sheetFormatPr defaultColWidth="9.140625" defaultRowHeight="12.75"/>
  <cols>
    <col min="1" max="1" width="4.7109375" style="22" customWidth="1"/>
    <col min="2" max="2" width="55.42578125" style="9" customWidth="1"/>
    <col min="3" max="3" width="5.42578125" style="22" customWidth="1"/>
    <col min="4" max="4" width="6.42578125" style="22" customWidth="1"/>
    <col min="5" max="5" width="6.5703125" style="23" customWidth="1"/>
    <col min="6" max="6" width="21" style="9" customWidth="1"/>
    <col min="7" max="7" width="7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29" t="s">
        <v>104</v>
      </c>
      <c r="C1" s="125" t="s">
        <v>72</v>
      </c>
      <c r="E1" s="32"/>
      <c r="J1" s="76" t="s">
        <v>133</v>
      </c>
    </row>
    <row r="2" spans="1:13" ht="19.5" customHeight="1">
      <c r="B2" s="8" t="s">
        <v>77</v>
      </c>
      <c r="F2" s="24"/>
      <c r="G2" s="29"/>
      <c r="H2" s="32" t="s">
        <v>13</v>
      </c>
      <c r="I2" s="29"/>
      <c r="J2" s="76" t="s">
        <v>95</v>
      </c>
    </row>
    <row r="3" spans="1:13" ht="41.25" customHeight="1">
      <c r="A3" s="18" t="s">
        <v>0</v>
      </c>
      <c r="B3" s="18" t="s">
        <v>9</v>
      </c>
      <c r="C3" s="19" t="s">
        <v>64</v>
      </c>
      <c r="D3" s="19" t="s">
        <v>53</v>
      </c>
      <c r="E3" s="38" t="s">
        <v>70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7" t="s">
        <v>35</v>
      </c>
      <c r="C5" s="25" t="s">
        <v>19</v>
      </c>
      <c r="D5" s="78">
        <v>25</v>
      </c>
      <c r="E5" s="78">
        <v>40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1">
        <f>H5*0.01</f>
        <v>0</v>
      </c>
      <c r="M5" s="71">
        <f>K5+L5</f>
        <v>1</v>
      </c>
    </row>
    <row r="6" spans="1:13" ht="30.75" customHeight="1" thickBot="1">
      <c r="C6" s="115" t="s">
        <v>54</v>
      </c>
      <c r="G6" s="30"/>
      <c r="H6" s="40" t="s">
        <v>3</v>
      </c>
      <c r="I6" s="39">
        <f>SUM(I5:I5)</f>
        <v>0</v>
      </c>
      <c r="J6" s="109">
        <f>SUM(J5:J5)</f>
        <v>0</v>
      </c>
    </row>
    <row r="7" spans="1:13" ht="20.25" customHeight="1" thickBot="1">
      <c r="B7" s="41"/>
      <c r="G7" s="30"/>
      <c r="H7" s="111" t="s">
        <v>52</v>
      </c>
      <c r="I7" s="110"/>
      <c r="J7" s="31"/>
    </row>
    <row r="8" spans="1:13" ht="21.75" customHeight="1">
      <c r="B8" s="41" t="s">
        <v>71</v>
      </c>
      <c r="C8" s="23"/>
      <c r="D8" s="23"/>
      <c r="F8" s="8"/>
      <c r="G8" s="31"/>
      <c r="H8" s="35"/>
      <c r="I8" s="31"/>
      <c r="J8" s="31"/>
    </row>
    <row r="9" spans="1:13" ht="20.25" customHeight="1">
      <c r="B9" s="41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0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D15" sqref="D15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7.140625" customWidth="1"/>
    <col min="5" max="5" width="8.28515625" customWidth="1"/>
    <col min="6" max="6" width="20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115</v>
      </c>
      <c r="B1" s="14"/>
      <c r="C1" s="124" t="s">
        <v>72</v>
      </c>
      <c r="D1" s="16"/>
      <c r="E1" s="16"/>
      <c r="F1" s="16"/>
      <c r="J1" s="76" t="s">
        <v>122</v>
      </c>
    </row>
    <row r="2" spans="1:13" ht="16.5" customHeight="1">
      <c r="A2" s="8"/>
      <c r="B2" s="8" t="s">
        <v>74</v>
      </c>
      <c r="D2" s="16"/>
      <c r="E2" s="16"/>
      <c r="F2" s="16"/>
      <c r="H2" s="32" t="s">
        <v>17</v>
      </c>
      <c r="J2" s="74" t="s">
        <v>15</v>
      </c>
      <c r="K2" s="9"/>
    </row>
    <row r="3" spans="1:13" ht="48" customHeight="1">
      <c r="A3" s="18" t="s">
        <v>0</v>
      </c>
      <c r="B3" s="18" t="s">
        <v>9</v>
      </c>
      <c r="C3" s="19" t="s">
        <v>64</v>
      </c>
      <c r="D3" s="19" t="s">
        <v>55</v>
      </c>
      <c r="E3" s="38" t="s">
        <v>45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7" t="s">
        <v>18</v>
      </c>
      <c r="C5" s="25" t="s">
        <v>19</v>
      </c>
      <c r="D5" s="78">
        <v>20</v>
      </c>
      <c r="E5" s="78">
        <v>25</v>
      </c>
      <c r="F5" s="95"/>
      <c r="G5" s="50"/>
      <c r="H5" s="52"/>
      <c r="I5" s="56">
        <f>E5*G5</f>
        <v>0</v>
      </c>
      <c r="J5" s="56">
        <f>I5*M5</f>
        <v>0</v>
      </c>
      <c r="K5">
        <v>1</v>
      </c>
      <c r="L5" s="149">
        <f>H5*0.01</f>
        <v>0</v>
      </c>
      <c r="M5">
        <f>K5+L5</f>
        <v>1</v>
      </c>
    </row>
    <row r="6" spans="1:13" ht="53.25" customHeight="1">
      <c r="A6" s="25" t="s">
        <v>5</v>
      </c>
      <c r="B6" s="77" t="s">
        <v>20</v>
      </c>
      <c r="C6" s="25" t="s">
        <v>19</v>
      </c>
      <c r="D6" s="78">
        <v>100</v>
      </c>
      <c r="E6" s="78">
        <v>125</v>
      </c>
      <c r="F6" s="95"/>
      <c r="G6" s="50"/>
      <c r="H6" s="52"/>
      <c r="I6" s="56">
        <f t="shared" ref="I6:I14" si="0">E6*G6</f>
        <v>0</v>
      </c>
      <c r="J6" s="56">
        <f t="shared" ref="J6:J14" si="1">I6*M6</f>
        <v>0</v>
      </c>
      <c r="K6">
        <v>1</v>
      </c>
      <c r="L6" s="149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79" t="s">
        <v>21</v>
      </c>
      <c r="C7" s="25" t="s">
        <v>22</v>
      </c>
      <c r="D7" s="78">
        <v>1500</v>
      </c>
      <c r="E7" s="78">
        <v>2000</v>
      </c>
      <c r="F7" s="95"/>
      <c r="G7" s="50"/>
      <c r="H7" s="52"/>
      <c r="I7" s="56">
        <f t="shared" si="0"/>
        <v>0</v>
      </c>
      <c r="J7" s="56">
        <f t="shared" si="1"/>
        <v>0</v>
      </c>
      <c r="K7">
        <v>1</v>
      </c>
      <c r="L7" s="149">
        <f t="shared" si="2"/>
        <v>0</v>
      </c>
      <c r="M7">
        <f t="shared" si="3"/>
        <v>1</v>
      </c>
    </row>
    <row r="8" spans="1:13" ht="27.75" customHeight="1">
      <c r="A8" s="25" t="s">
        <v>36</v>
      </c>
      <c r="B8" s="77" t="s">
        <v>23</v>
      </c>
      <c r="C8" s="25" t="s">
        <v>19</v>
      </c>
      <c r="D8" s="78">
        <v>250</v>
      </c>
      <c r="E8" s="78">
        <v>320</v>
      </c>
      <c r="F8" s="95"/>
      <c r="G8" s="50"/>
      <c r="H8" s="52"/>
      <c r="I8" s="56">
        <f t="shared" si="0"/>
        <v>0</v>
      </c>
      <c r="J8" s="56">
        <f t="shared" si="1"/>
        <v>0</v>
      </c>
      <c r="K8">
        <v>1</v>
      </c>
      <c r="L8" s="149">
        <f t="shared" si="2"/>
        <v>0</v>
      </c>
      <c r="M8">
        <f t="shared" si="3"/>
        <v>1</v>
      </c>
    </row>
    <row r="9" spans="1:13" ht="27.75" customHeight="1">
      <c r="A9" s="25" t="s">
        <v>37</v>
      </c>
      <c r="B9" s="79" t="s">
        <v>116</v>
      </c>
      <c r="C9" s="25" t="s">
        <v>19</v>
      </c>
      <c r="D9" s="78">
        <v>50</v>
      </c>
      <c r="E9" s="78">
        <v>70</v>
      </c>
      <c r="F9" s="95"/>
      <c r="G9" s="50"/>
      <c r="H9" s="52"/>
      <c r="I9" s="56">
        <f t="shared" si="0"/>
        <v>0</v>
      </c>
      <c r="J9" s="56">
        <f t="shared" si="1"/>
        <v>0</v>
      </c>
      <c r="K9">
        <v>1</v>
      </c>
      <c r="L9" s="149">
        <f t="shared" si="2"/>
        <v>0</v>
      </c>
      <c r="M9">
        <f t="shared" si="3"/>
        <v>1</v>
      </c>
    </row>
    <row r="10" spans="1:13" ht="36.75" customHeight="1">
      <c r="A10" s="25" t="s">
        <v>38</v>
      </c>
      <c r="B10" s="77" t="s">
        <v>142</v>
      </c>
      <c r="C10" s="25" t="s">
        <v>19</v>
      </c>
      <c r="D10" s="78">
        <v>500</v>
      </c>
      <c r="E10" s="78">
        <v>650</v>
      </c>
      <c r="F10" s="95"/>
      <c r="G10" s="50"/>
      <c r="H10" s="52"/>
      <c r="I10" s="56">
        <f t="shared" si="0"/>
        <v>0</v>
      </c>
      <c r="J10" s="56">
        <f t="shared" si="1"/>
        <v>0</v>
      </c>
      <c r="K10">
        <v>1</v>
      </c>
      <c r="L10" s="149">
        <f t="shared" si="2"/>
        <v>0</v>
      </c>
      <c r="M10">
        <f t="shared" si="3"/>
        <v>1</v>
      </c>
    </row>
    <row r="11" spans="1:13" ht="21" customHeight="1">
      <c r="A11" s="25" t="s">
        <v>39</v>
      </c>
      <c r="B11" s="77" t="s">
        <v>24</v>
      </c>
      <c r="C11" s="25" t="s">
        <v>19</v>
      </c>
      <c r="D11" s="78">
        <v>200</v>
      </c>
      <c r="E11" s="78">
        <v>250</v>
      </c>
      <c r="F11" s="95"/>
      <c r="G11" s="50"/>
      <c r="H11" s="52"/>
      <c r="I11" s="56">
        <f t="shared" si="0"/>
        <v>0</v>
      </c>
      <c r="J11" s="56">
        <f t="shared" si="1"/>
        <v>0</v>
      </c>
      <c r="K11">
        <v>1</v>
      </c>
      <c r="L11" s="149">
        <f t="shared" si="2"/>
        <v>0</v>
      </c>
      <c r="M11">
        <f t="shared" si="3"/>
        <v>1</v>
      </c>
    </row>
    <row r="12" spans="1:13" ht="37.5" customHeight="1">
      <c r="A12" s="25" t="s">
        <v>40</v>
      </c>
      <c r="B12" s="77" t="s">
        <v>26</v>
      </c>
      <c r="C12" s="25" t="s">
        <v>19</v>
      </c>
      <c r="D12" s="78">
        <v>50</v>
      </c>
      <c r="E12" s="78">
        <v>80</v>
      </c>
      <c r="F12" s="95"/>
      <c r="G12" s="50"/>
      <c r="H12" s="52"/>
      <c r="I12" s="56">
        <f t="shared" si="0"/>
        <v>0</v>
      </c>
      <c r="J12" s="56">
        <f t="shared" si="1"/>
        <v>0</v>
      </c>
      <c r="K12">
        <v>1</v>
      </c>
      <c r="L12" s="149">
        <f t="shared" si="2"/>
        <v>0</v>
      </c>
      <c r="M12">
        <f t="shared" si="3"/>
        <v>1</v>
      </c>
    </row>
    <row r="13" spans="1:13" ht="24" customHeight="1">
      <c r="A13" s="25" t="s">
        <v>41</v>
      </c>
      <c r="B13" s="77" t="s">
        <v>27</v>
      </c>
      <c r="C13" s="25" t="s">
        <v>19</v>
      </c>
      <c r="D13" s="78">
        <v>4000</v>
      </c>
      <c r="E13" s="78">
        <v>6000</v>
      </c>
      <c r="F13" s="96"/>
      <c r="G13" s="51"/>
      <c r="H13" s="53"/>
      <c r="I13" s="56">
        <f t="shared" si="0"/>
        <v>0</v>
      </c>
      <c r="J13" s="56">
        <f t="shared" si="1"/>
        <v>0</v>
      </c>
      <c r="K13">
        <v>1</v>
      </c>
      <c r="L13" s="149">
        <f t="shared" si="2"/>
        <v>0</v>
      </c>
      <c r="M13">
        <f t="shared" si="3"/>
        <v>1</v>
      </c>
    </row>
    <row r="14" spans="1:13" ht="41.25" customHeight="1" thickBot="1">
      <c r="A14" s="25" t="s">
        <v>42</v>
      </c>
      <c r="B14" s="79" t="s">
        <v>144</v>
      </c>
      <c r="C14" s="25" t="s">
        <v>19</v>
      </c>
      <c r="D14" s="78">
        <v>350</v>
      </c>
      <c r="E14" s="78">
        <v>450</v>
      </c>
      <c r="F14" s="97"/>
      <c r="G14" s="54"/>
      <c r="H14" s="55"/>
      <c r="I14" s="57">
        <f t="shared" si="0"/>
        <v>0</v>
      </c>
      <c r="J14" s="56">
        <f t="shared" si="1"/>
        <v>0</v>
      </c>
      <c r="K14">
        <v>1</v>
      </c>
      <c r="L14" s="149">
        <f t="shared" si="2"/>
        <v>0</v>
      </c>
      <c r="M14">
        <f t="shared" si="3"/>
        <v>1</v>
      </c>
    </row>
    <row r="15" spans="1:13" ht="18" customHeight="1" thickBot="1">
      <c r="A15" s="116"/>
      <c r="C15" s="115" t="s">
        <v>54</v>
      </c>
      <c r="D15" s="117"/>
      <c r="E15" s="117"/>
      <c r="F15" s="75"/>
      <c r="G15" s="92"/>
      <c r="H15" s="143" t="s">
        <v>3</v>
      </c>
      <c r="I15" s="58">
        <f>SUM(I5:I14)</f>
        <v>0</v>
      </c>
      <c r="J15" s="59">
        <f>SUM(J5:J14)</f>
        <v>0</v>
      </c>
    </row>
    <row r="16" spans="1:13" ht="18" customHeight="1" thickBot="1">
      <c r="H16" s="111" t="s">
        <v>52</v>
      </c>
      <c r="I16" s="110"/>
    </row>
    <row r="17" spans="1:14">
      <c r="B17" s="41" t="s">
        <v>71</v>
      </c>
      <c r="C17" s="15"/>
      <c r="D17" s="15"/>
      <c r="E17" s="15"/>
    </row>
    <row r="18" spans="1:14" ht="16.5" customHeight="1">
      <c r="A18" s="8"/>
      <c r="B18" s="41" t="s">
        <v>12</v>
      </c>
      <c r="C18" s="14"/>
      <c r="D18" s="14"/>
      <c r="E18" s="14"/>
      <c r="F18" s="8"/>
      <c r="G18" s="8"/>
      <c r="H18" s="8"/>
      <c r="I18" s="8"/>
    </row>
    <row r="19" spans="1:14" ht="18" customHeight="1">
      <c r="A19" s="8"/>
      <c r="B19" s="144" t="s">
        <v>97</v>
      </c>
      <c r="C19" s="130"/>
      <c r="D19" s="130"/>
      <c r="E19" s="130"/>
      <c r="F19" s="130"/>
      <c r="G19" s="130"/>
      <c r="H19" s="130"/>
      <c r="I19" s="130"/>
      <c r="J19" s="145"/>
      <c r="K19" s="145"/>
      <c r="L19" s="145"/>
      <c r="M19" s="145"/>
      <c r="N19" s="145"/>
    </row>
    <row r="20" spans="1:14">
      <c r="A20" s="8"/>
      <c r="B20" s="130" t="s">
        <v>98</v>
      </c>
      <c r="C20" s="130"/>
      <c r="D20" s="130"/>
      <c r="E20" s="130"/>
      <c r="F20" s="130"/>
      <c r="G20" s="130"/>
      <c r="H20" s="130"/>
      <c r="I20" s="130"/>
      <c r="J20" s="145"/>
      <c r="K20" s="145"/>
      <c r="L20" s="145"/>
      <c r="M20" s="145"/>
      <c r="N20" s="145"/>
    </row>
    <row r="21" spans="1:14">
      <c r="A21" s="8"/>
      <c r="B21" s="130" t="s">
        <v>99</v>
      </c>
      <c r="C21" s="130"/>
      <c r="D21" s="130"/>
      <c r="E21" s="130"/>
      <c r="F21" s="130"/>
      <c r="G21" s="130"/>
      <c r="H21" s="130"/>
      <c r="I21" s="130"/>
      <c r="J21" s="145"/>
      <c r="K21" s="145"/>
      <c r="L21" s="145"/>
      <c r="M21" s="145"/>
      <c r="N21" s="145"/>
    </row>
    <row r="22" spans="1:14">
      <c r="A22" s="34"/>
      <c r="B22" s="130" t="s">
        <v>100</v>
      </c>
      <c r="C22" s="130"/>
      <c r="D22" s="130"/>
      <c r="E22" s="130"/>
      <c r="F22" s="130"/>
      <c r="G22" s="130"/>
      <c r="H22" s="130"/>
      <c r="I22" s="130"/>
      <c r="J22" s="145"/>
      <c r="K22" s="145"/>
      <c r="L22" s="145"/>
      <c r="M22" s="145"/>
      <c r="N22" s="145"/>
    </row>
    <row r="23" spans="1:14">
      <c r="A23" s="8"/>
      <c r="B23" s="130" t="s">
        <v>101</v>
      </c>
      <c r="C23" s="130"/>
      <c r="D23" s="130"/>
      <c r="E23" s="130"/>
      <c r="F23" s="130"/>
      <c r="G23" s="130"/>
      <c r="H23" s="130"/>
      <c r="I23" s="130"/>
      <c r="J23" s="130"/>
      <c r="K23" s="145"/>
      <c r="L23" s="145"/>
      <c r="M23" s="145"/>
      <c r="N23" s="145"/>
    </row>
    <row r="24" spans="1:14">
      <c r="A24" s="8"/>
      <c r="B24" s="130" t="s">
        <v>143</v>
      </c>
      <c r="C24" s="130"/>
      <c r="D24" s="130"/>
      <c r="E24" s="130"/>
      <c r="F24" s="130"/>
      <c r="G24" s="130"/>
      <c r="H24" s="130"/>
      <c r="I24" s="130"/>
      <c r="J24" s="130"/>
      <c r="K24" s="145"/>
      <c r="L24" s="145"/>
      <c r="M24" s="145"/>
      <c r="N24" s="145"/>
    </row>
    <row r="25" spans="1:14">
      <c r="A25" s="8"/>
      <c r="B25" s="8" t="s">
        <v>141</v>
      </c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6" sqref="D6"/>
    </sheetView>
  </sheetViews>
  <sheetFormatPr defaultColWidth="9.140625" defaultRowHeight="12.75"/>
  <cols>
    <col min="1" max="1" width="5.42578125" style="15" customWidth="1"/>
    <col min="2" max="2" width="38.28515625" style="15" customWidth="1"/>
    <col min="3" max="4" width="7.28515625" style="15" customWidth="1"/>
    <col min="5" max="5" width="8" style="15" customWidth="1"/>
    <col min="6" max="6" width="23" style="15" customWidth="1"/>
    <col min="7" max="7" width="8.85546875" style="15" customWidth="1"/>
    <col min="8" max="8" width="9" style="15" customWidth="1"/>
    <col min="9" max="9" width="10.85546875" style="15" customWidth="1"/>
    <col min="10" max="10" width="11.5703125" style="15" customWidth="1"/>
    <col min="11" max="11" width="6" style="15" hidden="1" customWidth="1"/>
    <col min="12" max="12" width="6.28515625" style="15" hidden="1" customWidth="1"/>
    <col min="13" max="13" width="5.7109375" style="15" hidden="1" customWidth="1"/>
    <col min="14" max="16384" width="9.140625" style="15"/>
  </cols>
  <sheetData>
    <row r="1" spans="1:13" ht="17.25" customHeight="1">
      <c r="A1" s="2" t="s">
        <v>114</v>
      </c>
      <c r="C1" s="124" t="s">
        <v>72</v>
      </c>
      <c r="J1" s="76" t="s">
        <v>123</v>
      </c>
    </row>
    <row r="2" spans="1:13" ht="18.75" customHeight="1">
      <c r="B2" s="8" t="s">
        <v>75</v>
      </c>
      <c r="H2" s="32" t="s">
        <v>14</v>
      </c>
      <c r="J2" s="76" t="s">
        <v>85</v>
      </c>
    </row>
    <row r="3" spans="1:13" ht="44.45" customHeight="1">
      <c r="A3" s="12" t="s">
        <v>0</v>
      </c>
      <c r="B3" s="18" t="s">
        <v>9</v>
      </c>
      <c r="C3" s="19" t="s">
        <v>64</v>
      </c>
      <c r="D3" s="19" t="s">
        <v>56</v>
      </c>
      <c r="E3" s="38" t="s">
        <v>61</v>
      </c>
      <c r="F3" s="11" t="s">
        <v>7</v>
      </c>
      <c r="G3" s="11" t="s">
        <v>1</v>
      </c>
      <c r="H3" s="11" t="s">
        <v>8</v>
      </c>
      <c r="I3" s="19" t="s">
        <v>73</v>
      </c>
      <c r="J3" s="11" t="s">
        <v>2</v>
      </c>
      <c r="L3" s="42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41.25" customHeight="1">
      <c r="A5" s="43" t="s">
        <v>4</v>
      </c>
      <c r="B5" s="80" t="s">
        <v>146</v>
      </c>
      <c r="C5" s="105" t="s">
        <v>22</v>
      </c>
      <c r="D5" s="78">
        <v>1000</v>
      </c>
      <c r="E5" s="78">
        <v>1200</v>
      </c>
      <c r="F5" s="98"/>
      <c r="G5" s="47"/>
      <c r="H5" s="46"/>
      <c r="I5" s="47">
        <f>E5*G5</f>
        <v>0</v>
      </c>
      <c r="J5" s="47">
        <f>I5*M5</f>
        <v>0</v>
      </c>
      <c r="K5" s="48">
        <v>1</v>
      </c>
      <c r="L5" s="48">
        <f>H5*0.01</f>
        <v>0</v>
      </c>
      <c r="M5" s="48">
        <f>K5+L5</f>
        <v>1</v>
      </c>
    </row>
    <row r="6" spans="1:13" ht="41.25" customHeight="1" thickBot="1">
      <c r="A6" s="43" t="s">
        <v>5</v>
      </c>
      <c r="B6" s="79" t="s">
        <v>147</v>
      </c>
      <c r="C6" s="25" t="s">
        <v>22</v>
      </c>
      <c r="D6" s="78">
        <v>150</v>
      </c>
      <c r="E6" s="78">
        <v>200</v>
      </c>
      <c r="F6" s="98"/>
      <c r="G6" s="47"/>
      <c r="H6" s="45"/>
      <c r="I6" s="47">
        <f>E6*G6</f>
        <v>0</v>
      </c>
      <c r="J6" s="47">
        <f>I6*M6</f>
        <v>0</v>
      </c>
      <c r="K6" s="48">
        <v>1</v>
      </c>
      <c r="L6" s="48">
        <f>H6*0.01</f>
        <v>0</v>
      </c>
      <c r="M6" s="48">
        <f>K6+L6</f>
        <v>1</v>
      </c>
    </row>
    <row r="7" spans="1:13" ht="16.5" customHeight="1" thickBot="1">
      <c r="A7" s="118"/>
      <c r="B7" s="118"/>
      <c r="C7" s="115" t="s">
        <v>54</v>
      </c>
      <c r="D7" s="114"/>
      <c r="E7" s="44"/>
      <c r="F7" s="44"/>
      <c r="G7" s="94"/>
      <c r="H7" s="93" t="s">
        <v>3</v>
      </c>
      <c r="I7" s="49">
        <f>SUM(I5:I6)</f>
        <v>0</v>
      </c>
      <c r="J7" s="49">
        <f>SUM(J5:J6)</f>
        <v>0</v>
      </c>
    </row>
    <row r="8" spans="1:13" ht="18.75" customHeight="1" thickBot="1">
      <c r="H8" s="111" t="s">
        <v>52</v>
      </c>
      <c r="I8" s="110"/>
    </row>
    <row r="9" spans="1:13" ht="15.75" customHeight="1">
      <c r="B9" s="41" t="s">
        <v>71</v>
      </c>
    </row>
    <row r="10" spans="1:13" ht="26.25" customHeight="1">
      <c r="A10" s="14"/>
      <c r="B10" s="41" t="s">
        <v>12</v>
      </c>
      <c r="C10" s="14"/>
      <c r="D10" s="14"/>
      <c r="E10" s="14"/>
      <c r="F10" s="14"/>
      <c r="G10" s="14"/>
      <c r="H10" s="14"/>
      <c r="I10" s="14"/>
    </row>
    <row r="11" spans="1:13" ht="12.75" customHeight="1">
      <c r="A11" s="14"/>
      <c r="B11" s="144" t="s">
        <v>145</v>
      </c>
      <c r="C11" s="144"/>
      <c r="D11" s="144"/>
      <c r="E11" s="144"/>
      <c r="F11" s="144"/>
      <c r="G11" s="144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0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19" sqref="F19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6.85546875" customWidth="1"/>
    <col min="5" max="5" width="6.7109375" customWidth="1"/>
    <col min="6" max="6" width="22.7109375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113</v>
      </c>
      <c r="B1" s="14"/>
      <c r="C1" s="127" t="s">
        <v>72</v>
      </c>
      <c r="D1" s="14"/>
      <c r="J1" s="76" t="s">
        <v>124</v>
      </c>
    </row>
    <row r="2" spans="1:13" ht="21" customHeight="1">
      <c r="B2" s="8" t="s">
        <v>83</v>
      </c>
      <c r="D2" s="14"/>
      <c r="H2" s="32" t="s">
        <v>17</v>
      </c>
      <c r="J2" s="76" t="s">
        <v>86</v>
      </c>
      <c r="K2" s="9"/>
    </row>
    <row r="3" spans="1:13" ht="48" customHeight="1">
      <c r="A3" s="18" t="s">
        <v>0</v>
      </c>
      <c r="B3" s="18" t="s">
        <v>9</v>
      </c>
      <c r="C3" s="19" t="s">
        <v>64</v>
      </c>
      <c r="D3" s="19" t="s">
        <v>57</v>
      </c>
      <c r="E3" s="38" t="s">
        <v>62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10</v>
      </c>
    </row>
    <row r="4" spans="1:13">
      <c r="A4" s="13">
        <v>1</v>
      </c>
      <c r="B4" s="81">
        <v>2</v>
      </c>
      <c r="C4" s="81">
        <v>3</v>
      </c>
      <c r="D4" s="81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70.5" customHeight="1" thickBot="1">
      <c r="A5" s="99" t="s">
        <v>4</v>
      </c>
      <c r="B5" s="79" t="s">
        <v>148</v>
      </c>
      <c r="C5" s="25" t="s">
        <v>19</v>
      </c>
      <c r="D5" s="78">
        <v>1000</v>
      </c>
      <c r="E5" s="78">
        <v>1500</v>
      </c>
      <c r="F5" s="95"/>
      <c r="G5" s="50"/>
      <c r="H5" s="52"/>
      <c r="I5" s="56">
        <f>E5*G5</f>
        <v>0</v>
      </c>
      <c r="J5" s="5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16"/>
      <c r="B6" s="117"/>
      <c r="C6" s="115" t="s">
        <v>54</v>
      </c>
      <c r="D6" s="115"/>
      <c r="E6" s="117"/>
      <c r="F6" s="17"/>
      <c r="G6" s="155" t="s">
        <v>3</v>
      </c>
      <c r="H6" s="156"/>
      <c r="I6" s="58">
        <f>SUM(I5:I5)</f>
        <v>0</v>
      </c>
      <c r="J6" s="59">
        <f>SUM(J5:J5)</f>
        <v>0</v>
      </c>
    </row>
    <row r="7" spans="1:13" ht="18" customHeight="1" thickBot="1">
      <c r="H7" s="111" t="s">
        <v>52</v>
      </c>
      <c r="I7" s="110"/>
    </row>
    <row r="8" spans="1:13" ht="18" customHeight="1">
      <c r="B8" s="41" t="s">
        <v>71</v>
      </c>
      <c r="C8" s="15"/>
      <c r="D8" s="15"/>
      <c r="E8" s="15"/>
    </row>
    <row r="9" spans="1:13" ht="27.75" customHeight="1">
      <c r="A9" s="8"/>
      <c r="B9" s="41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9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8" sqref="D8"/>
    </sheetView>
  </sheetViews>
  <sheetFormatPr defaultRowHeight="12.75"/>
  <cols>
    <col min="1" max="1" width="3.7109375" customWidth="1"/>
    <col min="2" max="2" width="46.5703125" customWidth="1"/>
    <col min="3" max="3" width="7.28515625" customWidth="1"/>
    <col min="4" max="4" width="7.140625" customWidth="1"/>
    <col min="5" max="5" width="7.28515625" customWidth="1"/>
    <col min="6" max="6" width="19.7109375" customWidth="1"/>
    <col min="7" max="7" width="10.28515625" customWidth="1"/>
    <col min="8" max="8" width="8.28515625" customWidth="1"/>
    <col min="9" max="9" width="11.42578125" customWidth="1"/>
    <col min="10" max="10" width="11.7109375" customWidth="1"/>
    <col min="11" max="11" width="5.7109375" hidden="1" customWidth="1"/>
    <col min="12" max="12" width="6.7109375" hidden="1" customWidth="1"/>
    <col min="13" max="13" width="5.85546875" hidden="1" customWidth="1"/>
  </cols>
  <sheetData>
    <row r="1" spans="1:13" ht="17.25" customHeight="1">
      <c r="A1" s="2" t="s">
        <v>112</v>
      </c>
      <c r="B1" s="8"/>
      <c r="C1" s="127" t="s">
        <v>72</v>
      </c>
      <c r="D1" s="8"/>
      <c r="E1" s="8"/>
      <c r="F1" s="8"/>
      <c r="J1" s="76" t="s">
        <v>125</v>
      </c>
    </row>
    <row r="2" spans="1:13" ht="18" customHeight="1">
      <c r="B2" s="8" t="s">
        <v>76</v>
      </c>
      <c r="D2" s="8"/>
      <c r="E2" s="8"/>
      <c r="F2" s="8"/>
      <c r="H2" s="32" t="s">
        <v>14</v>
      </c>
      <c r="J2" s="76" t="s">
        <v>87</v>
      </c>
      <c r="K2" s="28"/>
    </row>
    <row r="3" spans="1:13" ht="37.5" customHeight="1">
      <c r="A3" s="19" t="s">
        <v>0</v>
      </c>
      <c r="B3" s="18" t="s">
        <v>9</v>
      </c>
      <c r="C3" s="19" t="s">
        <v>64</v>
      </c>
      <c r="D3" s="19" t="s">
        <v>53</v>
      </c>
      <c r="E3" s="60" t="s">
        <v>60</v>
      </c>
      <c r="F3" s="19" t="s">
        <v>7</v>
      </c>
      <c r="G3" s="19" t="s">
        <v>1</v>
      </c>
      <c r="H3" s="19" t="s">
        <v>8</v>
      </c>
      <c r="I3" s="19" t="s">
        <v>73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16.5" customHeight="1">
      <c r="A5" s="18" t="s">
        <v>4</v>
      </c>
      <c r="B5" s="82" t="s">
        <v>117</v>
      </c>
      <c r="C5" s="78" t="s">
        <v>19</v>
      </c>
      <c r="D5" s="139">
        <v>70</v>
      </c>
      <c r="E5" s="140">
        <v>90</v>
      </c>
      <c r="F5" s="21"/>
      <c r="G5" s="84"/>
      <c r="H5" s="52"/>
      <c r="I5" s="61">
        <f>E5*G5</f>
        <v>0</v>
      </c>
      <c r="J5" s="61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>
      <c r="A6" s="18" t="s">
        <v>5</v>
      </c>
      <c r="B6" s="82" t="s">
        <v>118</v>
      </c>
      <c r="C6" s="78" t="s">
        <v>19</v>
      </c>
      <c r="D6" s="141">
        <v>60</v>
      </c>
      <c r="E6" s="142">
        <v>80</v>
      </c>
      <c r="F6" s="21"/>
      <c r="G6" s="84"/>
      <c r="H6" s="52"/>
      <c r="I6" s="61">
        <f t="shared" ref="I6:I8" si="0">E6*G6</f>
        <v>0</v>
      </c>
      <c r="J6" s="61">
        <f t="shared" ref="J6:J8" si="1">I6*M6</f>
        <v>0</v>
      </c>
      <c r="K6">
        <v>2</v>
      </c>
      <c r="L6">
        <f>H6*0.01</f>
        <v>0</v>
      </c>
      <c r="M6">
        <f>K6+L6</f>
        <v>2</v>
      </c>
    </row>
    <row r="7" spans="1:13" ht="18.75" customHeight="1">
      <c r="A7" s="18" t="s">
        <v>6</v>
      </c>
      <c r="B7" s="83" t="s">
        <v>119</v>
      </c>
      <c r="C7" s="78" t="s">
        <v>19</v>
      </c>
      <c r="D7" s="141">
        <v>150</v>
      </c>
      <c r="E7" s="142">
        <v>200</v>
      </c>
      <c r="F7" s="21"/>
      <c r="G7" s="84"/>
      <c r="H7" s="52"/>
      <c r="I7" s="61">
        <f t="shared" si="0"/>
        <v>0</v>
      </c>
      <c r="J7" s="61">
        <f t="shared" si="1"/>
        <v>0</v>
      </c>
    </row>
    <row r="8" spans="1:13" ht="29.25" customHeight="1" thickBot="1">
      <c r="A8" s="18" t="s">
        <v>36</v>
      </c>
      <c r="B8" s="138" t="s">
        <v>120</v>
      </c>
      <c r="C8" s="78" t="s">
        <v>19</v>
      </c>
      <c r="D8" s="141">
        <v>20</v>
      </c>
      <c r="E8" s="142">
        <v>30</v>
      </c>
      <c r="F8" s="21"/>
      <c r="G8" s="84"/>
      <c r="H8" s="52"/>
      <c r="I8" s="61">
        <f t="shared" si="0"/>
        <v>0</v>
      </c>
      <c r="J8" s="61">
        <f t="shared" si="1"/>
        <v>0</v>
      </c>
    </row>
    <row r="9" spans="1:13" ht="21" customHeight="1" thickBot="1">
      <c r="A9" s="8"/>
      <c r="C9" s="115" t="s">
        <v>54</v>
      </c>
      <c r="D9" s="8"/>
      <c r="E9" s="8"/>
      <c r="F9" s="8"/>
      <c r="G9" s="92"/>
      <c r="H9" s="91" t="s">
        <v>3</v>
      </c>
      <c r="I9" s="62">
        <f>SUM(I5:I8)</f>
        <v>0</v>
      </c>
      <c r="J9" s="63">
        <f>SUM(J5:J8)</f>
        <v>0</v>
      </c>
    </row>
    <row r="10" spans="1:13" ht="21" customHeight="1" thickBot="1">
      <c r="A10" s="8"/>
      <c r="B10" s="8" t="s">
        <v>121</v>
      </c>
      <c r="C10" s="8"/>
      <c r="D10" s="8"/>
      <c r="E10" s="8"/>
      <c r="F10" s="8"/>
      <c r="G10" s="113"/>
      <c r="H10" s="111" t="s">
        <v>52</v>
      </c>
      <c r="I10" s="110"/>
      <c r="J10" s="112"/>
    </row>
    <row r="11" spans="1:13" ht="21" customHeight="1">
      <c r="A11" s="8"/>
      <c r="B11" s="41" t="s">
        <v>71</v>
      </c>
      <c r="G11" s="135"/>
      <c r="H11" s="136"/>
      <c r="I11" s="137"/>
      <c r="J11" s="112"/>
    </row>
    <row r="12" spans="1:13" ht="21" customHeight="1">
      <c r="A12" s="8"/>
      <c r="B12" s="41" t="s">
        <v>12</v>
      </c>
      <c r="G12" s="135"/>
      <c r="H12" s="136"/>
      <c r="I12" s="137"/>
      <c r="J12" s="112"/>
    </row>
    <row r="13" spans="1:13" ht="223.5" customHeight="1">
      <c r="A13" s="8"/>
      <c r="B13" s="134" t="s">
        <v>136</v>
      </c>
      <c r="C13" s="157" t="s">
        <v>150</v>
      </c>
      <c r="D13" s="157"/>
      <c r="E13" s="157"/>
      <c r="F13" s="157"/>
      <c r="G13" s="157"/>
      <c r="H13" s="157"/>
      <c r="I13" s="157"/>
      <c r="J13" s="157"/>
    </row>
    <row r="14" spans="1:13" ht="15" customHeight="1"/>
    <row r="15" spans="1:13" ht="20.25" customHeight="1"/>
  </sheetData>
  <mergeCells count="1">
    <mergeCell ref="C13:J13"/>
  </mergeCells>
  <conditionalFormatting sqref="J5:J12 I5:I9">
    <cfRule type="cellIs" dxfId="8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7" sqref="D7"/>
    </sheetView>
  </sheetViews>
  <sheetFormatPr defaultRowHeight="12.75"/>
  <cols>
    <col min="1" max="1" width="4.7109375" customWidth="1"/>
    <col min="2" max="2" width="43.7109375" customWidth="1"/>
    <col min="3" max="3" width="6.5703125" customWidth="1"/>
    <col min="4" max="4" width="8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111</v>
      </c>
      <c r="B1" s="2"/>
      <c r="C1" s="127" t="s">
        <v>72</v>
      </c>
      <c r="D1" s="2"/>
      <c r="E1" s="3"/>
      <c r="J1" s="76" t="s">
        <v>126</v>
      </c>
    </row>
    <row r="2" spans="1:13" ht="18" customHeight="1">
      <c r="B2" s="8" t="s">
        <v>96</v>
      </c>
      <c r="D2" s="3"/>
      <c r="E2" s="3"/>
      <c r="H2" s="32" t="s">
        <v>16</v>
      </c>
      <c r="J2" s="76" t="s">
        <v>88</v>
      </c>
      <c r="K2" s="28"/>
    </row>
    <row r="3" spans="1:13" ht="39" customHeight="1">
      <c r="A3" s="18" t="s">
        <v>0</v>
      </c>
      <c r="B3" s="18" t="s">
        <v>9</v>
      </c>
      <c r="C3" s="19" t="s">
        <v>64</v>
      </c>
      <c r="D3" s="19" t="s">
        <v>58</v>
      </c>
      <c r="E3" s="60" t="s">
        <v>59</v>
      </c>
      <c r="F3" s="10" t="s">
        <v>7</v>
      </c>
      <c r="G3" s="19" t="s">
        <v>1</v>
      </c>
      <c r="H3" s="10" t="s">
        <v>8</v>
      </c>
      <c r="I3" s="19" t="s">
        <v>73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4" t="s">
        <v>4</v>
      </c>
      <c r="B5" s="128" t="s">
        <v>28</v>
      </c>
      <c r="C5" s="119" t="s">
        <v>19</v>
      </c>
      <c r="D5" s="78">
        <v>1</v>
      </c>
      <c r="E5" s="78">
        <v>5</v>
      </c>
      <c r="F5" s="100"/>
      <c r="G5" s="70"/>
      <c r="H5" s="69"/>
      <c r="I5" s="66">
        <f>E5*G5</f>
        <v>0</v>
      </c>
      <c r="J5" s="66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85" t="s">
        <v>49</v>
      </c>
      <c r="C6" s="102" t="s">
        <v>25</v>
      </c>
      <c r="D6" s="78">
        <v>300</v>
      </c>
      <c r="E6" s="78">
        <v>500</v>
      </c>
      <c r="F6" s="100"/>
      <c r="G6" s="70"/>
      <c r="H6" s="69"/>
      <c r="I6" s="66">
        <f>E6*G6</f>
        <v>0</v>
      </c>
      <c r="J6" s="66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15" t="s">
        <v>54</v>
      </c>
      <c r="D7" s="16"/>
      <c r="E7" s="16"/>
      <c r="F7" s="16"/>
      <c r="G7" s="65"/>
      <c r="H7" s="103" t="s">
        <v>3</v>
      </c>
      <c r="I7" s="67">
        <f>SUM(I5:I6)</f>
        <v>0</v>
      </c>
      <c r="J7" s="68">
        <f>SUM(J5:J6)</f>
        <v>0</v>
      </c>
    </row>
    <row r="8" spans="1:13" ht="18.75" customHeight="1" thickBot="1">
      <c r="H8" s="111" t="s">
        <v>52</v>
      </c>
      <c r="I8" s="110"/>
    </row>
    <row r="9" spans="1:13" ht="18.75" customHeight="1">
      <c r="B9" s="41" t="s">
        <v>71</v>
      </c>
    </row>
    <row r="10" spans="1:13" ht="20.25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06"/>
      <c r="C15" s="8"/>
      <c r="D15" s="8"/>
      <c r="E15" s="8"/>
      <c r="F15" s="8"/>
      <c r="G15" s="8"/>
      <c r="H15" s="8"/>
      <c r="I15" s="8"/>
    </row>
    <row r="16" spans="1:13">
      <c r="A16" s="107"/>
      <c r="B16" s="106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7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6" sqref="D6"/>
    </sheetView>
  </sheetViews>
  <sheetFormatPr defaultRowHeight="12.75"/>
  <cols>
    <col min="1" max="1" width="5" customWidth="1"/>
    <col min="2" max="2" width="46.85546875" customWidth="1"/>
    <col min="3" max="4" width="6.28515625" customWidth="1"/>
    <col min="5" max="5" width="6.85546875" customWidth="1"/>
    <col min="6" max="6" width="21.7109375" customWidth="1"/>
    <col min="7" max="7" width="8.140625" customWidth="1"/>
    <col min="8" max="8" width="7.7109375" customWidth="1"/>
    <col min="9" max="9" width="11.5703125" customWidth="1"/>
    <col min="10" max="10" width="11.7109375" customWidth="1"/>
    <col min="11" max="11" width="6.5703125" hidden="1" customWidth="1"/>
    <col min="12" max="12" width="6.42578125" hidden="1" customWidth="1"/>
    <col min="13" max="13" width="6" hidden="1" customWidth="1"/>
  </cols>
  <sheetData>
    <row r="1" spans="1:13" ht="17.25" customHeight="1">
      <c r="A1" s="2" t="s">
        <v>110</v>
      </c>
      <c r="B1" s="7"/>
      <c r="C1" s="127" t="s">
        <v>72</v>
      </c>
      <c r="D1" s="8"/>
      <c r="J1" s="76" t="s">
        <v>127</v>
      </c>
    </row>
    <row r="2" spans="1:13" ht="18" customHeight="1">
      <c r="B2" s="8" t="s">
        <v>82</v>
      </c>
      <c r="D2" s="8"/>
      <c r="H2" s="32" t="s">
        <v>14</v>
      </c>
      <c r="J2" s="76" t="s">
        <v>89</v>
      </c>
      <c r="K2" s="28"/>
    </row>
    <row r="3" spans="1:13" ht="36">
      <c r="A3" s="72" t="s">
        <v>0</v>
      </c>
      <c r="B3" s="18" t="s">
        <v>9</v>
      </c>
      <c r="C3" s="19" t="s">
        <v>64</v>
      </c>
      <c r="D3" s="11" t="s">
        <v>57</v>
      </c>
      <c r="E3" s="60" t="s">
        <v>63</v>
      </c>
      <c r="F3" s="10" t="s">
        <v>7</v>
      </c>
      <c r="G3" s="19" t="s">
        <v>1</v>
      </c>
      <c r="H3" s="10" t="s">
        <v>8</v>
      </c>
      <c r="I3" s="19" t="s">
        <v>73</v>
      </c>
      <c r="J3" s="11" t="s">
        <v>2</v>
      </c>
    </row>
    <row r="4" spans="1:13">
      <c r="A4" s="4">
        <v>1</v>
      </c>
      <c r="B4" s="5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3" ht="43.5" customHeight="1" thickBot="1">
      <c r="A5" s="25" t="s">
        <v>4</v>
      </c>
      <c r="B5" s="79" t="s">
        <v>137</v>
      </c>
      <c r="C5" s="25" t="s">
        <v>25</v>
      </c>
      <c r="D5" s="78">
        <v>350</v>
      </c>
      <c r="E5" s="78">
        <v>450</v>
      </c>
      <c r="F5" s="101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15" t="s">
        <v>54</v>
      </c>
      <c r="G6" s="9"/>
      <c r="H6" s="73" t="s">
        <v>3</v>
      </c>
      <c r="I6" s="62">
        <f>SUM(I5:I5)</f>
        <v>0</v>
      </c>
      <c r="J6" s="63">
        <f>SUM(J5:J5)</f>
        <v>0</v>
      </c>
    </row>
    <row r="7" spans="1:13" ht="17.25" customHeight="1" thickBot="1">
      <c r="H7" s="111" t="s">
        <v>52</v>
      </c>
      <c r="I7" s="110"/>
    </row>
    <row r="8" spans="1:13" ht="16.5" customHeight="1">
      <c r="A8" s="8"/>
      <c r="B8" s="41" t="s">
        <v>71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1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06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3" sqref="O3"/>
    </sheetView>
  </sheetViews>
  <sheetFormatPr defaultRowHeight="12.75"/>
  <cols>
    <col min="1" max="1" width="4.7109375" customWidth="1"/>
    <col min="2" max="2" width="37" customWidth="1"/>
    <col min="3" max="3" width="5.85546875" customWidth="1"/>
    <col min="4" max="4" width="7" customWidth="1"/>
    <col min="5" max="5" width="7.7109375" customWidth="1"/>
    <col min="6" max="6" width="24" customWidth="1"/>
    <col min="7" max="7" width="8.42578125" customWidth="1"/>
    <col min="9" max="9" width="11.28515625" customWidth="1"/>
    <col min="10" max="10" width="12.28515625" customWidth="1"/>
    <col min="11" max="14" width="9.140625" hidden="1" customWidth="1"/>
    <col min="15" max="15" width="39.28515625" customWidth="1"/>
  </cols>
  <sheetData>
    <row r="1" spans="1:15" ht="17.25" customHeight="1">
      <c r="A1" s="2" t="s">
        <v>109</v>
      </c>
      <c r="B1" s="7"/>
      <c r="C1" s="127" t="s">
        <v>72</v>
      </c>
      <c r="D1" s="8"/>
      <c r="J1" s="76" t="s">
        <v>128</v>
      </c>
    </row>
    <row r="2" spans="1:15" ht="17.25" customHeight="1">
      <c r="B2" s="8" t="s">
        <v>81</v>
      </c>
      <c r="D2" s="8"/>
      <c r="H2" s="32" t="s">
        <v>16</v>
      </c>
      <c r="J2" s="76" t="s">
        <v>90</v>
      </c>
      <c r="K2" s="9"/>
    </row>
    <row r="3" spans="1:15" ht="41.25" customHeight="1">
      <c r="A3" s="11" t="s">
        <v>0</v>
      </c>
      <c r="B3" s="18" t="s">
        <v>9</v>
      </c>
      <c r="C3" s="19" t="s">
        <v>64</v>
      </c>
      <c r="D3" s="19" t="s">
        <v>65</v>
      </c>
      <c r="E3" s="60" t="s">
        <v>60</v>
      </c>
      <c r="F3" s="11" t="s">
        <v>7</v>
      </c>
      <c r="G3" s="11" t="s">
        <v>1</v>
      </c>
      <c r="H3" s="11" t="s">
        <v>8</v>
      </c>
      <c r="I3" s="19" t="s">
        <v>73</v>
      </c>
      <c r="J3" s="11" t="s">
        <v>2</v>
      </c>
    </row>
    <row r="4" spans="1:15">
      <c r="A4" s="4">
        <v>1</v>
      </c>
      <c r="B4" s="87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</row>
    <row r="5" spans="1:15" ht="42.75" customHeight="1">
      <c r="A5" s="25" t="s">
        <v>4</v>
      </c>
      <c r="B5" s="120" t="s">
        <v>29</v>
      </c>
      <c r="C5" s="25" t="s">
        <v>19</v>
      </c>
      <c r="D5" s="78">
        <v>200</v>
      </c>
      <c r="E5" s="78">
        <v>250</v>
      </c>
      <c r="F5" s="101"/>
      <c r="G5" s="123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5" ht="42.75" customHeight="1">
      <c r="A6" s="25">
        <v>2</v>
      </c>
      <c r="B6" s="120" t="s">
        <v>151</v>
      </c>
      <c r="C6" s="25" t="s">
        <v>19</v>
      </c>
      <c r="D6" s="78">
        <v>10</v>
      </c>
      <c r="E6" s="78">
        <v>50</v>
      </c>
      <c r="F6" s="150"/>
      <c r="G6" s="151"/>
      <c r="H6" s="26"/>
      <c r="I6" s="36">
        <f>E6*G6</f>
        <v>0</v>
      </c>
      <c r="J6" s="36">
        <f>I6*M6</f>
        <v>0</v>
      </c>
      <c r="K6">
        <v>1</v>
      </c>
      <c r="L6">
        <f>H6*0.01</f>
        <v>0</v>
      </c>
      <c r="M6">
        <f>K6+L6</f>
        <v>1</v>
      </c>
      <c r="O6" s="148"/>
    </row>
    <row r="7" spans="1:15" ht="16.5" customHeight="1" thickBot="1">
      <c r="C7" s="115" t="s">
        <v>54</v>
      </c>
      <c r="G7" s="9"/>
      <c r="H7" s="146" t="s">
        <v>3</v>
      </c>
      <c r="I7" s="147">
        <f>SUM(I5:I6)</f>
        <v>0</v>
      </c>
      <c r="J7" s="147">
        <f>SUM(J5:J6)</f>
        <v>0</v>
      </c>
    </row>
    <row r="8" spans="1:15" ht="17.25" customHeight="1" thickBot="1">
      <c r="H8" s="111" t="s">
        <v>52</v>
      </c>
      <c r="I8" s="110"/>
    </row>
    <row r="9" spans="1:15" ht="18" customHeight="1">
      <c r="A9" s="8"/>
      <c r="B9" s="41" t="s">
        <v>71</v>
      </c>
      <c r="C9" s="8"/>
      <c r="D9" s="8"/>
      <c r="E9" s="8"/>
      <c r="F9" s="8"/>
      <c r="G9" s="8"/>
      <c r="H9" s="8"/>
      <c r="I9" s="8"/>
      <c r="J9" s="8"/>
    </row>
    <row r="10" spans="1:15" ht="18" customHeight="1">
      <c r="A10" s="8"/>
      <c r="B10" s="41" t="s">
        <v>12</v>
      </c>
      <c r="C10" s="8"/>
      <c r="D10" s="8"/>
      <c r="E10" s="8"/>
      <c r="F10" s="8"/>
      <c r="G10" s="8"/>
      <c r="H10" s="8"/>
      <c r="I10" s="8"/>
    </row>
    <row r="11" spans="1:15">
      <c r="B11" s="14"/>
    </row>
    <row r="12" spans="1:15">
      <c r="B12" s="8"/>
    </row>
  </sheetData>
  <conditionalFormatting sqref="I5:J7">
    <cfRule type="cellIs" dxfId="5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14" sqref="D14"/>
    </sheetView>
  </sheetViews>
  <sheetFormatPr defaultRowHeight="12.75"/>
  <cols>
    <col min="1" max="1" width="5.140625" customWidth="1"/>
    <col min="2" max="2" width="46.5703125" customWidth="1"/>
    <col min="3" max="3" width="5.85546875" customWidth="1"/>
    <col min="4" max="4" width="8.5703125" customWidth="1"/>
    <col min="5" max="5" width="9.7109375" customWidth="1"/>
    <col min="6" max="6" width="20" customWidth="1"/>
    <col min="7" max="7" width="7.7109375" customWidth="1"/>
    <col min="8" max="8" width="7.5703125" customWidth="1"/>
    <col min="9" max="9" width="10.7109375" customWidth="1"/>
    <col min="10" max="10" width="11.28515625" customWidth="1"/>
    <col min="11" max="13" width="0" hidden="1" customWidth="1"/>
  </cols>
  <sheetData>
    <row r="1" spans="1:13" ht="17.25" customHeight="1">
      <c r="A1" s="2" t="s">
        <v>108</v>
      </c>
      <c r="B1" s="7"/>
      <c r="C1" s="127" t="s">
        <v>72</v>
      </c>
      <c r="D1" s="8"/>
      <c r="J1" s="76" t="s">
        <v>129</v>
      </c>
    </row>
    <row r="2" spans="1:13" ht="15" customHeight="1">
      <c r="B2" s="8" t="s">
        <v>80</v>
      </c>
      <c r="D2" s="8"/>
      <c r="H2" s="32" t="s">
        <v>14</v>
      </c>
      <c r="J2" s="76" t="s">
        <v>91</v>
      </c>
      <c r="K2" s="28"/>
    </row>
    <row r="3" spans="1:13" ht="36">
      <c r="A3" s="72" t="s">
        <v>0</v>
      </c>
      <c r="B3" s="18" t="s">
        <v>9</v>
      </c>
      <c r="C3" s="19" t="s">
        <v>64</v>
      </c>
      <c r="D3" s="19" t="s">
        <v>66</v>
      </c>
      <c r="E3" s="60" t="s">
        <v>67</v>
      </c>
      <c r="F3" s="11" t="s">
        <v>7</v>
      </c>
      <c r="G3" s="19" t="s">
        <v>1</v>
      </c>
      <c r="H3" s="10" t="s">
        <v>8</v>
      </c>
      <c r="I3" s="19" t="s">
        <v>73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79" t="s">
        <v>43</v>
      </c>
      <c r="C5" s="25" t="s">
        <v>25</v>
      </c>
      <c r="D5" s="78">
        <v>15</v>
      </c>
      <c r="E5" s="78">
        <v>25</v>
      </c>
      <c r="F5" s="101"/>
      <c r="G5" s="122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29.25" customHeight="1">
      <c r="A6" s="25" t="s">
        <v>5</v>
      </c>
      <c r="B6" s="85" t="s">
        <v>138</v>
      </c>
      <c r="C6" s="104" t="s">
        <v>19</v>
      </c>
      <c r="D6" s="78">
        <v>1200</v>
      </c>
      <c r="E6" s="78">
        <v>1600</v>
      </c>
      <c r="F6" s="101"/>
      <c r="G6" s="122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79" t="s">
        <v>50</v>
      </c>
      <c r="C7" s="25" t="s">
        <v>30</v>
      </c>
      <c r="D7" s="78">
        <v>220</v>
      </c>
      <c r="E7" s="78">
        <v>280</v>
      </c>
      <c r="F7" s="101"/>
      <c r="G7" s="122"/>
      <c r="H7" s="25"/>
      <c r="I7" s="36">
        <f t="shared" si="0"/>
        <v>0</v>
      </c>
      <c r="J7" s="36">
        <f t="shared" si="1"/>
        <v>0</v>
      </c>
    </row>
    <row r="8" spans="1:13" ht="39.75" customHeight="1">
      <c r="A8" s="25" t="s">
        <v>36</v>
      </c>
      <c r="B8" s="88" t="s">
        <v>139</v>
      </c>
      <c r="C8" s="25" t="s">
        <v>19</v>
      </c>
      <c r="D8" s="78">
        <v>300</v>
      </c>
      <c r="E8" s="78">
        <v>350</v>
      </c>
      <c r="F8" s="101"/>
      <c r="G8" s="122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37</v>
      </c>
      <c r="B9" s="88" t="s">
        <v>31</v>
      </c>
      <c r="C9" s="25" t="s">
        <v>19</v>
      </c>
      <c r="D9" s="78">
        <v>40</v>
      </c>
      <c r="E9" s="78">
        <v>60</v>
      </c>
      <c r="F9" s="101"/>
      <c r="G9" s="122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38</v>
      </c>
      <c r="B10" s="79" t="s">
        <v>46</v>
      </c>
      <c r="C10" s="25" t="s">
        <v>19</v>
      </c>
      <c r="D10" s="78">
        <v>150</v>
      </c>
      <c r="E10" s="78">
        <v>200</v>
      </c>
      <c r="F10" s="101"/>
      <c r="G10" s="122"/>
      <c r="H10" s="25"/>
      <c r="I10" s="36">
        <f t="shared" si="0"/>
        <v>0</v>
      </c>
      <c r="J10" s="36">
        <f t="shared" si="1"/>
        <v>0</v>
      </c>
    </row>
    <row r="11" spans="1:13" ht="14.25">
      <c r="A11" s="25" t="s">
        <v>39</v>
      </c>
      <c r="B11" s="77" t="s">
        <v>47</v>
      </c>
      <c r="C11" s="25" t="s">
        <v>19</v>
      </c>
      <c r="D11" s="78">
        <v>100</v>
      </c>
      <c r="E11" s="78">
        <v>140</v>
      </c>
      <c r="F11" s="101"/>
      <c r="G11" s="122"/>
      <c r="H11" s="25"/>
      <c r="I11" s="36">
        <f t="shared" si="0"/>
        <v>0</v>
      </c>
      <c r="J11" s="36">
        <f t="shared" si="1"/>
        <v>0</v>
      </c>
    </row>
    <row r="12" spans="1:13" ht="14.25">
      <c r="A12" s="25" t="s">
        <v>40</v>
      </c>
      <c r="B12" s="77" t="s">
        <v>48</v>
      </c>
      <c r="C12" s="25" t="s">
        <v>19</v>
      </c>
      <c r="D12" s="78">
        <v>100</v>
      </c>
      <c r="E12" s="78">
        <v>120</v>
      </c>
      <c r="F12" s="101"/>
      <c r="G12" s="122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41</v>
      </c>
      <c r="B13" s="77" t="s">
        <v>32</v>
      </c>
      <c r="C13" s="25" t="s">
        <v>19</v>
      </c>
      <c r="D13" s="78">
        <v>140</v>
      </c>
      <c r="E13" s="78">
        <v>180</v>
      </c>
      <c r="F13" s="101"/>
      <c r="G13" s="122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15" t="s">
        <v>54</v>
      </c>
      <c r="H14" s="73" t="s">
        <v>11</v>
      </c>
      <c r="I14" s="49">
        <f>SUM(I5:I13)</f>
        <v>0</v>
      </c>
      <c r="J14" s="89">
        <f>SUM(J5:J13)</f>
        <v>0</v>
      </c>
    </row>
    <row r="15" spans="1:13" ht="18" customHeight="1" thickBot="1">
      <c r="H15" s="111" t="s">
        <v>52</v>
      </c>
      <c r="I15" s="110"/>
    </row>
    <row r="16" spans="1:13" ht="17.25" customHeight="1">
      <c r="B16" s="41" t="s">
        <v>71</v>
      </c>
    </row>
    <row r="17" spans="1:2" ht="18.75" customHeight="1">
      <c r="B17" s="41" t="s">
        <v>12</v>
      </c>
    </row>
    <row r="18" spans="1:2">
      <c r="B18" s="145"/>
    </row>
    <row r="19" spans="1:2">
      <c r="A19" s="108"/>
      <c r="B19" s="106"/>
    </row>
    <row r="20" spans="1:2">
      <c r="A20" s="34"/>
      <c r="B20" s="106"/>
    </row>
    <row r="21" spans="1:2">
      <c r="A21" s="34"/>
      <c r="B21" s="106"/>
    </row>
    <row r="22" spans="1:2">
      <c r="A22" s="34"/>
      <c r="B22" s="106"/>
    </row>
    <row r="23" spans="1:2">
      <c r="A23" s="34"/>
      <c r="B23" s="106"/>
    </row>
  </sheetData>
  <conditionalFormatting sqref="I5:J14">
    <cfRule type="cellIs" dxfId="4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Arkusz1</vt:lpstr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Roman Szewczyk</cp:lastModifiedBy>
  <cp:lastPrinted>2023-10-20T08:37:34Z</cp:lastPrinted>
  <dcterms:created xsi:type="dcterms:W3CDTF">2008-06-23T10:22:55Z</dcterms:created>
  <dcterms:modified xsi:type="dcterms:W3CDTF">2023-10-20T11:13:53Z</dcterms:modified>
</cp:coreProperties>
</file>