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przatargi\2024\parking Legionów\do ZP\"/>
    </mc:Choice>
  </mc:AlternateContent>
  <bookViews>
    <workbookView xWindow="28680" yWindow="1620" windowWidth="29040" windowHeight="15525"/>
  </bookViews>
  <sheets>
    <sheet name="przedmiar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F9" i="2"/>
  <c r="F23" i="2" l="1"/>
  <c r="F22" i="2" l="1"/>
  <c r="F24" i="2" s="1"/>
  <c r="D19" i="2"/>
  <c r="F19" i="2" s="1"/>
  <c r="D18" i="2" l="1"/>
  <c r="F18" i="2" s="1"/>
  <c r="F20" i="2" s="1"/>
  <c r="F8" i="2"/>
  <c r="F7" i="2" l="1"/>
  <c r="F6" i="2"/>
  <c r="F12" i="2"/>
  <c r="D13" i="2" l="1"/>
  <c r="F3" i="2" l="1"/>
  <c r="F4" i="2" s="1"/>
  <c r="D14" i="2" l="1"/>
  <c r="D15" i="2" s="1"/>
  <c r="F15" i="2" l="1"/>
  <c r="F14" i="2"/>
  <c r="F13" i="2"/>
  <c r="F16" i="2" l="1"/>
  <c r="E25" i="2" s="1"/>
  <c r="E26" i="2" l="1"/>
  <c r="E27" i="2" s="1"/>
</calcChain>
</file>

<file path=xl/sharedStrings.xml><?xml version="1.0" encoding="utf-8"?>
<sst xmlns="http://schemas.openxmlformats.org/spreadsheetml/2006/main" count="68" uniqueCount="50">
  <si>
    <t>Numer</t>
  </si>
  <si>
    <t>Jm</t>
  </si>
  <si>
    <t>Ilość</t>
  </si>
  <si>
    <t>Cena jedn</t>
  </si>
  <si>
    <t>Wartość</t>
  </si>
  <si>
    <t/>
  </si>
  <si>
    <t>1</t>
  </si>
  <si>
    <t>1.1</t>
  </si>
  <si>
    <t>szt</t>
  </si>
  <si>
    <t>m2</t>
  </si>
  <si>
    <t>2</t>
  </si>
  <si>
    <t>3</t>
  </si>
  <si>
    <t>Odwodnienie, regulacja pionowa studni</t>
  </si>
  <si>
    <t>3.3</t>
  </si>
  <si>
    <t>4</t>
  </si>
  <si>
    <t>4.1</t>
  </si>
  <si>
    <t>Roboty nawierzchniowe</t>
  </si>
  <si>
    <t>Oczyszczenie nawierzchni drogowych, mechanicznie, nawierzchnia z bitumu</t>
  </si>
  <si>
    <t>Skropienie nawierzchni asfaltem</t>
  </si>
  <si>
    <t>VAT</t>
  </si>
  <si>
    <t>brutto</t>
  </si>
  <si>
    <t>mb</t>
  </si>
  <si>
    <t>roboty przygotowawcze i rozbiurkowe</t>
  </si>
  <si>
    <t>2.1</t>
  </si>
  <si>
    <t>2.2</t>
  </si>
  <si>
    <t>2.3</t>
  </si>
  <si>
    <t>podsumowanie elementu</t>
  </si>
  <si>
    <t>Mechaniczne frezowanie nawierzchni asfaltowej na zimno z odwożeniem scinki w miejsce wskanane przez Zamawiającego na terenie miasta Krosna z rozładunkiem, głebokosc frezowania średnio 3 cm</t>
  </si>
  <si>
    <t>Wyrównanie istniejącej podbudowy mieszanką mineralno-bitumiczną, mieszanka asfaltowa, wbudowanie mechaniczne</t>
  </si>
  <si>
    <t>t</t>
  </si>
  <si>
    <t>3.1</t>
  </si>
  <si>
    <t>3.2</t>
  </si>
  <si>
    <t>Regulacja pionowa studzienek dla urządzeń podziemnych, włazy kanałowe oraz studnie ściekowe uliczne</t>
  </si>
  <si>
    <t xml:space="preserve">Nawierzchnie z mieszanki AC11S, warstwa ścieralna, grubośc wearstwy 4 cm </t>
  </si>
  <si>
    <t>Oznakowanie poziome grubowarstowe, masy chemoutwardzalne, oznakowanie strukturalene wykonywane mechanicznie</t>
  </si>
  <si>
    <t>linie segregacyjne i krawędziowe ciągłe i przerywane, strzałki i inne symbole</t>
  </si>
  <si>
    <t>3.4</t>
  </si>
  <si>
    <t>suma</t>
  </si>
  <si>
    <t>4.2</t>
  </si>
  <si>
    <t>pola dla osób niepełnosprawnych - kolor niebieski</t>
  </si>
  <si>
    <t>Roboty inne</t>
  </si>
  <si>
    <t>„Przebudowa ul. Legionów w Krośnie”</t>
  </si>
  <si>
    <t>5.1</t>
  </si>
  <si>
    <t>5.2</t>
  </si>
  <si>
    <t>czyszczenie / mycie  ścieku z betonowej kostki brukowej, ściek z czterech rzędów kostek</t>
  </si>
  <si>
    <t>demontaż istniejącej budki parkingowej wraz z utylizacją</t>
  </si>
  <si>
    <t>2.4</t>
  </si>
  <si>
    <t>ciek z czterech rzędów kostek brukowych gr 6 cm na ławie betonowej</t>
  </si>
  <si>
    <t>wykonanie studni sciekowej średnicy 500 mm z włazem DN 400 z osadnikiem bez syfonu wraz z podłączeniem przykanalik fi 200</t>
  </si>
  <si>
    <t>montaż budki parkingowej o wymiarach 2x3 m - obiekt kontenerowy - osadzenie na istniejącym fundamencie, podłączenie do istniejącej sieci elektroenergetycznej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</si>
</sst>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_-[$€-2]\ * #,##0.00_-;\-[$€-2]\ * #,##0.00_-;_-[$€-2]\ * &quot;-&quot;??_-;_-@_-"/>
    <numFmt numFmtId="165" formatCode="_-* #,##0.0000\ &quot;zł&quot;_-;\-* #,##0.0000\ &quot;zł&quot;_-;_-* &quot;-&quot;??\ &quot;zł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8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8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51">
    <xf numFmtId="0" fontId="0" fillId="0" borderId="0" xfId="0"/>
    <xf numFmtId="0" fontId="3" fillId="0" borderId="1" xfId="2" applyFont="1" applyBorder="1" applyAlignment="1">
      <alignment horizontal="left" vertical="top" wrapText="1"/>
    </xf>
    <xf numFmtId="0" fontId="3" fillId="0" borderId="1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right" vertical="top" wrapText="1"/>
    </xf>
    <xf numFmtId="0" fontId="3" fillId="0" borderId="0" xfId="2" applyFont="1" applyAlignment="1">
      <alignment horizontal="left" vertical="top" wrapText="1"/>
    </xf>
    <xf numFmtId="49" fontId="3" fillId="0" borderId="1" xfId="2" applyNumberFormat="1" applyFont="1" applyBorder="1" applyAlignment="1">
      <alignment vertical="top" wrapText="1"/>
    </xf>
    <xf numFmtId="0" fontId="3" fillId="0" borderId="0" xfId="0" applyFont="1"/>
    <xf numFmtId="49" fontId="4" fillId="0" borderId="1" xfId="2" applyNumberFormat="1" applyFont="1" applyBorder="1" applyAlignment="1">
      <alignment vertical="top" wrapText="1"/>
    </xf>
    <xf numFmtId="0" fontId="5" fillId="0" borderId="1" xfId="2" applyFont="1" applyBorder="1" applyAlignment="1">
      <alignment vertical="top" wrapText="1"/>
    </xf>
    <xf numFmtId="0" fontId="4" fillId="0" borderId="1" xfId="2" applyFont="1" applyBorder="1" applyAlignment="1">
      <alignment horizontal="center" vertical="center"/>
    </xf>
    <xf numFmtId="0" fontId="4" fillId="0" borderId="1" xfId="2" applyFont="1" applyBorder="1" applyAlignment="1">
      <alignment horizontal="right" vertical="top"/>
    </xf>
    <xf numFmtId="0" fontId="4" fillId="0" borderId="1" xfId="2" applyFont="1" applyBorder="1"/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right" vertical="top" wrapText="1"/>
    </xf>
    <xf numFmtId="2" fontId="6" fillId="0" borderId="1" xfId="0" applyNumberFormat="1" applyFont="1" applyBorder="1" applyAlignment="1">
      <alignment vertical="top" wrapText="1"/>
    </xf>
    <xf numFmtId="2" fontId="3" fillId="0" borderId="1" xfId="0" applyNumberFormat="1" applyFont="1" applyBorder="1" applyAlignment="1">
      <alignment horizontal="right" vertical="top"/>
    </xf>
    <xf numFmtId="0" fontId="7" fillId="0" borderId="1" xfId="2" applyFont="1" applyBorder="1" applyAlignment="1">
      <alignment horizontal="right" vertical="top"/>
    </xf>
    <xf numFmtId="0" fontId="7" fillId="0" borderId="1" xfId="2" applyFont="1" applyBorder="1" applyAlignment="1">
      <alignment vertical="top" wrapText="1"/>
    </xf>
    <xf numFmtId="0" fontId="7" fillId="0" borderId="1" xfId="2" applyFont="1" applyBorder="1" applyAlignment="1">
      <alignment horizontal="right" vertical="top" wrapText="1"/>
    </xf>
    <xf numFmtId="1" fontId="7" fillId="0" borderId="1" xfId="2" applyNumberFormat="1" applyFont="1" applyBorder="1" applyAlignment="1">
      <alignment horizontal="right" vertical="top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top"/>
    </xf>
    <xf numFmtId="0" fontId="4" fillId="0" borderId="1" xfId="2" applyFont="1" applyBorder="1" applyAlignment="1">
      <alignment vertical="top"/>
    </xf>
    <xf numFmtId="0" fontId="3" fillId="0" borderId="0" xfId="0" applyFont="1" applyAlignment="1">
      <alignment vertical="top"/>
    </xf>
    <xf numFmtId="49" fontId="6" fillId="0" borderId="1" xfId="2" applyNumberFormat="1" applyFont="1" applyBorder="1" applyAlignment="1">
      <alignment vertical="top" wrapText="1"/>
    </xf>
    <xf numFmtId="2" fontId="4" fillId="0" borderId="1" xfId="0" applyNumberFormat="1" applyFont="1" applyBorder="1" applyAlignment="1">
      <alignment vertical="top" wrapText="1"/>
    </xf>
    <xf numFmtId="0" fontId="4" fillId="0" borderId="2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164" fontId="3" fillId="0" borderId="0" xfId="0" applyNumberFormat="1" applyFont="1"/>
    <xf numFmtId="0" fontId="6" fillId="0" borderId="3" xfId="0" applyFont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44" fontId="3" fillId="0" borderId="0" xfId="0" applyNumberFormat="1" applyFont="1"/>
    <xf numFmtId="44" fontId="3" fillId="0" borderId="0" xfId="0" applyNumberFormat="1" applyFont="1" applyAlignment="1">
      <alignment vertical="top"/>
    </xf>
    <xf numFmtId="165" fontId="3" fillId="0" borderId="0" xfId="1" applyNumberFormat="1" applyFont="1"/>
    <xf numFmtId="0" fontId="4" fillId="0" borderId="3" xfId="0" applyFont="1" applyBorder="1" applyAlignment="1">
      <alignment horizontal="right" vertical="top" wrapText="1"/>
    </xf>
    <xf numFmtId="0" fontId="4" fillId="0" borderId="4" xfId="0" applyFont="1" applyBorder="1" applyAlignment="1">
      <alignment horizontal="right" vertical="top" wrapText="1"/>
    </xf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49" fontId="6" fillId="0" borderId="1" xfId="0" applyNumberFormat="1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4" fillId="0" borderId="4" xfId="0" applyFont="1" applyBorder="1" applyAlignment="1">
      <alignment horizontal="right" vertical="top" wrapText="1"/>
    </xf>
    <xf numFmtId="0" fontId="7" fillId="0" borderId="2" xfId="2" applyFont="1" applyBorder="1" applyAlignment="1">
      <alignment horizontal="right"/>
    </xf>
    <xf numFmtId="0" fontId="7" fillId="0" borderId="3" xfId="2" applyFont="1" applyBorder="1" applyAlignment="1">
      <alignment horizontal="right"/>
    </xf>
    <xf numFmtId="0" fontId="7" fillId="0" borderId="4" xfId="2" applyFont="1" applyBorder="1" applyAlignment="1">
      <alignment horizontal="right"/>
    </xf>
    <xf numFmtId="44" fontId="7" fillId="0" borderId="1" xfId="1" applyFont="1" applyFill="1" applyBorder="1" applyAlignment="1">
      <alignment horizontal="right"/>
    </xf>
  </cellXfs>
  <cellStyles count="3">
    <cellStyle name="Normal" xfId="2"/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view="pageBreakPreview" zoomScale="175" zoomScaleNormal="190" zoomScaleSheetLayoutView="175" workbookViewId="0">
      <selection activeCell="A24" sqref="A24:E24"/>
    </sheetView>
  </sheetViews>
  <sheetFormatPr defaultRowHeight="11.25" x14ac:dyDescent="0.2"/>
  <cols>
    <col min="1" max="1" width="5" style="6" customWidth="1"/>
    <col min="2" max="2" width="66.7109375" style="6" customWidth="1"/>
    <col min="3" max="3" width="4.5703125" style="20" customWidth="1"/>
    <col min="4" max="4" width="6.28515625" style="21" customWidth="1"/>
    <col min="5" max="5" width="7" style="23" customWidth="1"/>
    <col min="6" max="6" width="8.85546875" style="6" customWidth="1"/>
    <col min="7" max="7" width="10.5703125" style="6" bestFit="1" customWidth="1"/>
    <col min="8" max="8" width="11.42578125" style="6" bestFit="1" customWidth="1"/>
    <col min="9" max="9" width="10.28515625" style="6" bestFit="1" customWidth="1"/>
    <col min="10" max="16384" width="9.140625" style="6"/>
  </cols>
  <sheetData>
    <row r="1" spans="1:8" s="4" customFormat="1" ht="22.5" x14ac:dyDescent="0.25">
      <c r="A1" s="1" t="s">
        <v>0</v>
      </c>
      <c r="B1" s="1" t="s">
        <v>41</v>
      </c>
      <c r="C1" s="2" t="s">
        <v>1</v>
      </c>
      <c r="D1" s="3" t="s">
        <v>2</v>
      </c>
      <c r="E1" s="1" t="s">
        <v>3</v>
      </c>
      <c r="F1" s="1" t="s">
        <v>4</v>
      </c>
    </row>
    <row r="2" spans="1:8" x14ac:dyDescent="0.2">
      <c r="A2" s="7" t="s">
        <v>6</v>
      </c>
      <c r="B2" s="8" t="s">
        <v>22</v>
      </c>
      <c r="C2" s="9" t="s">
        <v>5</v>
      </c>
      <c r="D2" s="10" t="s">
        <v>5</v>
      </c>
      <c r="E2" s="22" t="s">
        <v>5</v>
      </c>
      <c r="F2" s="11" t="s">
        <v>5</v>
      </c>
    </row>
    <row r="3" spans="1:8" ht="36" customHeight="1" x14ac:dyDescent="0.2">
      <c r="A3" s="39" t="s">
        <v>7</v>
      </c>
      <c r="B3" s="12" t="s">
        <v>27</v>
      </c>
      <c r="C3" s="13" t="s">
        <v>9</v>
      </c>
      <c r="D3" s="13">
        <v>2544</v>
      </c>
      <c r="E3" s="15"/>
      <c r="F3" s="14">
        <f t="shared" ref="F3" si="0">ROUND(D3*E3,2)</f>
        <v>0</v>
      </c>
    </row>
    <row r="4" spans="1:8" x14ac:dyDescent="0.2">
      <c r="A4" s="44" t="s">
        <v>26</v>
      </c>
      <c r="B4" s="45"/>
      <c r="C4" s="45"/>
      <c r="D4" s="45"/>
      <c r="E4" s="46"/>
      <c r="F4" s="25">
        <f>SUM(F3:F3)</f>
        <v>0</v>
      </c>
    </row>
    <row r="5" spans="1:8" x14ac:dyDescent="0.2">
      <c r="A5" s="7" t="s">
        <v>10</v>
      </c>
      <c r="B5" s="8" t="s">
        <v>12</v>
      </c>
      <c r="C5" s="18"/>
      <c r="D5" s="16"/>
      <c r="E5" s="15"/>
      <c r="F5" s="14"/>
    </row>
    <row r="6" spans="1:8" ht="21.75" customHeight="1" x14ac:dyDescent="0.2">
      <c r="A6" s="5" t="s">
        <v>23</v>
      </c>
      <c r="B6" s="17" t="s">
        <v>32</v>
      </c>
      <c r="C6" s="18" t="s">
        <v>8</v>
      </c>
      <c r="D6" s="16">
        <v>16</v>
      </c>
      <c r="E6" s="15"/>
      <c r="F6" s="14">
        <f t="shared" ref="F6" si="1">ROUND(D6*E6,2)</f>
        <v>0</v>
      </c>
    </row>
    <row r="7" spans="1:8" ht="16.5" customHeight="1" x14ac:dyDescent="0.2">
      <c r="A7" s="5" t="s">
        <v>24</v>
      </c>
      <c r="B7" s="17" t="s">
        <v>44</v>
      </c>
      <c r="C7" s="18" t="s">
        <v>21</v>
      </c>
      <c r="D7" s="16">
        <v>165</v>
      </c>
      <c r="E7" s="15"/>
      <c r="F7" s="14">
        <f t="shared" ref="F7:F9" si="2">ROUND(D7*E7,2)</f>
        <v>0</v>
      </c>
    </row>
    <row r="8" spans="1:8" ht="22.5" x14ac:dyDescent="0.2">
      <c r="A8" s="5" t="s">
        <v>25</v>
      </c>
      <c r="B8" s="17" t="s">
        <v>48</v>
      </c>
      <c r="C8" s="18" t="s">
        <v>8</v>
      </c>
      <c r="D8" s="16">
        <v>1</v>
      </c>
      <c r="E8" s="15"/>
      <c r="F8" s="14">
        <f t="shared" si="2"/>
        <v>0</v>
      </c>
    </row>
    <row r="9" spans="1:8" x14ac:dyDescent="0.2">
      <c r="A9" s="5" t="s">
        <v>46</v>
      </c>
      <c r="B9" s="17" t="s">
        <v>47</v>
      </c>
      <c r="C9" s="18" t="s">
        <v>21</v>
      </c>
      <c r="D9" s="16">
        <v>10</v>
      </c>
      <c r="E9" s="15"/>
      <c r="F9" s="14">
        <f t="shared" si="2"/>
        <v>0</v>
      </c>
    </row>
    <row r="10" spans="1:8" x14ac:dyDescent="0.2">
      <c r="A10" s="44" t="s">
        <v>26</v>
      </c>
      <c r="B10" s="45"/>
      <c r="C10" s="45"/>
      <c r="D10" s="45"/>
      <c r="E10" s="46"/>
      <c r="F10" s="25">
        <f>SUM(F6:F9)</f>
        <v>0</v>
      </c>
    </row>
    <row r="11" spans="1:8" x14ac:dyDescent="0.2">
      <c r="A11" s="7" t="s">
        <v>11</v>
      </c>
      <c r="B11" s="8" t="s">
        <v>16</v>
      </c>
      <c r="C11" s="10" t="s">
        <v>5</v>
      </c>
      <c r="D11" s="10" t="s">
        <v>5</v>
      </c>
      <c r="E11" s="15"/>
      <c r="F11" s="14"/>
    </row>
    <row r="12" spans="1:8" ht="22.5" x14ac:dyDescent="0.2">
      <c r="A12" s="24" t="s">
        <v>30</v>
      </c>
      <c r="B12" s="17" t="s">
        <v>28</v>
      </c>
      <c r="C12" s="18" t="s">
        <v>29</v>
      </c>
      <c r="D12" s="17">
        <v>10</v>
      </c>
      <c r="E12" s="31"/>
      <c r="F12" s="30">
        <f t="shared" ref="F12" si="3">ROUND(D12*E12,2)</f>
        <v>0</v>
      </c>
    </row>
    <row r="13" spans="1:8" x14ac:dyDescent="0.2">
      <c r="A13" s="24" t="s">
        <v>31</v>
      </c>
      <c r="B13" s="17" t="s">
        <v>17</v>
      </c>
      <c r="C13" s="18" t="s">
        <v>9</v>
      </c>
      <c r="D13" s="16">
        <f>D3</f>
        <v>2544</v>
      </c>
      <c r="E13" s="15"/>
      <c r="F13" s="14">
        <f t="shared" ref="F13:F15" si="4">ROUND(D13*E13,2)</f>
        <v>0</v>
      </c>
    </row>
    <row r="14" spans="1:8" x14ac:dyDescent="0.2">
      <c r="A14" s="24" t="s">
        <v>13</v>
      </c>
      <c r="B14" s="17" t="s">
        <v>18</v>
      </c>
      <c r="C14" s="18" t="s">
        <v>9</v>
      </c>
      <c r="D14" s="16">
        <f>D13</f>
        <v>2544</v>
      </c>
      <c r="E14" s="15"/>
      <c r="F14" s="14">
        <f t="shared" si="4"/>
        <v>0</v>
      </c>
    </row>
    <row r="15" spans="1:8" x14ac:dyDescent="0.2">
      <c r="A15" s="24" t="s">
        <v>36</v>
      </c>
      <c r="B15" s="17" t="s">
        <v>33</v>
      </c>
      <c r="C15" s="18" t="s">
        <v>9</v>
      </c>
      <c r="D15" s="19">
        <f>D14</f>
        <v>2544</v>
      </c>
      <c r="E15" s="15"/>
      <c r="F15" s="14">
        <f t="shared" si="4"/>
        <v>0</v>
      </c>
      <c r="G15" s="34"/>
      <c r="H15" s="28"/>
    </row>
    <row r="16" spans="1:8" x14ac:dyDescent="0.2">
      <c r="A16" s="44" t="s">
        <v>26</v>
      </c>
      <c r="B16" s="45"/>
      <c r="C16" s="45"/>
      <c r="D16" s="45"/>
      <c r="E16" s="46"/>
      <c r="F16" s="25">
        <f>SUM(F12:F15)</f>
        <v>0</v>
      </c>
    </row>
    <row r="17" spans="1:9" ht="22.5" x14ac:dyDescent="0.2">
      <c r="A17" s="7" t="s">
        <v>14</v>
      </c>
      <c r="B17" s="37" t="s">
        <v>34</v>
      </c>
      <c r="C17" s="13"/>
      <c r="D17" s="13"/>
      <c r="E17" s="15"/>
      <c r="F17" s="14"/>
    </row>
    <row r="18" spans="1:9" ht="14.25" customHeight="1" x14ac:dyDescent="0.2">
      <c r="A18" s="24" t="s">
        <v>15</v>
      </c>
      <c r="B18" s="38" t="s">
        <v>35</v>
      </c>
      <c r="C18" s="13" t="s">
        <v>9</v>
      </c>
      <c r="D18" s="13">
        <f>65*0.97+3*0.76</f>
        <v>65.33</v>
      </c>
      <c r="E18" s="15"/>
      <c r="F18" s="14">
        <f>ROUND(D18*E18,2)</f>
        <v>0</v>
      </c>
    </row>
    <row r="19" spans="1:9" ht="14.25" customHeight="1" x14ac:dyDescent="0.2">
      <c r="A19" s="24" t="s">
        <v>38</v>
      </c>
      <c r="B19" s="38" t="s">
        <v>39</v>
      </c>
      <c r="C19" s="13" t="s">
        <v>9</v>
      </c>
      <c r="D19" s="13">
        <f>3*3.6*5</f>
        <v>54</v>
      </c>
      <c r="E19" s="15"/>
      <c r="F19" s="14">
        <f>ROUND(D19*E19,2)</f>
        <v>0</v>
      </c>
    </row>
    <row r="20" spans="1:9" x14ac:dyDescent="0.2">
      <c r="A20" s="44" t="s">
        <v>26</v>
      </c>
      <c r="B20" s="45"/>
      <c r="C20" s="45"/>
      <c r="D20" s="45"/>
      <c r="E20" s="46"/>
      <c r="F20" s="25">
        <f>SUM(F18:F19)</f>
        <v>0</v>
      </c>
    </row>
    <row r="21" spans="1:9" x14ac:dyDescent="0.2">
      <c r="A21" s="40">
        <v>5</v>
      </c>
      <c r="B21" s="41" t="s">
        <v>40</v>
      </c>
      <c r="C21" s="35"/>
      <c r="D21" s="35"/>
      <c r="E21" s="36"/>
      <c r="F21" s="25"/>
    </row>
    <row r="22" spans="1:9" x14ac:dyDescent="0.2">
      <c r="A22" s="24" t="s">
        <v>42</v>
      </c>
      <c r="B22" s="42" t="s">
        <v>45</v>
      </c>
      <c r="C22" s="29" t="s">
        <v>8</v>
      </c>
      <c r="D22" s="29">
        <v>1</v>
      </c>
      <c r="E22" s="43"/>
      <c r="F22" s="14">
        <f>ROUND(D22*E22,2)</f>
        <v>0</v>
      </c>
    </row>
    <row r="23" spans="1:9" ht="22.5" x14ac:dyDescent="0.2">
      <c r="A23" s="24" t="s">
        <v>43</v>
      </c>
      <c r="B23" s="12" t="s">
        <v>49</v>
      </c>
      <c r="C23" s="13" t="s">
        <v>8</v>
      </c>
      <c r="D23" s="13">
        <v>1</v>
      </c>
      <c r="E23" s="13"/>
      <c r="F23" s="14">
        <f>ROUND(D23*E23,2)</f>
        <v>0</v>
      </c>
    </row>
    <row r="24" spans="1:9" x14ac:dyDescent="0.2">
      <c r="A24" s="44" t="s">
        <v>26</v>
      </c>
      <c r="B24" s="45"/>
      <c r="C24" s="45"/>
      <c r="D24" s="45"/>
      <c r="E24" s="46"/>
      <c r="F24" s="25">
        <f>SUM(F22:F23)</f>
        <v>0</v>
      </c>
    </row>
    <row r="25" spans="1:9" x14ac:dyDescent="0.2">
      <c r="A25" s="26"/>
      <c r="B25" s="27"/>
      <c r="C25" s="27"/>
      <c r="D25" s="29" t="s">
        <v>37</v>
      </c>
      <c r="E25" s="50">
        <f>F4+F10+F16+F20+F24</f>
        <v>0</v>
      </c>
      <c r="F25" s="50"/>
      <c r="G25" s="28"/>
      <c r="H25" s="32"/>
      <c r="I25" s="28"/>
    </row>
    <row r="26" spans="1:9" x14ac:dyDescent="0.2">
      <c r="A26" s="47" t="s">
        <v>19</v>
      </c>
      <c r="B26" s="48"/>
      <c r="C26" s="48"/>
      <c r="D26" s="49"/>
      <c r="E26" s="50">
        <f>ROUND(E25*0.23,2)</f>
        <v>0</v>
      </c>
      <c r="F26" s="50"/>
      <c r="H26" s="32"/>
      <c r="I26" s="28"/>
    </row>
    <row r="27" spans="1:9" x14ac:dyDescent="0.2">
      <c r="A27" s="47" t="s">
        <v>20</v>
      </c>
      <c r="B27" s="48"/>
      <c r="C27" s="48"/>
      <c r="D27" s="49"/>
      <c r="E27" s="50">
        <f>ROUND(E25+E26,2)</f>
        <v>0</v>
      </c>
      <c r="F27" s="50"/>
      <c r="G27" s="32"/>
    </row>
    <row r="28" spans="1:9" x14ac:dyDescent="0.2">
      <c r="E28" s="33"/>
      <c r="F28" s="23"/>
      <c r="G28" s="28"/>
      <c r="H28" s="28"/>
    </row>
    <row r="29" spans="1:9" ht="15" customHeight="1" x14ac:dyDescent="0.2">
      <c r="E29" s="32"/>
      <c r="F29" s="32"/>
      <c r="G29" s="32"/>
    </row>
    <row r="30" spans="1:9" x14ac:dyDescent="0.2">
      <c r="G30" s="28"/>
      <c r="H30" s="28"/>
    </row>
    <row r="31" spans="1:9" x14ac:dyDescent="0.2">
      <c r="E31" s="33"/>
      <c r="F31" s="23"/>
      <c r="G31" s="32"/>
    </row>
    <row r="32" spans="1:9" x14ac:dyDescent="0.2">
      <c r="G32" s="28"/>
      <c r="H32" s="28"/>
    </row>
  </sheetData>
  <mergeCells count="10">
    <mergeCell ref="A4:E4"/>
    <mergeCell ref="A10:E10"/>
    <mergeCell ref="A27:D27"/>
    <mergeCell ref="E27:F27"/>
    <mergeCell ref="E25:F25"/>
    <mergeCell ref="A16:E16"/>
    <mergeCell ref="A26:D26"/>
    <mergeCell ref="E26:F26"/>
    <mergeCell ref="A20:E20"/>
    <mergeCell ref="A24:E24"/>
  </mergeCells>
  <phoneticPr fontId="8" type="noConversion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przedmiar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Dziugan</dc:creator>
  <cp:lastModifiedBy>Piotr Dziugan</cp:lastModifiedBy>
  <cp:lastPrinted>2024-05-21T11:20:36Z</cp:lastPrinted>
  <dcterms:created xsi:type="dcterms:W3CDTF">2015-06-05T18:19:34Z</dcterms:created>
  <dcterms:modified xsi:type="dcterms:W3CDTF">2024-07-24T09:53:08Z</dcterms:modified>
</cp:coreProperties>
</file>