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8" activeTab="12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 nr 25" sheetId="25" r:id="rId25"/>
    <sheet name="Arkusz cenowy" sheetId="26" r:id="rId26"/>
  </sheets>
  <definedNames/>
  <calcPr fullCalcOnLoad="1" fullPrecision="0"/>
</workbook>
</file>

<file path=xl/sharedStrings.xml><?xml version="1.0" encoding="utf-8"?>
<sst xmlns="http://schemas.openxmlformats.org/spreadsheetml/2006/main" count="903" uniqueCount="346">
  <si>
    <t>Lp.</t>
  </si>
  <si>
    <t>Nazwa</t>
  </si>
  <si>
    <t>Nazwa handlowa, kod EAN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</si>
  <si>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</si>
  <si>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</si>
  <si>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</si>
  <si>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</si>
  <si>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</si>
  <si>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</si>
  <si>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</si>
  <si>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</si>
  <si>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</si>
  <si>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</si>
  <si>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Ambroxoli hydrochloridum 15mg/2ml x10amp</t>
  </si>
  <si>
    <t>op</t>
  </si>
  <si>
    <t>Amiodaroni hydrochloridum 0,15/3ml x 5 amp</t>
  </si>
  <si>
    <t>op.</t>
  </si>
  <si>
    <t xml:space="preserve">BCG ad immunocurationem ; min. 2x10^8 max. 3x10^9 , żywe cząstki BCG , szcep RIVM wytworzony ze szczepu 1173-P2 ; proszek i rozpuszczalnik do sporządzania zawiesiny do podawania do pęcherza moczowego  1 fiol. + system z rozp. 50 ml
</t>
  </si>
  <si>
    <t>Betamethasoni dipropionas + Betamethasoni natrii phosphas inj (6,43 mg + 2,63 mg)/ml x 5 amp</t>
  </si>
  <si>
    <t>Calcitoninum salmonis 100 inj 100j.m./1ml x 5 amp</t>
  </si>
  <si>
    <t>Chlorowodorku tiaminy 100 mg, chlorowodorku pirydoksyny 100 mg cyjanokobalaminy 1 mg, chlorowodorku lidokainy 20 mg; x 2 ml x 5 amp.</t>
  </si>
  <si>
    <t>Dexamethasoni phosphas 4mg/ml x 10amp</t>
  </si>
  <si>
    <t>Dexamethasoni phosphas 8mg/2ml x 10amp</t>
  </si>
  <si>
    <t>Dexketoprofenum  50mg/2 ml x 5 amp</t>
  </si>
  <si>
    <t>Diclofenacum natricum 75mg x 5amp</t>
  </si>
  <si>
    <t>Drotaverini hydrochloridum 20 mg/ml amp a 2ml * 5amp roztwór do wstrzykiwań</t>
  </si>
  <si>
    <t>Epanutin parenteral x 5ml x 5 amp</t>
  </si>
  <si>
    <t>Etamsylatum 12,5% 2ml x 5 amp</t>
  </si>
  <si>
    <t>Etamsylatum 12,5% 2ml x 50 amp</t>
  </si>
  <si>
    <t>Ferricum derisomaltosum100 mg Fe3+/ml Roztwór do wstrzykiwań lub infuzji 5 fiol a 1ml</t>
  </si>
  <si>
    <t>Galantamini hydrobromidum 0,005 g/ml inj.x 10 amp</t>
  </si>
  <si>
    <t>Glucagoni hydrochloridum 1mg *1 fiolka</t>
  </si>
  <si>
    <t>Glucosum 20% 10ml x 50 amp</t>
  </si>
  <si>
    <t>Glucosum 40% 10ml x 10 amp</t>
  </si>
  <si>
    <t>Glyceroli trinitras 0,01g/10ml x 10 amp</t>
  </si>
  <si>
    <t xml:space="preserve">Hydrocortisonum  100 mg x 5 fiol. z subst. + 5 amp. rozp.  </t>
  </si>
  <si>
    <t xml:space="preserve">Hydrocortisonum  25mg x  5 fiol. z subst. + 5 amp. rozp.  </t>
  </si>
  <si>
    <t>Hydroxyzinum 0,1/2ml x 5 amp</t>
  </si>
  <si>
    <t>Hyoscini butylbromidum 20 mg/ml x 10 amp</t>
  </si>
  <si>
    <t>Ins.ludzka dwufazowa 30/70 100j.m./ml x 10 x 3ml</t>
  </si>
  <si>
    <t>Ins.ludzka dwufazowa40/60 100j.m./ml x 10 x 3ml</t>
  </si>
  <si>
    <t>Ins.ludzka dwufazowa50/50 100j.m./ml x10 x 3ml</t>
  </si>
  <si>
    <t>Ins.ludzka isophanowa 100j.m./ml x 10 x 3ml</t>
  </si>
  <si>
    <t>Ins.ludzka neutralna 100j.m./ml x 10 x 3ml</t>
  </si>
  <si>
    <t xml:space="preserve">Insulinum degludecum + Insulinum aspartum 100 j./mlroztwór do wstrzykiwań 5 wkładów 3 ml Penfill, </t>
  </si>
  <si>
    <t xml:space="preserve">Insulinum degludecum 200 j./ml roztwór do wstrzykiwań 5 wstrzykiwaczy 3 ml </t>
  </si>
  <si>
    <t>OP</t>
  </si>
  <si>
    <t xml:space="preserve">Insulinum humanum 100 j.m./ml roztwór do wstrzykiwań 5 wkładów 3 ml 1 ml roztworu zawiera 100 j.m. insuliny ludzkiej* (odpowiadajjące 3,5 mg).  1 wkład zawiera 3 ml odpowiadające 300 j.m. 
*Insulina ludzka otrzymywana jest w 
Saccharomyces cerevisae
 w wyniku rekombinacji DNA. </t>
  </si>
  <si>
    <t>Insulinum lisprum injectio neutralis 25% +Insulinum lisprum zinci protaminati injectio 75% 100 j./ml zawiesina do wstrzykiwań 5 wkładów 3 ml,</t>
  </si>
  <si>
    <t>Insulinum lisprum injectio neutralis 50% +Insulinum lisprum zinci protaminati injectio 50% 100 j./ml zawiesina do wstrzykiwań 5 wkładów 3 ml,</t>
  </si>
  <si>
    <t>Kalii canrenoas 200mg/10ml x 10 amp</t>
  </si>
  <si>
    <t>Meloxicamum  inj. 15 mg/1,5 ml  x  3 amp.</t>
  </si>
  <si>
    <t>Methylprednisoloni acetasl 40mg/ml x 1fiol</t>
  </si>
  <si>
    <t>fiol</t>
  </si>
  <si>
    <t>Methylprednisolonum 0,5 g proszek i rozpuszczalnik do sporządzania roztworu do wstrzykiwań / z zarejestrowanymi wszystkimi wskazaniami dla methylprednisolonu łącznie z ostrymi urazami rdzenia kręgowego/</t>
  </si>
  <si>
    <t>Methylprednisolonum 1g proszek i rozpuszczalnik do sporządzania roztworu do wstrzykiwań / z zarejestrowanymi wszystkimi  wskazaniami dla methylprednisolonu łącznie z ostrymi urazami rdzenia kręgowego/</t>
  </si>
  <si>
    <t>Metylosiarczan neostygminy inj. 0,5 mg/ml 1 ml x 10 amp</t>
  </si>
  <si>
    <t>Ondansetron 2mg/ml 2 ml x 5 amp</t>
  </si>
  <si>
    <t>Propafenoni hydrochloridum 3,5mg/ml x 20 ml x 5 amp</t>
  </si>
  <si>
    <t>Protaminum sulfuricum 50mg x1amp</t>
  </si>
  <si>
    <t>Salbutamolum 0,1%2,5mg/2,5ml x
 20 amp do nebulizacji</t>
  </si>
  <si>
    <t>Semaglutidum 0,25 mg roztwór do wstrzykiwań we wstrzykiwaczu * wstrzykiwacz</t>
  </si>
  <si>
    <t>Semaglutidum 0,5 mg roztwór do wstrzykiwań we wstrzykiwaczu*1wstrzykiwacz</t>
  </si>
  <si>
    <t xml:space="preserve">Sugammadeks roztwór do wstrzykiwań; 100 mg/ml; 10 fiol. 2 ml </t>
  </si>
  <si>
    <t>Szczep.p/Tężcowa ads.0,5ml x 1fiol</t>
  </si>
  <si>
    <t xml:space="preserve">Teofilina roztwór do wstrzykiwań i infuzji dożylnych; 20 mg/ml x 5 amp10 ml </t>
  </si>
  <si>
    <t>Terlipressini acetas 1mg * 5 amp</t>
  </si>
  <si>
    <t>Thiethylperazinum 6,5mg x 5 amp</t>
  </si>
  <si>
    <t>Torasemidum 20 5mg/ml x 4 ml x 5 amp</t>
  </si>
  <si>
    <t>Torasemidum 200 200mg/20ml*5amp</t>
  </si>
  <si>
    <t>Urapidilum  amp. 25 mg/5ml  x  5 amp</t>
  </si>
  <si>
    <t>Vit. B1 100 mg/2 ml x 100 amp</t>
  </si>
  <si>
    <t>Vit. B6 50mg x 5 amp</t>
  </si>
  <si>
    <t>Vit. C 0,5/5ml x 10 amp</t>
  </si>
  <si>
    <t>Zuclopenthixoli decanoas 200mg/1ml 10amp</t>
  </si>
  <si>
    <t xml:space="preserve"> Dopuszcza się  stosowanie zamienników pod warunkiem tego samego zakresu rejestracji</t>
  </si>
  <si>
    <t>PAKIET NR 2    AMPUŁKI  B</t>
  </si>
  <si>
    <t>Nazwa  handlowa, kod EAN</t>
  </si>
  <si>
    <t>Adrenalinum 0,1% 1mg/1ml x 10amp</t>
  </si>
  <si>
    <t>Antazolini mesilas 50 mg/ml x 10amp</t>
  </si>
  <si>
    <t>Aqua pro inj,10ml x 100 amp</t>
  </si>
  <si>
    <t>Atropinum sulfur 0,5mg/ml x 10amp</t>
  </si>
  <si>
    <t>Atropinum sulfur 1mg/ml x 10amp</t>
  </si>
  <si>
    <t>Calcium chloratum 10% inj 0,1/1m  x10amp</t>
  </si>
  <si>
    <t>Chlorpromazini hydrochloridum dom.25mg/5ml x 5amp</t>
  </si>
  <si>
    <t>Chlorpromazini hydrochloridum doż,50mg/2ml x 10amp</t>
  </si>
  <si>
    <t>Clemastinum 2mg x 5 amp</t>
  </si>
  <si>
    <t>Digoxinum 0,5mg/2ml x 5 amp</t>
  </si>
  <si>
    <t>Dopaminum hydrochl. 1% 50mg/5ml x 10 amp</t>
  </si>
  <si>
    <t>Dopaminum hydrochl. 4% 200mg/5ml x 10 amp</t>
  </si>
  <si>
    <t>Etomidatum 2 mg/ml x 10 ml x 5 amp</t>
  </si>
  <si>
    <t>Flumazenilum inj.0,1mg/ml x 5 amp</t>
  </si>
  <si>
    <t>Furosemidum 20mg/2ml x 5 amp</t>
  </si>
  <si>
    <t>Furosemidum 20mg/2ml x 50 amp</t>
  </si>
  <si>
    <t>Haloperidolum 5mg/ml x 10 amp</t>
  </si>
  <si>
    <t>Heparinum 25000j.m./5ml x 10 fiol.</t>
  </si>
  <si>
    <t>Kalium chloratum 15% 10ml x 50 amp</t>
  </si>
  <si>
    <t>Kalium chloratum 15% 20ml x 10 fiol</t>
  </si>
  <si>
    <t>Lakcid x 50amp</t>
  </si>
  <si>
    <t>Lignocainum hydrochlor. 1% 20ml  x 5 fiol</t>
  </si>
  <si>
    <t>Lignocainum hydrochlor. 1% 2ml x 10 amp</t>
  </si>
  <si>
    <t>Lignocainum hydrochlor. 2% 20ml  x 5 fiol</t>
  </si>
  <si>
    <t>Lignocainum hydrochlor. 2% 2ml x 10 amp</t>
  </si>
  <si>
    <t>Magnesium sulfur.20% 10ml x 10 amp</t>
  </si>
  <si>
    <t>Metoclopramidi hydrochloridum 10mg/2ml x 5 amp</t>
  </si>
  <si>
    <t>Metoprololi tartras inj 0,005g/5ml x 5 amp</t>
  </si>
  <si>
    <t xml:space="preserve">Metronidazolum 0,5% x 100ml z dwoma portami. </t>
  </si>
  <si>
    <t>flak</t>
  </si>
  <si>
    <t>Naloxonumi hydrochlor.0,4mg/ml x 10 amp</t>
  </si>
  <si>
    <t>Natrium bicarbon. 8,4% 20ml x 10 amp</t>
  </si>
  <si>
    <t>Natrium chlor 0,9% 10ml x 100 amp/plastik/</t>
  </si>
  <si>
    <t>Natrium chlor 10% 10ml x 100 amp /plastik/</t>
  </si>
  <si>
    <t>Noradrenalinum 1mg/ml x 10 amp</t>
  </si>
  <si>
    <t>Noradrenalinum 4mg/4ml x 5 amp</t>
  </si>
  <si>
    <t>Omeprazolum 40mg x 1 fiol</t>
  </si>
  <si>
    <t>Papaverinum hydrochlor. 40mg/2ml x 10 amp</t>
  </si>
  <si>
    <t>Pentoxifyllinum 100mg/5ml x 5amp</t>
  </si>
  <si>
    <t xml:space="preserve"> </t>
  </si>
  <si>
    <t>Pentoxifyllinum 300mg/15 ml x 10 amp</t>
  </si>
  <si>
    <t>Phytomenadionum 10mg/1ml x 10 amp</t>
  </si>
  <si>
    <t>Piracetamum 1g/5ml x 12 amp</t>
  </si>
  <si>
    <t>Propranololi hydrochloridum 1mg/1ml x 10 amp</t>
  </si>
  <si>
    <t>Salbutamolum amp.0,5mg/ml x 10 amp</t>
  </si>
  <si>
    <t>Sulfamethoxazolum + Trimethoprimum 480 inj/5ml x10 amp</t>
  </si>
  <si>
    <t>Tramadoli hydrochloridum 100mg/2ml x 5 amp</t>
  </si>
  <si>
    <t>Tramadoli hydrochloridum 50mg/1ml x 5 amp</t>
  </si>
  <si>
    <t xml:space="preserve">Vit. B12 500mg/ml x 2ml x 5 amp </t>
  </si>
  <si>
    <t xml:space="preserve"> Dopuszcza się stosowanie zamienników pod warunkiem tego samego zakresu rejestracji</t>
  </si>
  <si>
    <t xml:space="preserve">Dexamethasoni phosphas 4mg/ml x 10 amp </t>
  </si>
  <si>
    <t xml:space="preserve">Dexamethasoni phosphas 8mg/2ml x 10 amp </t>
  </si>
  <si>
    <t xml:space="preserve">Dexamethasoni phosphas 8mg/1ml x 2,5 ml x 1 amp </t>
  </si>
  <si>
    <t>Methylprednisolonum 1000 mg x 1 amp</t>
  </si>
  <si>
    <t>Methylprednisolonum 250 mg x 1 amp</t>
  </si>
  <si>
    <t>Prednisoloni hemisuccinas 25mg x 3 amp</t>
  </si>
  <si>
    <t>Prednisoloni hemisuccinas 50mg x 3 amp</t>
  </si>
  <si>
    <t>RAZEM</t>
  </si>
  <si>
    <t>ZADANIE 4  TESTY UREAZOWE</t>
  </si>
  <si>
    <t xml:space="preserve">Lp. </t>
  </si>
  <si>
    <t>Opis przedmiotu zamówienia</t>
  </si>
  <si>
    <t>Jedn. wymag</t>
  </si>
  <si>
    <t>Cena netto jednostkowa</t>
  </si>
  <si>
    <t>Cena brutto jednostkowa</t>
  </si>
  <si>
    <t xml:space="preserve">Wartość Netto </t>
  </si>
  <si>
    <t xml:space="preserve">Wartość brutto </t>
  </si>
  <si>
    <r>
      <rPr>
        <sz val="11"/>
        <rFont val="Arial"/>
        <family val="2"/>
      </rPr>
      <t xml:space="preserve">Szybki test ureazowy </t>
    </r>
    <r>
      <rPr>
        <b/>
        <sz val="11"/>
        <rFont val="Arial"/>
        <family val="2"/>
      </rPr>
      <t xml:space="preserve">suchy </t>
    </r>
    <r>
      <rPr>
        <sz val="11"/>
        <rFont val="Arial"/>
        <family val="2"/>
      </rPr>
      <t xml:space="preserve">do oznaczania Helicobacter pylori z łatwym i wygodnym dostępem do studzienki testowej </t>
    </r>
    <r>
      <rPr>
        <b/>
        <sz val="11"/>
        <rFont val="Arial"/>
        <family val="2"/>
      </rPr>
      <t xml:space="preserve">zamykany ruchomym okienkiem </t>
    </r>
    <r>
      <rPr>
        <sz val="11"/>
        <rFont val="Arial"/>
        <family val="2"/>
      </rPr>
      <t>zabezpieczonym przed samoczynnym przesunięciem i wypadaniem specjalnym ogranicznikiem</t>
    </r>
  </si>
  <si>
    <t>szt</t>
  </si>
  <si>
    <t>Acetylcysteine 300 mg/3ml x 5 amp.</t>
  </si>
  <si>
    <t>Diclofenacum natricum 75mg*5amp</t>
  </si>
  <si>
    <t>Dobutamini hydrochloridum 250mg x 1fiol</t>
  </si>
  <si>
    <t>Ferri hydroxidum polyisomaltosum 100 mg Fe3+2ml x 50 amp</t>
  </si>
  <si>
    <t>Ketoprofen inj i.m/i.v 0,1/2ml x 10 amp</t>
  </si>
  <si>
    <t>Pantoprazolum 40 mg proszek do sporządzania roztworów do wstrzyknięć dożylnych x 10 fiol</t>
  </si>
  <si>
    <t xml:space="preserve">ZADANIE 6  ORNITHINI  </t>
  </si>
  <si>
    <t>Cena netto jednostki</t>
  </si>
  <si>
    <t>Ornithini aspartas 0,5 mg/ml x 10 amp.</t>
  </si>
  <si>
    <t>PAKIET NR 7  ALTEPLAZA</t>
  </si>
  <si>
    <t>Alteplaza 10 mg + 10 ml rozp.x 1 fiol</t>
  </si>
  <si>
    <t>fiol.</t>
  </si>
  <si>
    <t>Alteplaza 20 mg + 20 ml rozp.x 1 fiol</t>
  </si>
  <si>
    <t>Alteplaza 50 mg + 50 ml rozp.x 1 fiol</t>
  </si>
  <si>
    <t>Fentanylum TTS 25 µg/h x 5 plastrów</t>
  </si>
  <si>
    <t>Fentanylum TTS 50 µg/h x 5 plastrów</t>
  </si>
  <si>
    <t>Fentanylum 0,1mg/2ml x 50 amp</t>
  </si>
  <si>
    <t>Fentanylum 0,05 mg/ml 10amp*10ml</t>
  </si>
  <si>
    <t>Ketaminum 50 50 mg/ml inj 10ml x 5 fiol</t>
  </si>
  <si>
    <t>Ketaminum 10 10 mg/ml inj 20ml x 5 fiol</t>
  </si>
  <si>
    <t xml:space="preserve">Methadon syrop; 1 mg/ml (0,1%); 1 butelka 100 ml </t>
  </si>
  <si>
    <t>Morphini sulfas 0,01 x 10 amp</t>
  </si>
  <si>
    <t>Morphini sulfas 0,02 x 10 amp</t>
  </si>
  <si>
    <t>Morphini sulfas 0,1% Spinal x 10 amp</t>
  </si>
  <si>
    <t xml:space="preserve">Morphini sulfas 10 mg tabletki powlekane o zmodyfikowanym uwalnianiu x 60 tabl </t>
  </si>
  <si>
    <t xml:space="preserve">Morphini sulfas 30 mg tabletki powlekane o zmodyfikowanym uwalnianiu x 60 tabl </t>
  </si>
  <si>
    <t xml:space="preserve">Morphini sulfas 100 mg tabletki powlekane o zmodyfikowanym uwalnianiu x 60 tabl </t>
  </si>
  <si>
    <t>Oxycodoni hydrochloridum 10 mg/ml a 2ml x 5 amp</t>
  </si>
  <si>
    <t>Oxycodoni hydrochloridum 10 mg/ml a 1ml x 5 amp</t>
  </si>
  <si>
    <t>Oxycodoni hydrochloridum 50 mg/ml a 1ml x 5 amp</t>
  </si>
  <si>
    <t>Oxycontin 10 mg x 60 tabl powl.</t>
  </si>
  <si>
    <t>Remifentanilum 0,001x 5 fiol</t>
  </si>
  <si>
    <t>Dopuszcza się  stosowanie zamienników pod warunkiem tego samego zakresu rejestracji</t>
  </si>
  <si>
    <t>Alprazolam 0,5mg x 30 tabl</t>
  </si>
  <si>
    <t>Alprazolam 1mg x 30 tabl</t>
  </si>
  <si>
    <t>Buprenorphinum 35 mcg/h (20 mg)system transdermalny, plaster x 5 plast</t>
  </si>
  <si>
    <t>Buprenorphinum 52,5 mcg/h (30 mg)system transdermalny, plaster x 5 plast</t>
  </si>
  <si>
    <t>Buprenorphinum 70 mcg/h (40 mg)system transdermalny, plaster x 5 plast</t>
  </si>
  <si>
    <t>Clonazepam 0,5mg x 30 tabl</t>
  </si>
  <si>
    <t>Clonazepam 1mg/1ml x10amp</t>
  </si>
  <si>
    <t>Clonazepam 2mg x 30 tabl</t>
  </si>
  <si>
    <t>Diazepam Rectubes 10mg/2,5ml 
x 5 wlewek</t>
  </si>
  <si>
    <t>Diazepam Rectubes 5mg/2,5ml 
x 5 wlewek</t>
  </si>
  <si>
    <t>Diazepamum 10mg x 5 amp</t>
  </si>
  <si>
    <t>Diazepamum 10mg x 50amp</t>
  </si>
  <si>
    <t>Diazepamum 2mg x 20 tabl</t>
  </si>
  <si>
    <t>Diazepamum 5mg x 20 tabl</t>
  </si>
  <si>
    <t>Ephedrinum HCl 0,025g/1ml x10amp</t>
  </si>
  <si>
    <t>Estazolamum 2mg x 20 tabl</t>
  </si>
  <si>
    <t>Lorazepamum 1mg x 25 draż</t>
  </si>
  <si>
    <t>Lorazepamum 2,5 mg x 25 draż</t>
  </si>
  <si>
    <t>Medazepam 0,01 x 20 tabl</t>
  </si>
  <si>
    <t>Midazolamum 15mg x 100 tabl</t>
  </si>
  <si>
    <t>Midazolamum 7,5mg x 10 tabl</t>
  </si>
  <si>
    <t>Nitrazepamum 5mg x 20 tabl</t>
  </si>
  <si>
    <t>Oxazepamum 10mg x 20 tabl</t>
  </si>
  <si>
    <t>Phenobarbitalum 0,015 x 10 tabl</t>
  </si>
  <si>
    <t>Phenobarbitalum 0,1x10 tabl</t>
  </si>
  <si>
    <t>Temazepamum 10mg x 20 tabl</t>
  </si>
  <si>
    <t>Zolpidem 10mg x 20 tabl</t>
  </si>
  <si>
    <t>Dopuszcza się  stosowanie zamienników pod warunkiem tego samego zakresu rejestracji.</t>
  </si>
  <si>
    <t>Midazolamum 15mg/3 ml x 5amp</t>
  </si>
  <si>
    <t>Midazolamum 50mg/10ml x 5amp.</t>
  </si>
  <si>
    <t>Midazolamum 5mg/5 ml x 5 amp</t>
  </si>
  <si>
    <t>PAKIET NR 11 ANTYBIOTYKI RÓŻNE A</t>
  </si>
  <si>
    <t xml:space="preserve">Suma </t>
  </si>
  <si>
    <t>Ampicillinum + Sulbactamum 2 g + 1 g g proszek do sporządzania roztworu do wstrzykiwań i infuzji x 1 fiol</t>
  </si>
  <si>
    <t>Ampicylina  500mg x 1 fiol</t>
  </si>
  <si>
    <t>Ampicylina 1000mg x 1 fiol</t>
  </si>
  <si>
    <t>Ampicylina 2000mg x 1 fiol</t>
  </si>
  <si>
    <t>Cloxacillinum 1000mg x 1fiol</t>
  </si>
  <si>
    <t xml:space="preserve">Cloxacillinum 500mg x 16  tabl  </t>
  </si>
  <si>
    <t>Cefazolinum 1g x 1 fiol</t>
  </si>
  <si>
    <t xml:space="preserve">Ceftriaxonum 2 g </t>
  </si>
  <si>
    <t>Ciprofloxacinum 250mg x 10 tabl</t>
  </si>
  <si>
    <t>Ciprofloxacinum 500mg x 10 tabl</t>
  </si>
  <si>
    <t>Linezolid 2mg/ml x 300 ml 
x 10 worków do inf.</t>
  </si>
  <si>
    <t>Amoxicillinum + Acidum clavulanicum   proszek do sporządzania zawiesiny doustnej 0,457/5ml  70ml</t>
  </si>
  <si>
    <t>Amoxicillinum + Acidum clavulanicum 0,625g x 14 tabl powl</t>
  </si>
  <si>
    <t>Amoxicillinum + Acidum clavulanicum 1000mg+200mg x 5 fiol</t>
  </si>
  <si>
    <t>Amoxicillinum + Acidum clavulanicum 1g x 14 tabl powl</t>
  </si>
  <si>
    <t xml:space="preserve">Amoxicillinum + Acidum clavulanicum 2000mg+200mg x 1fiol   </t>
  </si>
  <si>
    <t>Cefazolin sodium 1g x 10 fiol</t>
  </si>
  <si>
    <t>Clindamycinum 300mg*16 caps</t>
  </si>
  <si>
    <t>Clindamycinum 300mg/2ml+5amp</t>
  </si>
  <si>
    <t>Piperacillin/Tazobactam 4g + 0,5g x 10 fiol.</t>
  </si>
  <si>
    <t>Vancomycinum  0,5 x 1 fiol
z zarejestrowaną możliwością podania doustnego</t>
  </si>
  <si>
    <t>Vancomycinum  1,0 x 1 fiol
z zarejestrowaną możliwością podania doustnego</t>
  </si>
  <si>
    <t>PAKIET NR 14 ANTYBIOTYKI RÓŻNE D</t>
  </si>
  <si>
    <t>Fluconazole 200 mg/100 ml x 10 butelek</t>
  </si>
  <si>
    <t>Imipenem/Cilastatin 500mg x 10 fiol</t>
  </si>
  <si>
    <t>Meropenem 0,5 x 10 fiol</t>
  </si>
  <si>
    <t>Meropenem 1,0 x 10 fiol</t>
  </si>
  <si>
    <t>Piperacilin/Tazobactam 2g + 0,25g x 10 fiol</t>
  </si>
  <si>
    <t>Cefoperazonum + Sulbactamum 1000 mg + 1000 mg proszek do sporządzania roztworu do wstrzykiwań i infuzji x 1 fiol</t>
  </si>
  <si>
    <t>Ciprofloxacinum 100 mg/10 ml x 5 amp</t>
  </si>
  <si>
    <t>Clarithromycinum 0,5 x 14 tabl.</t>
  </si>
  <si>
    <t>Clarithromycinum 500 mg x 1 fiol</t>
  </si>
  <si>
    <t>Clindamycinum 300mg x 16 kaps.</t>
  </si>
  <si>
    <t>Clindanycinum 150 mg x 16 kaps.</t>
  </si>
  <si>
    <t>Gentamycinum 80mg/2ml iv.i in x 10amp</t>
  </si>
  <si>
    <t>Lamivudinum + Zidovudinum 0,15 +0,3 x 60 tabl</t>
  </si>
  <si>
    <t>Lincomycinum 500mg x 12 kaps</t>
  </si>
  <si>
    <t>Lincomycinum 600mg/2ml x 10amp</t>
  </si>
  <si>
    <t>Lopinavirum + Ritonavirum 200 mg + 50 mg tabletki powlekane x 120 tabl</t>
  </si>
  <si>
    <t>Norfloxacinumum  0,4g x 20 tabl</t>
  </si>
  <si>
    <t>Nystatyna 500 tys.j.x16 kaps</t>
  </si>
  <si>
    <t>Nystatyna zawiesina
100 tys  j.m /1 ml - 28 ml</t>
  </si>
  <si>
    <t>Dopuszcza się stosowanie zamienników pod warunkiem tego samego zakresu rejestracji</t>
  </si>
  <si>
    <t>PAKIET NR 16   LEKI PRZECIW ZAKRZEPOWE A</t>
  </si>
  <si>
    <t>Rivaroxabanum 10 mg x 30 tabl</t>
  </si>
  <si>
    <t>Rivaroxabanum 15 mg x 100 tabl</t>
  </si>
  <si>
    <t>Rivaroxabanum 20 mg x 100 tabl</t>
  </si>
  <si>
    <t>PAKIET NR 17   LEKI PRZECIW ZAKRZEPOWE B</t>
  </si>
  <si>
    <t>Dabigatranum etexilatum110mg x 180 kaps</t>
  </si>
  <si>
    <t>Dabigatranum etexilatum 150mg x 180 kaps</t>
  </si>
  <si>
    <t>Razem</t>
  </si>
  <si>
    <t>ZADANIE 18   ALBUMINY 20%</t>
  </si>
  <si>
    <t xml:space="preserve">Lp </t>
  </si>
  <si>
    <t>Albuminy 20% 100ml</t>
  </si>
  <si>
    <t>flakon</t>
  </si>
  <si>
    <t>Albuminy 20% 50ml</t>
  </si>
  <si>
    <t>Paracetamolum 10mg/ml x 100 ml x 10 fiolka</t>
  </si>
  <si>
    <t>Paracetamolum 10mg/ml x 50 ml  x 10 fiolka</t>
  </si>
  <si>
    <t>Ibuprofen 400 mg/100 ml x 1 butelka</t>
  </si>
  <si>
    <t>butelka</t>
  </si>
  <si>
    <t>Ibuprofen 600 mg/100 ml x 1 butelka</t>
  </si>
  <si>
    <t>PAKIET NR 20 PŁYNY DO STOSOWANIA ZEWNĘTRZNEGO</t>
  </si>
  <si>
    <t>Woda utleniona  3%        1000g</t>
  </si>
  <si>
    <t>fl.</t>
  </si>
  <si>
    <t>Woda utleniona  3%  100g</t>
  </si>
  <si>
    <t>Spirytus etylowy 70 z hibitanem 1L</t>
  </si>
  <si>
    <t>Spirytus salicylowy 1L</t>
  </si>
  <si>
    <t>ZADANIE 21  WODA DO CELÓW ANALITYCZNYCH</t>
  </si>
  <si>
    <t>1.</t>
  </si>
  <si>
    <t>Woda do celów laboratoryjno –analitycznych spełniająca warunki czystości chemicznej     i mikrobiologicznej , nie nadająca się do sporządzania leków recepturowych.
Opakowanie po 5 litrów</t>
  </si>
  <si>
    <t xml:space="preserve">PAKIET NR 22 KONTRASTY- </t>
  </si>
  <si>
    <t>Barium sulfuricum x 
1butelka 240 ml</t>
  </si>
  <si>
    <t>fl</t>
  </si>
  <si>
    <t>Omnipaque 300mg/1ml inj. 100 ml x 10 butelek</t>
  </si>
  <si>
    <t xml:space="preserve"> op</t>
  </si>
  <si>
    <t>Omnipaque 300mg/1ml inj. 500 ml x 6 butelek</t>
  </si>
  <si>
    <t>Omnipaque 350mg/1ml inj.100ml 
x 10 butelek</t>
  </si>
  <si>
    <t>Omnipaque 350mg/1ml inj.50ml 
x 10 butelek</t>
  </si>
  <si>
    <t>Ultravist 300 inj. 20 ml x 10 fiolek</t>
  </si>
  <si>
    <t>Ultravist 300 inj. 50 ml 
x 10 butelek</t>
  </si>
  <si>
    <t>Visipaque 320mg/100ml 
x 10 butelek</t>
  </si>
  <si>
    <t>PAKIET NR 23  WAPNO SODOWANE</t>
  </si>
  <si>
    <t xml:space="preserve">Ilość B </t>
  </si>
  <si>
    <t xml:space="preserve">Ilość K </t>
  </si>
  <si>
    <t xml:space="preserve">Ilość P </t>
  </si>
  <si>
    <t>Wapno sodowane ze wskażnikiem zużycia
 x 4,5 kg (5 L )</t>
  </si>
  <si>
    <t xml:space="preserve"> Dopuszcza się  stosowanie zamienników</t>
  </si>
  <si>
    <t xml:space="preserve"> PAKIET NR 24 GĄBKA LECZNICZA TACHOSIL</t>
  </si>
  <si>
    <t>Tachosil 3cm x 2,5cm x 1 szt</t>
  </si>
  <si>
    <t>Tachosil 9,5 cm x 4,8cm x 1 szt</t>
  </si>
  <si>
    <t>Dopuszcza się  stosowanie zamienników</t>
  </si>
  <si>
    <t xml:space="preserve"> PAKIET 25  KLEJ TKANKOWY</t>
  </si>
  <si>
    <t>Klej tkankowy Tisseel Lyo 4ml zestaw 2 fiol + 2 fiol rozp.</t>
  </si>
  <si>
    <t>zestaw</t>
  </si>
  <si>
    <t>Klej tkankowy Tisseel Lyo 2ml zestaw 2 fiol + 2 fiol rozp.</t>
  </si>
  <si>
    <t>Nazwa pakietu</t>
  </si>
  <si>
    <t>AMPUŁKI  A</t>
  </si>
  <si>
    <t>AMPUŁKI B</t>
  </si>
  <si>
    <t>AMPUŁKI C</t>
  </si>
  <si>
    <t>TESTY UREAZOWE</t>
  </si>
  <si>
    <t>AMPUŁKI  E</t>
  </si>
  <si>
    <t xml:space="preserve">ORNITHINI </t>
  </si>
  <si>
    <t>ALTEPLAZA</t>
  </si>
  <si>
    <t>NARKOTYKI</t>
  </si>
  <si>
    <t>PSYCHOTROPY A</t>
  </si>
  <si>
    <t>PSYCHOTROPY B</t>
  </si>
  <si>
    <t>ANTYBIOTYKI RÓŻNE A</t>
  </si>
  <si>
    <t>ANTYBIOTYKI RÓŻNE B</t>
  </si>
  <si>
    <t>ANTYBIOTYKI RÓŻNE C</t>
  </si>
  <si>
    <t>ANTYBIOTYKI RÓŻNE D</t>
  </si>
  <si>
    <t>ANTYBIOTYKI RÓŻNE E</t>
  </si>
  <si>
    <t>LEKI PRZECIW ZAKRZEPOWE A</t>
  </si>
  <si>
    <t>LEKI PRZECIW ZAKRZEPOWE B</t>
  </si>
  <si>
    <t>ALBUMINY 20%</t>
  </si>
  <si>
    <t>PARACETAMOL i IBUPROFEN</t>
  </si>
  <si>
    <t>PŁYNY DO STOSOWANIA ZEWNĘTRZNEGO</t>
  </si>
  <si>
    <t>WODA DO CELÓW ANALITYCZNYCH</t>
  </si>
  <si>
    <t>KONTRASTY</t>
  </si>
  <si>
    <t>WAPNO SODOWANE</t>
  </si>
  <si>
    <t>GĄBKA LECZNICZA TACHOSIL</t>
  </si>
  <si>
    <t>KLEJ TKANKOWY</t>
  </si>
  <si>
    <t>PAKIET NR 9   PSYCHOTROPY  A</t>
  </si>
  <si>
    <t>Methyloprednisolonum 500 mg x 1amp</t>
  </si>
  <si>
    <t>Methyloprednisolonum 40mg x 1 amp</t>
  </si>
  <si>
    <t>Clindamycinum 600mg/4ml x 5amp</t>
  </si>
  <si>
    <t xml:space="preserve">PAKIET NR 1  AMPUŁKI  A- modyfikacja </t>
  </si>
  <si>
    <t>PAKIET NR 3   AMPUŁKI  C- modyfikacja</t>
  </si>
  <si>
    <t>PAKIET NR 5  AMPUŁKI  E- modyfikacja</t>
  </si>
  <si>
    <t>PAKIET NR 8  NARKOTYKI- modyfikacja</t>
  </si>
  <si>
    <t>PAKIET NR 10  PSYCHOTROPY  B- modyfikacja</t>
  </si>
  <si>
    <t>PAKIET NR 12   ANTYBIOTYKI RÓŻNE B- modyfikacja</t>
  </si>
  <si>
    <t>PAKIET NR 13  ANTYBIOTYKI RÓŻNE C- modyfikacja</t>
  </si>
  <si>
    <t xml:space="preserve">PAKIET NR 15  ANTYBIOTYKI RÓŻNE E- modyfikacja </t>
  </si>
  <si>
    <t>PAKIET NR 19    PARACETAMOL i IBUPROFEN- modyfikacja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</si>
</sst>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hh:mm\ AM/PM"/>
    <numFmt numFmtId="166" formatCode="#,##0.00_ ;\-#,##0.00\ "/>
  </numFmts>
  <fonts count="8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"/>
      <family val="2"/>
    </font>
    <font>
      <sz val="11"/>
      <color indexed="8"/>
      <name val="Arial CE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8"/>
      <name val="Arial CE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10" fontId="5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/>
    </xf>
    <xf numFmtId="0" fontId="5" fillId="0" borderId="14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horizontal="center" vertical="center"/>
      <protection/>
    </xf>
    <xf numFmtId="1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2" fontId="5" fillId="0" borderId="16" xfId="0" applyNumberFormat="1" applyFont="1" applyBorder="1" applyAlignment="1" applyProtection="1">
      <alignment horizontal="center" vertical="center"/>
      <protection/>
    </xf>
    <xf numFmtId="1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1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/>
      <protection/>
    </xf>
    <xf numFmtId="0" fontId="4" fillId="0" borderId="0" xfId="0" applyFont="1" applyAlignment="1">
      <alignment wrapText="1"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4" xfId="0" applyNumberFormat="1" applyFont="1" applyBorder="1" applyAlignment="1" applyProtection="1">
      <alignment horizontal="left"/>
      <protection/>
    </xf>
    <xf numFmtId="0" fontId="5" fillId="0" borderId="17" xfId="0" applyNumberFormat="1" applyFont="1" applyBorder="1" applyAlignment="1" applyProtection="1">
      <alignment horizontal="left" vertical="center" wrapText="1"/>
      <protection/>
    </xf>
    <xf numFmtId="0" fontId="5" fillId="0" borderId="17" xfId="0" applyNumberFormat="1" applyFont="1" applyBorder="1" applyAlignment="1" applyProtection="1">
      <alignment horizontal="left"/>
      <protection/>
    </xf>
    <xf numFmtId="0" fontId="4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NumberFormat="1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2" fontId="11" fillId="0" borderId="10" xfId="0" applyNumberFormat="1" applyFont="1" applyBorder="1" applyAlignment="1" applyProtection="1">
      <alignment horizontal="center" vertical="center"/>
      <protection/>
    </xf>
    <xf numFmtId="10" fontId="11" fillId="0" borderId="10" xfId="0" applyNumberFormat="1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10" fontId="16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10" xfId="0" applyNumberFormat="1" applyFont="1" applyBorder="1" applyAlignment="1" applyProtection="1">
      <alignment horizontal="left" vertical="center"/>
      <protection/>
    </xf>
    <xf numFmtId="0" fontId="16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2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164" fontId="4" fillId="0" borderId="10" xfId="42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42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15" fillId="33" borderId="10" xfId="0" applyNumberFormat="1" applyFont="1" applyFill="1" applyBorder="1" applyAlignment="1" applyProtection="1">
      <alignment/>
      <protection locked="0"/>
    </xf>
    <xf numFmtId="10" fontId="16" fillId="0" borderId="10" xfId="0" applyNumberFormat="1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/>
      <protection/>
    </xf>
    <xf numFmtId="0" fontId="2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/>
      <protection/>
    </xf>
    <xf numFmtId="0" fontId="11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 applyProtection="1">
      <alignment/>
      <protection/>
    </xf>
    <xf numFmtId="0" fontId="17" fillId="0" borderId="10" xfId="0" applyNumberFormat="1" applyFont="1" applyBorder="1" applyAlignment="1" applyProtection="1">
      <alignment horizontal="center" vertical="top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 wrapText="1"/>
      <protection/>
    </xf>
    <xf numFmtId="2" fontId="16" fillId="0" borderId="14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left" vertical="top"/>
      <protection/>
    </xf>
    <xf numFmtId="4" fontId="17" fillId="0" borderId="16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top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left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vertical="center"/>
    </xf>
    <xf numFmtId="0" fontId="17" fillId="0" borderId="14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0" xfId="0" applyNumberFormat="1" applyFont="1" applyBorder="1" applyAlignment="1" applyProtection="1">
      <alignment vertical="center" wrapText="1"/>
      <protection/>
    </xf>
    <xf numFmtId="0" fontId="16" fillId="0" borderId="10" xfId="0" applyNumberFormat="1" applyFont="1" applyBorder="1" applyAlignment="1" applyProtection="1">
      <alignment/>
      <protection/>
    </xf>
    <xf numFmtId="0" fontId="16" fillId="0" borderId="10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2" fontId="14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10" fontId="14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justify" vertical="center"/>
    </xf>
    <xf numFmtId="0" fontId="14" fillId="0" borderId="14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  <protection/>
    </xf>
    <xf numFmtId="10" fontId="11" fillId="0" borderId="14" xfId="0" applyNumberFormat="1" applyFont="1" applyBorder="1" applyAlignment="1" applyProtection="1">
      <alignment horizontal="center" vertical="center"/>
      <protection/>
    </xf>
    <xf numFmtId="2" fontId="14" fillId="0" borderId="14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Border="1" applyAlignment="1" applyProtection="1">
      <alignment/>
      <protection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4" fillId="0" borderId="10" xfId="42" applyFont="1" applyFill="1" applyBorder="1" applyAlignment="1" applyProtection="1">
      <alignment horizontal="center" vertical="center" wrapText="1"/>
      <protection/>
    </xf>
    <xf numFmtId="10" fontId="4" fillId="0" borderId="10" xfId="42" applyNumberFormat="1" applyFont="1" applyFill="1" applyBorder="1" applyAlignment="1" applyProtection="1">
      <alignment horizontal="center" vertical="center" wrapText="1"/>
      <protection/>
    </xf>
    <xf numFmtId="166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8" fillId="0" borderId="20" xfId="0" applyFont="1" applyBorder="1" applyAlignment="1">
      <alignment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0" fillId="0" borderId="0" xfId="0" applyNumberFormat="1" applyFont="1" applyBorder="1" applyAlignment="1" applyProtection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/>
      <protection/>
    </xf>
    <xf numFmtId="0" fontId="26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3" fillId="0" borderId="10" xfId="0" applyNumberFormat="1" applyFont="1" applyBorder="1" applyAlignment="1" applyProtection="1">
      <alignment horizontal="left" vertical="center"/>
      <protection/>
    </xf>
    <xf numFmtId="0" fontId="2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21" xfId="0" applyNumberFormat="1" applyFont="1" applyBorder="1" applyAlignment="1" applyProtection="1">
      <alignment vertical="center"/>
      <protection/>
    </xf>
    <xf numFmtId="0" fontId="17" fillId="0" borderId="17" xfId="0" applyNumberFormat="1" applyFont="1" applyBorder="1" applyAlignment="1" applyProtection="1">
      <alignment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8" fillId="0" borderId="22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2" fillId="0" borderId="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7" fillId="0" borderId="10" xfId="0" applyNumberFormat="1" applyFont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24" fillId="0" borderId="0" xfId="0" applyNumberFormat="1" applyFont="1" applyBorder="1" applyAlignment="1" applyProtection="1">
      <alignment/>
      <protection/>
    </xf>
    <xf numFmtId="0" fontId="27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wrapText="1"/>
    </xf>
    <xf numFmtId="0" fontId="24" fillId="0" borderId="21" xfId="0" applyFont="1" applyBorder="1" applyAlignment="1">
      <alignment vertical="center"/>
    </xf>
    <xf numFmtId="0" fontId="12" fillId="0" borderId="17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24" fillId="0" borderId="0" xfId="0" applyNumberFormat="1" applyFont="1" applyBorder="1" applyAlignment="1" applyProtection="1">
      <alignment vertical="center"/>
      <protection/>
    </xf>
    <xf numFmtId="0" fontId="74" fillId="34" borderId="10" xfId="0" applyNumberFormat="1" applyFont="1" applyFill="1" applyBorder="1" applyAlignment="1" applyProtection="1">
      <alignment horizontal="center" vertical="center"/>
      <protection/>
    </xf>
    <xf numFmtId="0" fontId="75" fillId="0" borderId="21" xfId="0" applyFont="1" applyBorder="1" applyAlignment="1">
      <alignment vertical="center"/>
    </xf>
    <xf numFmtId="0" fontId="74" fillId="0" borderId="10" xfId="0" applyNumberFormat="1" applyFont="1" applyBorder="1" applyAlignment="1" applyProtection="1">
      <alignment horizontal="center" vertical="center"/>
      <protection/>
    </xf>
    <xf numFmtId="0" fontId="74" fillId="0" borderId="10" xfId="0" applyNumberFormat="1" applyFont="1" applyFill="1" applyBorder="1" applyAlignment="1" applyProtection="1">
      <alignment vertical="center" wrapText="1"/>
      <protection/>
    </xf>
    <xf numFmtId="0" fontId="76" fillId="0" borderId="10" xfId="0" applyFont="1" applyBorder="1" applyAlignment="1">
      <alignment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Border="1" applyAlignment="1" applyProtection="1">
      <alignment horizontal="center" vertical="center"/>
      <protection/>
    </xf>
    <xf numFmtId="0" fontId="78" fillId="34" borderId="10" xfId="0" applyNumberFormat="1" applyFont="1" applyFill="1" applyBorder="1" applyAlignment="1" applyProtection="1">
      <alignment horizontal="center" vertical="center"/>
      <protection/>
    </xf>
    <xf numFmtId="0" fontId="79" fillId="0" borderId="21" xfId="0" applyNumberFormat="1" applyFont="1" applyBorder="1" applyAlignment="1" applyProtection="1">
      <alignment vertical="center"/>
      <protection/>
    </xf>
    <xf numFmtId="0" fontId="78" fillId="34" borderId="10" xfId="0" applyFont="1" applyFill="1" applyBorder="1" applyAlignment="1">
      <alignment horizontal="center"/>
    </xf>
    <xf numFmtId="0" fontId="78" fillId="34" borderId="10" xfId="0" applyNumberFormat="1" applyFont="1" applyFill="1" applyBorder="1" applyAlignment="1" applyProtection="1">
      <alignment horizontal="center" vertical="center" wrapText="1"/>
      <protection/>
    </xf>
    <xf numFmtId="0" fontId="77" fillId="0" borderId="21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81" fillId="34" borderId="10" xfId="0" applyNumberFormat="1" applyFont="1" applyFill="1" applyBorder="1" applyAlignment="1" applyProtection="1">
      <alignment horizontal="center" vertical="center"/>
      <protection/>
    </xf>
    <xf numFmtId="0" fontId="81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4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selection activeCell="O5" sqref="O5"/>
    </sheetView>
  </sheetViews>
  <sheetFormatPr defaultColWidth="8.8515625" defaultRowHeight="12.75"/>
  <cols>
    <col min="1" max="1" width="5.7109375" style="0" customWidth="1"/>
    <col min="2" max="2" width="45.140625" style="0" customWidth="1"/>
    <col min="3" max="3" width="18.7109375" style="0" customWidth="1"/>
    <col min="4" max="4" width="5.8515625" style="0" customWidth="1"/>
    <col min="5" max="7" width="8.8515625" style="0" customWidth="1"/>
    <col min="8" max="8" width="9.00390625" style="1" customWidth="1"/>
    <col min="9" max="9" width="12.00390625" style="0" customWidth="1"/>
    <col min="10" max="10" width="8.8515625" style="0" hidden="1" customWidth="1"/>
    <col min="11" max="11" width="8.8515625" style="0" customWidth="1"/>
    <col min="12" max="12" width="13.140625" style="0" customWidth="1"/>
    <col min="13" max="13" width="11.28125" style="0" customWidth="1"/>
    <col min="14" max="14" width="14.8515625" style="0" customWidth="1"/>
  </cols>
  <sheetData>
    <row r="1" spans="1:14" s="2" customFormat="1" ht="33" customHeight="1">
      <c r="A1" s="284" t="s">
        <v>337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s="5" customFormat="1" ht="4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  <c r="K2" s="3" t="s">
        <v>9</v>
      </c>
      <c r="L2" s="3" t="s">
        <v>10</v>
      </c>
      <c r="M2" s="3" t="s">
        <v>11</v>
      </c>
      <c r="N2" s="4" t="s">
        <v>12</v>
      </c>
    </row>
    <row r="3" spans="1:14" ht="15">
      <c r="A3" s="6">
        <v>1</v>
      </c>
      <c r="B3" s="7" t="s">
        <v>13</v>
      </c>
      <c r="C3" s="8"/>
      <c r="D3" s="6" t="s">
        <v>14</v>
      </c>
      <c r="E3" s="6">
        <v>0</v>
      </c>
      <c r="F3" s="6">
        <v>10</v>
      </c>
      <c r="G3" s="6">
        <v>10</v>
      </c>
      <c r="H3" s="9">
        <f aca="true" t="shared" si="0" ref="H3:H60">E3+F3+G3</f>
        <v>20</v>
      </c>
      <c r="I3" s="10"/>
      <c r="J3" s="10"/>
      <c r="K3" s="11"/>
      <c r="L3" s="12"/>
      <c r="M3" s="12"/>
      <c r="N3" s="13"/>
    </row>
    <row r="4" spans="1:14" ht="15">
      <c r="A4" s="6">
        <v>2</v>
      </c>
      <c r="B4" s="14" t="s">
        <v>15</v>
      </c>
      <c r="C4" s="15"/>
      <c r="D4" s="16" t="s">
        <v>16</v>
      </c>
      <c r="E4" s="17">
        <v>100</v>
      </c>
      <c r="F4" s="17">
        <v>40</v>
      </c>
      <c r="G4" s="283">
        <v>300</v>
      </c>
      <c r="H4" s="18">
        <f t="shared" si="0"/>
        <v>440</v>
      </c>
      <c r="I4" s="12"/>
      <c r="J4" s="12"/>
      <c r="K4" s="19"/>
      <c r="L4" s="12"/>
      <c r="M4" s="12"/>
      <c r="N4" s="13"/>
    </row>
    <row r="5" spans="1:14" ht="99.75">
      <c r="A5" s="6">
        <v>3</v>
      </c>
      <c r="B5" s="20" t="s">
        <v>17</v>
      </c>
      <c r="C5" s="20"/>
      <c r="D5" s="21" t="s">
        <v>14</v>
      </c>
      <c r="E5" s="6">
        <v>0</v>
      </c>
      <c r="F5" s="6">
        <v>0</v>
      </c>
      <c r="G5" s="6">
        <v>60</v>
      </c>
      <c r="H5" s="18">
        <f t="shared" si="0"/>
        <v>60</v>
      </c>
      <c r="I5" s="10"/>
      <c r="J5" s="10"/>
      <c r="K5" s="11"/>
      <c r="L5" s="12"/>
      <c r="M5" s="12"/>
      <c r="N5" s="13"/>
    </row>
    <row r="6" spans="1:14" ht="42.75">
      <c r="A6" s="6">
        <v>4</v>
      </c>
      <c r="B6" s="7" t="s">
        <v>18</v>
      </c>
      <c r="C6" s="8"/>
      <c r="D6" s="6" t="s">
        <v>14</v>
      </c>
      <c r="E6" s="6">
        <v>10</v>
      </c>
      <c r="F6" s="6">
        <v>180</v>
      </c>
      <c r="G6" s="6">
        <v>0</v>
      </c>
      <c r="H6" s="18">
        <f t="shared" si="0"/>
        <v>190</v>
      </c>
      <c r="I6" s="10"/>
      <c r="J6" s="10"/>
      <c r="K6" s="11"/>
      <c r="L6" s="12"/>
      <c r="M6" s="12"/>
      <c r="N6" s="13"/>
    </row>
    <row r="7" spans="1:14" ht="28.5">
      <c r="A7" s="6">
        <v>5</v>
      </c>
      <c r="B7" s="7" t="s">
        <v>19</v>
      </c>
      <c r="C7" s="8"/>
      <c r="D7" s="6" t="s">
        <v>14</v>
      </c>
      <c r="E7" s="6">
        <v>15</v>
      </c>
      <c r="F7" s="6">
        <v>3</v>
      </c>
      <c r="G7" s="6">
        <v>0</v>
      </c>
      <c r="H7" s="18">
        <f t="shared" si="0"/>
        <v>18</v>
      </c>
      <c r="I7" s="10"/>
      <c r="J7" s="10"/>
      <c r="K7" s="11"/>
      <c r="L7" s="12"/>
      <c r="M7" s="12"/>
      <c r="N7" s="13"/>
    </row>
    <row r="8" spans="1:14" ht="57">
      <c r="A8" s="6">
        <v>6</v>
      </c>
      <c r="B8" s="22" t="s">
        <v>20</v>
      </c>
      <c r="C8" s="8"/>
      <c r="D8" s="16" t="s">
        <v>14</v>
      </c>
      <c r="E8" s="6">
        <v>10</v>
      </c>
      <c r="F8" s="6">
        <v>15</v>
      </c>
      <c r="G8" s="6">
        <v>0</v>
      </c>
      <c r="H8" s="18">
        <f t="shared" si="0"/>
        <v>25</v>
      </c>
      <c r="I8" s="10"/>
      <c r="J8" s="10"/>
      <c r="K8" s="11"/>
      <c r="L8" s="12"/>
      <c r="M8" s="12"/>
      <c r="N8" s="13"/>
    </row>
    <row r="9" spans="1:14" ht="15">
      <c r="A9" s="6">
        <v>7</v>
      </c>
      <c r="B9" s="7" t="s">
        <v>21</v>
      </c>
      <c r="C9" s="8"/>
      <c r="D9" s="6" t="s">
        <v>14</v>
      </c>
      <c r="E9" s="6">
        <v>130</v>
      </c>
      <c r="F9" s="6">
        <v>50</v>
      </c>
      <c r="G9" s="6">
        <v>0</v>
      </c>
      <c r="H9" s="9">
        <f t="shared" si="0"/>
        <v>180</v>
      </c>
      <c r="I9" s="10"/>
      <c r="J9" s="10"/>
      <c r="K9" s="11"/>
      <c r="L9" s="12"/>
      <c r="M9" s="12"/>
      <c r="N9" s="13"/>
    </row>
    <row r="10" spans="1:14" ht="15">
      <c r="A10" s="6">
        <v>8</v>
      </c>
      <c r="B10" s="7" t="s">
        <v>22</v>
      </c>
      <c r="C10" s="8"/>
      <c r="D10" s="6" t="s">
        <v>14</v>
      </c>
      <c r="E10" s="6">
        <v>10</v>
      </c>
      <c r="F10" s="6">
        <v>100</v>
      </c>
      <c r="G10" s="6">
        <v>0</v>
      </c>
      <c r="H10" s="9">
        <f t="shared" si="0"/>
        <v>110</v>
      </c>
      <c r="I10" s="10"/>
      <c r="J10" s="10"/>
      <c r="K10" s="11"/>
      <c r="L10" s="12"/>
      <c r="M10" s="12"/>
      <c r="N10" s="13"/>
    </row>
    <row r="11" spans="1:14" ht="15">
      <c r="A11" s="6">
        <v>9</v>
      </c>
      <c r="B11" s="7" t="s">
        <v>23</v>
      </c>
      <c r="C11" s="8"/>
      <c r="D11" s="6" t="s">
        <v>14</v>
      </c>
      <c r="E11" s="6">
        <v>1500</v>
      </c>
      <c r="F11" s="6">
        <v>25</v>
      </c>
      <c r="G11" s="6">
        <v>100</v>
      </c>
      <c r="H11" s="18">
        <f t="shared" si="0"/>
        <v>1625</v>
      </c>
      <c r="I11" s="10"/>
      <c r="J11" s="10"/>
      <c r="K11" s="11"/>
      <c r="L11" s="12"/>
      <c r="M11" s="12"/>
      <c r="N11" s="13"/>
    </row>
    <row r="12" spans="1:14" ht="15">
      <c r="A12" s="6">
        <v>10</v>
      </c>
      <c r="B12" s="7" t="s">
        <v>24</v>
      </c>
      <c r="C12" s="8"/>
      <c r="D12" s="16" t="s">
        <v>14</v>
      </c>
      <c r="E12" s="6">
        <v>10</v>
      </c>
      <c r="F12" s="6">
        <v>650</v>
      </c>
      <c r="G12" s="6">
        <v>20</v>
      </c>
      <c r="H12" s="18">
        <f t="shared" si="0"/>
        <v>680</v>
      </c>
      <c r="I12" s="10"/>
      <c r="J12" s="10"/>
      <c r="K12" s="11"/>
      <c r="L12" s="12"/>
      <c r="M12" s="12"/>
      <c r="N12" s="13"/>
    </row>
    <row r="13" spans="1:14" ht="28.5">
      <c r="A13" s="6">
        <v>11</v>
      </c>
      <c r="B13" s="23" t="s">
        <v>25</v>
      </c>
      <c r="C13" s="23"/>
      <c r="D13" s="23" t="s">
        <v>14</v>
      </c>
      <c r="E13" s="6">
        <v>600</v>
      </c>
      <c r="F13" s="6">
        <v>50</v>
      </c>
      <c r="G13" s="6">
        <v>250</v>
      </c>
      <c r="H13" s="9">
        <f t="shared" si="0"/>
        <v>900</v>
      </c>
      <c r="I13" s="10"/>
      <c r="J13" s="10"/>
      <c r="K13" s="11"/>
      <c r="L13" s="12"/>
      <c r="M13" s="12"/>
      <c r="N13" s="13"/>
    </row>
    <row r="14" spans="1:14" ht="15">
      <c r="A14" s="6">
        <v>12</v>
      </c>
      <c r="B14" s="7" t="s">
        <v>26</v>
      </c>
      <c r="C14" s="8"/>
      <c r="D14" s="6" t="s">
        <v>14</v>
      </c>
      <c r="E14" s="6">
        <v>15</v>
      </c>
      <c r="F14" s="6">
        <v>5</v>
      </c>
      <c r="G14" s="6">
        <v>5</v>
      </c>
      <c r="H14" s="18">
        <f t="shared" si="0"/>
        <v>25</v>
      </c>
      <c r="I14" s="10"/>
      <c r="J14" s="10"/>
      <c r="K14" s="11"/>
      <c r="L14" s="12"/>
      <c r="M14" s="12"/>
      <c r="N14" s="13"/>
    </row>
    <row r="15" spans="1:14" ht="15">
      <c r="A15" s="6">
        <v>13</v>
      </c>
      <c r="B15" s="7" t="s">
        <v>27</v>
      </c>
      <c r="C15" s="6"/>
      <c r="D15" s="6" t="s">
        <v>16</v>
      </c>
      <c r="E15" s="6">
        <v>60</v>
      </c>
      <c r="F15" s="6">
        <v>30</v>
      </c>
      <c r="G15" s="6">
        <v>20</v>
      </c>
      <c r="H15" s="18">
        <f t="shared" si="0"/>
        <v>110</v>
      </c>
      <c r="I15" s="10"/>
      <c r="J15" s="10"/>
      <c r="K15" s="11"/>
      <c r="L15" s="12"/>
      <c r="M15" s="12"/>
      <c r="N15" s="13"/>
    </row>
    <row r="16" spans="1:14" ht="15">
      <c r="A16" s="6">
        <v>14</v>
      </c>
      <c r="B16" s="7" t="s">
        <v>28</v>
      </c>
      <c r="C16" s="6"/>
      <c r="D16" s="6" t="s">
        <v>14</v>
      </c>
      <c r="E16" s="6">
        <v>20</v>
      </c>
      <c r="F16" s="6">
        <v>0</v>
      </c>
      <c r="G16" s="6">
        <v>80</v>
      </c>
      <c r="H16" s="18">
        <f t="shared" si="0"/>
        <v>100</v>
      </c>
      <c r="I16" s="10"/>
      <c r="J16" s="10"/>
      <c r="K16" s="11"/>
      <c r="L16" s="12"/>
      <c r="M16" s="12"/>
      <c r="N16" s="13"/>
    </row>
    <row r="17" spans="1:14" ht="28.5">
      <c r="A17" s="6">
        <v>15</v>
      </c>
      <c r="B17" s="24" t="s">
        <v>29</v>
      </c>
      <c r="C17" s="24"/>
      <c r="D17" s="23" t="s">
        <v>14</v>
      </c>
      <c r="E17" s="6">
        <v>0</v>
      </c>
      <c r="F17" s="6">
        <v>0</v>
      </c>
      <c r="G17" s="6">
        <v>15</v>
      </c>
      <c r="H17" s="18">
        <f t="shared" si="0"/>
        <v>15</v>
      </c>
      <c r="I17" s="10"/>
      <c r="J17" s="10"/>
      <c r="K17" s="11"/>
      <c r="L17" s="12"/>
      <c r="M17" s="12"/>
      <c r="N17" s="13"/>
    </row>
    <row r="18" spans="1:14" ht="28.5">
      <c r="A18" s="6">
        <v>16</v>
      </c>
      <c r="B18" s="7" t="s">
        <v>30</v>
      </c>
      <c r="C18" s="8"/>
      <c r="D18" s="16" t="s">
        <v>14</v>
      </c>
      <c r="E18" s="6">
        <v>5</v>
      </c>
      <c r="F18" s="6">
        <v>5</v>
      </c>
      <c r="G18" s="6">
        <v>0</v>
      </c>
      <c r="H18" s="18">
        <f t="shared" si="0"/>
        <v>10</v>
      </c>
      <c r="I18" s="10"/>
      <c r="J18" s="10"/>
      <c r="K18" s="11"/>
      <c r="L18" s="12"/>
      <c r="M18" s="12"/>
      <c r="N18" s="13"/>
    </row>
    <row r="19" spans="1:14" ht="15">
      <c r="A19" s="6">
        <v>17</v>
      </c>
      <c r="B19" s="23" t="s">
        <v>31</v>
      </c>
      <c r="C19" s="23"/>
      <c r="D19" s="25" t="s">
        <v>14</v>
      </c>
      <c r="E19" s="6">
        <v>0</v>
      </c>
      <c r="F19" s="6">
        <v>0</v>
      </c>
      <c r="G19" s="6">
        <v>4</v>
      </c>
      <c r="H19" s="18">
        <f t="shared" si="0"/>
        <v>4</v>
      </c>
      <c r="I19" s="10"/>
      <c r="J19" s="10"/>
      <c r="K19" s="11"/>
      <c r="L19" s="12"/>
      <c r="M19" s="12"/>
      <c r="N19" s="13"/>
    </row>
    <row r="20" spans="1:14" ht="15">
      <c r="A20" s="6">
        <v>18</v>
      </c>
      <c r="B20" s="7" t="s">
        <v>32</v>
      </c>
      <c r="C20" s="8"/>
      <c r="D20" s="6" t="s">
        <v>14</v>
      </c>
      <c r="E20" s="6">
        <v>2</v>
      </c>
      <c r="F20" s="6">
        <v>2</v>
      </c>
      <c r="G20" s="6">
        <v>4</v>
      </c>
      <c r="H20" s="18">
        <f t="shared" si="0"/>
        <v>8</v>
      </c>
      <c r="I20" s="10"/>
      <c r="J20" s="10"/>
      <c r="K20" s="11"/>
      <c r="L20" s="12"/>
      <c r="M20" s="12"/>
      <c r="N20" s="13"/>
    </row>
    <row r="21" spans="1:14" ht="15">
      <c r="A21" s="6">
        <v>19</v>
      </c>
      <c r="B21" s="7" t="s">
        <v>33</v>
      </c>
      <c r="C21" s="8"/>
      <c r="D21" s="6" t="s">
        <v>16</v>
      </c>
      <c r="E21" s="6">
        <v>30</v>
      </c>
      <c r="F21" s="6">
        <v>10</v>
      </c>
      <c r="G21" s="6">
        <v>40</v>
      </c>
      <c r="H21" s="18">
        <f t="shared" si="0"/>
        <v>80</v>
      </c>
      <c r="I21" s="10"/>
      <c r="J21" s="10"/>
      <c r="K21" s="11"/>
      <c r="L21" s="12"/>
      <c r="M21" s="12"/>
      <c r="N21" s="13"/>
    </row>
    <row r="22" spans="1:14" ht="15">
      <c r="A22" s="6">
        <v>20</v>
      </c>
      <c r="B22" s="7" t="s">
        <v>34</v>
      </c>
      <c r="C22" s="8"/>
      <c r="D22" s="16" t="s">
        <v>14</v>
      </c>
      <c r="E22" s="6">
        <v>10</v>
      </c>
      <c r="F22" s="6">
        <v>5</v>
      </c>
      <c r="G22" s="6">
        <v>10</v>
      </c>
      <c r="H22" s="18">
        <f t="shared" si="0"/>
        <v>25</v>
      </c>
      <c r="I22" s="10"/>
      <c r="J22" s="10"/>
      <c r="K22" s="11"/>
      <c r="L22" s="12"/>
      <c r="M22" s="12"/>
      <c r="N22" s="13"/>
    </row>
    <row r="23" spans="1:14" ht="28.5">
      <c r="A23" s="6">
        <v>21</v>
      </c>
      <c r="B23" s="7" t="s">
        <v>35</v>
      </c>
      <c r="C23" s="8"/>
      <c r="D23" s="6" t="s">
        <v>14</v>
      </c>
      <c r="E23" s="6">
        <v>400</v>
      </c>
      <c r="F23" s="6">
        <v>100</v>
      </c>
      <c r="G23" s="6">
        <v>200</v>
      </c>
      <c r="H23" s="9">
        <f t="shared" si="0"/>
        <v>700</v>
      </c>
      <c r="I23" s="10"/>
      <c r="J23" s="10"/>
      <c r="K23" s="11"/>
      <c r="L23" s="12"/>
      <c r="M23" s="12"/>
      <c r="N23" s="13"/>
    </row>
    <row r="24" spans="1:14" ht="28.5">
      <c r="A24" s="6">
        <v>22</v>
      </c>
      <c r="B24" s="7" t="s">
        <v>36</v>
      </c>
      <c r="C24" s="8"/>
      <c r="D24" s="6" t="s">
        <v>14</v>
      </c>
      <c r="E24" s="6">
        <v>0</v>
      </c>
      <c r="F24" s="6">
        <v>20</v>
      </c>
      <c r="G24" s="6">
        <v>0</v>
      </c>
      <c r="H24" s="9">
        <f t="shared" si="0"/>
        <v>20</v>
      </c>
      <c r="I24" s="10"/>
      <c r="J24" s="10"/>
      <c r="K24" s="11"/>
      <c r="L24" s="12"/>
      <c r="M24" s="12"/>
      <c r="N24" s="13"/>
    </row>
    <row r="25" spans="1:14" ht="15">
      <c r="A25" s="6">
        <v>23</v>
      </c>
      <c r="B25" s="7" t="s">
        <v>37</v>
      </c>
      <c r="C25" s="8"/>
      <c r="D25" s="6" t="s">
        <v>14</v>
      </c>
      <c r="E25" s="6">
        <v>65</v>
      </c>
      <c r="F25" s="6">
        <v>30</v>
      </c>
      <c r="G25" s="6">
        <v>120</v>
      </c>
      <c r="H25" s="18">
        <f t="shared" si="0"/>
        <v>215</v>
      </c>
      <c r="I25" s="10"/>
      <c r="J25" s="10"/>
      <c r="K25" s="11"/>
      <c r="L25" s="12"/>
      <c r="M25" s="12"/>
      <c r="N25" s="13"/>
    </row>
    <row r="26" spans="1:14" ht="15">
      <c r="A26" s="6">
        <v>24</v>
      </c>
      <c r="B26" s="7" t="s">
        <v>38</v>
      </c>
      <c r="C26" s="8"/>
      <c r="D26" s="16" t="s">
        <v>14</v>
      </c>
      <c r="E26" s="6">
        <v>200</v>
      </c>
      <c r="F26" s="6">
        <v>10</v>
      </c>
      <c r="G26" s="6">
        <v>120</v>
      </c>
      <c r="H26" s="18">
        <f t="shared" si="0"/>
        <v>330</v>
      </c>
      <c r="I26" s="10"/>
      <c r="J26" s="10"/>
      <c r="K26" s="11"/>
      <c r="L26" s="12"/>
      <c r="M26" s="12"/>
      <c r="N26" s="13"/>
    </row>
    <row r="27" spans="1:14" ht="28.5">
      <c r="A27" s="6">
        <v>25</v>
      </c>
      <c r="B27" s="7" t="s">
        <v>39</v>
      </c>
      <c r="C27" s="8"/>
      <c r="D27" s="6" t="s">
        <v>14</v>
      </c>
      <c r="E27" s="6">
        <v>2</v>
      </c>
      <c r="F27" s="6">
        <v>5</v>
      </c>
      <c r="G27" s="6">
        <v>10</v>
      </c>
      <c r="H27" s="18">
        <f t="shared" si="0"/>
        <v>17</v>
      </c>
      <c r="I27" s="10"/>
      <c r="J27" s="10"/>
      <c r="K27" s="11"/>
      <c r="L27" s="12"/>
      <c r="M27" s="12"/>
      <c r="N27" s="13"/>
    </row>
    <row r="28" spans="1:14" ht="28.5">
      <c r="A28" s="6">
        <v>26</v>
      </c>
      <c r="B28" s="7" t="s">
        <v>40</v>
      </c>
      <c r="C28" s="8"/>
      <c r="D28" s="6" t="s">
        <v>14</v>
      </c>
      <c r="E28" s="6">
        <v>2</v>
      </c>
      <c r="F28" s="6">
        <v>5</v>
      </c>
      <c r="G28" s="6">
        <v>10</v>
      </c>
      <c r="H28" s="18">
        <f t="shared" si="0"/>
        <v>17</v>
      </c>
      <c r="I28" s="10"/>
      <c r="J28" s="10"/>
      <c r="K28" s="11"/>
      <c r="L28" s="12"/>
      <c r="M28" s="12"/>
      <c r="N28" s="13"/>
    </row>
    <row r="29" spans="1:14" ht="28.5">
      <c r="A29" s="6">
        <v>27</v>
      </c>
      <c r="B29" s="7" t="s">
        <v>41</v>
      </c>
      <c r="C29" s="8"/>
      <c r="D29" s="6" t="s">
        <v>14</v>
      </c>
      <c r="E29" s="6">
        <v>2</v>
      </c>
      <c r="F29" s="6">
        <v>5</v>
      </c>
      <c r="G29" s="6">
        <v>10</v>
      </c>
      <c r="H29" s="18">
        <f t="shared" si="0"/>
        <v>17</v>
      </c>
      <c r="I29" s="10"/>
      <c r="J29" s="10"/>
      <c r="K29" s="11"/>
      <c r="L29" s="12"/>
      <c r="M29" s="12"/>
      <c r="N29" s="13"/>
    </row>
    <row r="30" spans="1:14" ht="15">
      <c r="A30" s="6">
        <v>28</v>
      </c>
      <c r="B30" s="7" t="s">
        <v>42</v>
      </c>
      <c r="C30" s="8"/>
      <c r="D30" s="6" t="s">
        <v>14</v>
      </c>
      <c r="E30" s="6">
        <v>5</v>
      </c>
      <c r="F30" s="6">
        <v>5</v>
      </c>
      <c r="G30" s="6">
        <v>10</v>
      </c>
      <c r="H30" s="18">
        <f t="shared" si="0"/>
        <v>20</v>
      </c>
      <c r="I30" s="10"/>
      <c r="J30" s="10"/>
      <c r="K30" s="11"/>
      <c r="L30" s="12"/>
      <c r="M30" s="12"/>
      <c r="N30" s="13"/>
    </row>
    <row r="31" spans="1:14" ht="15">
      <c r="A31" s="6">
        <v>29</v>
      </c>
      <c r="B31" s="7" t="s">
        <v>43</v>
      </c>
      <c r="C31" s="8"/>
      <c r="D31" s="6" t="s">
        <v>14</v>
      </c>
      <c r="E31" s="6">
        <v>10</v>
      </c>
      <c r="F31" s="6">
        <v>10</v>
      </c>
      <c r="G31" s="6">
        <v>20</v>
      </c>
      <c r="H31" s="18">
        <f t="shared" si="0"/>
        <v>40</v>
      </c>
      <c r="I31" s="10"/>
      <c r="J31" s="10"/>
      <c r="K31" s="11"/>
      <c r="L31" s="12"/>
      <c r="M31" s="12"/>
      <c r="N31" s="13"/>
    </row>
    <row r="32" spans="1:14" ht="42.75">
      <c r="A32" s="6">
        <v>30</v>
      </c>
      <c r="B32" s="20" t="s">
        <v>44</v>
      </c>
      <c r="C32" s="20"/>
      <c r="D32" s="21" t="s">
        <v>14</v>
      </c>
      <c r="E32" s="6">
        <v>0</v>
      </c>
      <c r="F32" s="6">
        <v>1</v>
      </c>
      <c r="G32" s="6">
        <v>5</v>
      </c>
      <c r="H32" s="18">
        <f t="shared" si="0"/>
        <v>6</v>
      </c>
      <c r="I32" s="10"/>
      <c r="J32" s="10"/>
      <c r="K32" s="11"/>
      <c r="L32" s="12"/>
      <c r="M32" s="12"/>
      <c r="N32" s="13"/>
    </row>
    <row r="33" spans="1:14" ht="28.5">
      <c r="A33" s="6">
        <v>31</v>
      </c>
      <c r="B33" s="20" t="s">
        <v>45</v>
      </c>
      <c r="C33" s="20"/>
      <c r="D33" s="21" t="s">
        <v>46</v>
      </c>
      <c r="E33" s="6">
        <v>0</v>
      </c>
      <c r="F33" s="6">
        <v>0</v>
      </c>
      <c r="G33" s="6">
        <v>4</v>
      </c>
      <c r="H33" s="18">
        <f t="shared" si="0"/>
        <v>4</v>
      </c>
      <c r="I33" s="10"/>
      <c r="J33" s="10"/>
      <c r="K33" s="11"/>
      <c r="L33" s="12"/>
      <c r="M33" s="12"/>
      <c r="N33" s="13"/>
    </row>
    <row r="34" spans="1:14" ht="114">
      <c r="A34" s="6">
        <v>32</v>
      </c>
      <c r="B34" s="20" t="s">
        <v>47</v>
      </c>
      <c r="C34" s="20"/>
      <c r="D34" s="21" t="s">
        <v>14</v>
      </c>
      <c r="E34" s="6">
        <v>0</v>
      </c>
      <c r="F34" s="6">
        <v>2</v>
      </c>
      <c r="G34" s="6">
        <v>40</v>
      </c>
      <c r="H34" s="18">
        <f t="shared" si="0"/>
        <v>42</v>
      </c>
      <c r="I34" s="10"/>
      <c r="J34" s="10"/>
      <c r="K34" s="11"/>
      <c r="L34" s="12"/>
      <c r="M34" s="12"/>
      <c r="N34" s="13"/>
    </row>
    <row r="35" spans="1:14" ht="57">
      <c r="A35" s="6">
        <v>33</v>
      </c>
      <c r="B35" s="20" t="s">
        <v>48</v>
      </c>
      <c r="C35" s="20"/>
      <c r="D35" s="21" t="s">
        <v>14</v>
      </c>
      <c r="E35" s="6">
        <v>0</v>
      </c>
      <c r="F35" s="6">
        <v>1</v>
      </c>
      <c r="G35" s="6">
        <v>4</v>
      </c>
      <c r="H35" s="18">
        <f t="shared" si="0"/>
        <v>5</v>
      </c>
      <c r="I35" s="10"/>
      <c r="J35" s="10"/>
      <c r="K35" s="11"/>
      <c r="L35" s="12"/>
      <c r="M35" s="12"/>
      <c r="N35" s="13"/>
    </row>
    <row r="36" spans="1:14" s="1" customFormat="1" ht="57">
      <c r="A36" s="6">
        <v>34</v>
      </c>
      <c r="B36" s="20" t="s">
        <v>49</v>
      </c>
      <c r="C36" s="20"/>
      <c r="D36" s="21" t="s">
        <v>14</v>
      </c>
      <c r="E36" s="6">
        <v>0</v>
      </c>
      <c r="F36" s="6">
        <v>1</v>
      </c>
      <c r="G36" s="6">
        <v>4</v>
      </c>
      <c r="H36" s="18">
        <f t="shared" si="0"/>
        <v>5</v>
      </c>
      <c r="I36" s="10"/>
      <c r="J36" s="10"/>
      <c r="K36" s="11"/>
      <c r="L36" s="12"/>
      <c r="M36" s="12"/>
      <c r="N36" s="13"/>
    </row>
    <row r="37" spans="1:14" s="1" customFormat="1" ht="15">
      <c r="A37" s="6">
        <v>35</v>
      </c>
      <c r="B37" s="7" t="s">
        <v>50</v>
      </c>
      <c r="C37" s="8"/>
      <c r="D37" s="16" t="s">
        <v>14</v>
      </c>
      <c r="E37" s="6">
        <v>10</v>
      </c>
      <c r="F37" s="6">
        <v>5</v>
      </c>
      <c r="G37" s="6">
        <v>120</v>
      </c>
      <c r="H37" s="18">
        <f t="shared" si="0"/>
        <v>135</v>
      </c>
      <c r="I37" s="10"/>
      <c r="J37" s="10"/>
      <c r="K37" s="11"/>
      <c r="L37" s="12"/>
      <c r="M37" s="12"/>
      <c r="N37" s="13"/>
    </row>
    <row r="38" spans="1:14" s="1" customFormat="1" ht="15">
      <c r="A38" s="6">
        <v>36</v>
      </c>
      <c r="B38" s="7" t="s">
        <v>51</v>
      </c>
      <c r="C38" s="8"/>
      <c r="D38" s="16" t="s">
        <v>16</v>
      </c>
      <c r="E38" s="6">
        <v>0</v>
      </c>
      <c r="F38" s="6">
        <v>40</v>
      </c>
      <c r="G38" s="6">
        <v>0</v>
      </c>
      <c r="H38" s="18">
        <f t="shared" si="0"/>
        <v>40</v>
      </c>
      <c r="I38" s="10"/>
      <c r="J38" s="10"/>
      <c r="K38" s="11"/>
      <c r="L38" s="12"/>
      <c r="M38" s="12"/>
      <c r="N38" s="13"/>
    </row>
    <row r="39" spans="1:14" ht="15">
      <c r="A39" s="6">
        <v>37</v>
      </c>
      <c r="B39" s="7" t="s">
        <v>52</v>
      </c>
      <c r="C39" s="8"/>
      <c r="D39" s="6" t="s">
        <v>53</v>
      </c>
      <c r="E39" s="6">
        <v>250</v>
      </c>
      <c r="F39" s="6">
        <v>40</v>
      </c>
      <c r="G39" s="6">
        <v>10</v>
      </c>
      <c r="H39" s="18">
        <f t="shared" si="0"/>
        <v>300</v>
      </c>
      <c r="I39" s="10"/>
      <c r="J39" s="10"/>
      <c r="K39" s="11"/>
      <c r="L39" s="12"/>
      <c r="M39" s="12"/>
      <c r="N39" s="13"/>
    </row>
    <row r="40" spans="1:14" ht="71.25">
      <c r="A40" s="6">
        <v>38</v>
      </c>
      <c r="B40" s="26" t="s">
        <v>54</v>
      </c>
      <c r="C40" s="8"/>
      <c r="D40" s="6" t="s">
        <v>53</v>
      </c>
      <c r="E40" s="6">
        <v>30</v>
      </c>
      <c r="F40" s="6">
        <v>5</v>
      </c>
      <c r="G40" s="6">
        <v>20</v>
      </c>
      <c r="H40" s="18">
        <f t="shared" si="0"/>
        <v>55</v>
      </c>
      <c r="I40" s="10"/>
      <c r="J40" s="10"/>
      <c r="K40" s="11"/>
      <c r="L40" s="12"/>
      <c r="M40" s="12"/>
      <c r="N40" s="13"/>
    </row>
    <row r="41" spans="1:14" ht="71.25">
      <c r="A41" s="6">
        <v>39</v>
      </c>
      <c r="B41" s="26" t="s">
        <v>55</v>
      </c>
      <c r="C41" s="8"/>
      <c r="D41" s="6" t="s">
        <v>53</v>
      </c>
      <c r="E41" s="6">
        <v>80</v>
      </c>
      <c r="F41" s="6">
        <v>180</v>
      </c>
      <c r="G41" s="6">
        <v>0</v>
      </c>
      <c r="H41" s="18">
        <f t="shared" si="0"/>
        <v>260</v>
      </c>
      <c r="I41" s="10"/>
      <c r="J41" s="10"/>
      <c r="K41" s="11"/>
      <c r="L41" s="12"/>
      <c r="M41" s="12"/>
      <c r="N41" s="13"/>
    </row>
    <row r="42" spans="1:16" ht="28.5">
      <c r="A42" s="6">
        <v>40</v>
      </c>
      <c r="B42" s="22" t="s">
        <v>56</v>
      </c>
      <c r="C42" s="8"/>
      <c r="D42" s="27" t="s">
        <v>14</v>
      </c>
      <c r="E42" s="6">
        <v>100</v>
      </c>
      <c r="F42" s="6">
        <v>100</v>
      </c>
      <c r="G42" s="6">
        <v>75</v>
      </c>
      <c r="H42" s="18">
        <f t="shared" si="0"/>
        <v>275</v>
      </c>
      <c r="I42" s="10"/>
      <c r="J42" s="10"/>
      <c r="K42" s="11"/>
      <c r="L42" s="12"/>
      <c r="M42" s="12"/>
      <c r="N42" s="13"/>
      <c r="P42" s="28"/>
    </row>
    <row r="43" spans="1:16" ht="15">
      <c r="A43" s="6">
        <v>41</v>
      </c>
      <c r="B43" s="29" t="s">
        <v>57</v>
      </c>
      <c r="C43" s="8"/>
      <c r="D43" s="27" t="s">
        <v>14</v>
      </c>
      <c r="E43" s="6">
        <v>100</v>
      </c>
      <c r="F43" s="6">
        <v>120</v>
      </c>
      <c r="G43" s="6">
        <v>50</v>
      </c>
      <c r="H43" s="18">
        <f t="shared" si="0"/>
        <v>270</v>
      </c>
      <c r="I43" s="10"/>
      <c r="J43" s="10"/>
      <c r="K43" s="11"/>
      <c r="L43" s="12"/>
      <c r="M43" s="12"/>
      <c r="N43" s="13"/>
      <c r="P43" s="30"/>
    </row>
    <row r="44" spans="1:16" ht="28.5">
      <c r="A44" s="6">
        <v>42</v>
      </c>
      <c r="B44" s="7" t="s">
        <v>58</v>
      </c>
      <c r="C44" s="8"/>
      <c r="D44" s="27" t="s">
        <v>14</v>
      </c>
      <c r="E44" s="6">
        <v>10</v>
      </c>
      <c r="F44" s="6">
        <v>10</v>
      </c>
      <c r="G44" s="6">
        <v>10</v>
      </c>
      <c r="H44" s="18">
        <f t="shared" si="0"/>
        <v>30</v>
      </c>
      <c r="I44" s="10"/>
      <c r="J44" s="10"/>
      <c r="K44" s="11"/>
      <c r="L44" s="12"/>
      <c r="M44" s="12"/>
      <c r="N44" s="13"/>
      <c r="P44" s="30"/>
    </row>
    <row r="45" spans="1:16" ht="15">
      <c r="A45" s="6">
        <v>43</v>
      </c>
      <c r="B45" s="31" t="s">
        <v>59</v>
      </c>
      <c r="C45" s="32"/>
      <c r="D45" s="33" t="s">
        <v>14</v>
      </c>
      <c r="E45" s="34">
        <v>0</v>
      </c>
      <c r="F45" s="34">
        <v>3</v>
      </c>
      <c r="G45" s="34">
        <v>2</v>
      </c>
      <c r="H45" s="18">
        <f t="shared" si="0"/>
        <v>5</v>
      </c>
      <c r="I45" s="35"/>
      <c r="J45" s="35"/>
      <c r="K45" s="36"/>
      <c r="L45" s="12"/>
      <c r="M45" s="12"/>
      <c r="N45" s="13"/>
      <c r="P45" s="30"/>
    </row>
    <row r="46" spans="1:16" ht="28.5">
      <c r="A46" s="6">
        <v>44</v>
      </c>
      <c r="B46" s="31" t="s">
        <v>60</v>
      </c>
      <c r="C46" s="37"/>
      <c r="D46" s="38" t="s">
        <v>14</v>
      </c>
      <c r="E46" s="34">
        <v>25</v>
      </c>
      <c r="F46" s="34">
        <v>15</v>
      </c>
      <c r="G46" s="34">
        <v>500</v>
      </c>
      <c r="H46" s="18">
        <f t="shared" si="0"/>
        <v>540</v>
      </c>
      <c r="I46" s="35"/>
      <c r="J46" s="35"/>
      <c r="K46" s="36"/>
      <c r="L46" s="12"/>
      <c r="M46" s="12"/>
      <c r="N46" s="13"/>
      <c r="P46" s="30"/>
    </row>
    <row r="47" spans="1:16" ht="42.75">
      <c r="A47" s="6">
        <v>45</v>
      </c>
      <c r="B47" s="24" t="s">
        <v>61</v>
      </c>
      <c r="C47" s="24"/>
      <c r="D47" s="39" t="s">
        <v>14</v>
      </c>
      <c r="E47" s="34">
        <v>0</v>
      </c>
      <c r="F47" s="34">
        <v>0</v>
      </c>
      <c r="G47" s="34">
        <v>4</v>
      </c>
      <c r="H47" s="18">
        <f t="shared" si="0"/>
        <v>4</v>
      </c>
      <c r="I47" s="35"/>
      <c r="J47" s="35"/>
      <c r="K47" s="36"/>
      <c r="L47" s="12"/>
      <c r="M47" s="12"/>
      <c r="N47" s="13"/>
      <c r="P47" s="30"/>
    </row>
    <row r="48" spans="1:16" ht="28.5">
      <c r="A48" s="6">
        <v>46</v>
      </c>
      <c r="B48" s="31" t="s">
        <v>62</v>
      </c>
      <c r="C48" s="37"/>
      <c r="D48" s="38" t="s">
        <v>14</v>
      </c>
      <c r="E48" s="34">
        <v>0</v>
      </c>
      <c r="F48" s="34">
        <v>0</v>
      </c>
      <c r="G48" s="34">
        <v>4</v>
      </c>
      <c r="H48" s="18">
        <f t="shared" si="0"/>
        <v>4</v>
      </c>
      <c r="I48" s="35"/>
      <c r="J48" s="35"/>
      <c r="K48" s="36"/>
      <c r="L48" s="12"/>
      <c r="M48" s="12"/>
      <c r="N48" s="13"/>
      <c r="P48" s="30"/>
    </row>
    <row r="49" spans="1:16" ht="28.5">
      <c r="A49" s="6">
        <v>47</v>
      </c>
      <c r="B49" s="22" t="s">
        <v>63</v>
      </c>
      <c r="C49" s="8"/>
      <c r="D49" s="16" t="s">
        <v>14</v>
      </c>
      <c r="E49" s="6">
        <v>2</v>
      </c>
      <c r="F49" s="6">
        <v>1</v>
      </c>
      <c r="G49" s="6">
        <v>0</v>
      </c>
      <c r="H49" s="18">
        <f t="shared" si="0"/>
        <v>3</v>
      </c>
      <c r="I49" s="10"/>
      <c r="J49" s="10"/>
      <c r="K49" s="36"/>
      <c r="L49" s="12"/>
      <c r="M49" s="12"/>
      <c r="N49" s="13"/>
      <c r="P49" s="30"/>
    </row>
    <row r="50" spans="1:16" ht="15">
      <c r="A50" s="6">
        <v>48</v>
      </c>
      <c r="B50" s="7" t="s">
        <v>64</v>
      </c>
      <c r="C50" s="8"/>
      <c r="D50" s="6" t="s">
        <v>53</v>
      </c>
      <c r="E50" s="6">
        <v>0</v>
      </c>
      <c r="F50" s="6">
        <v>700</v>
      </c>
      <c r="G50" s="6">
        <v>10</v>
      </c>
      <c r="H50" s="18">
        <f t="shared" si="0"/>
        <v>710</v>
      </c>
      <c r="I50" s="10"/>
      <c r="J50" s="40"/>
      <c r="K50" s="11"/>
      <c r="L50" s="12"/>
      <c r="M50" s="12"/>
      <c r="N50" s="13"/>
      <c r="P50" s="30"/>
    </row>
    <row r="51" spans="1:16" ht="28.5">
      <c r="A51" s="6">
        <v>49</v>
      </c>
      <c r="B51" s="22" t="s">
        <v>65</v>
      </c>
      <c r="C51" s="8"/>
      <c r="D51" s="16" t="s">
        <v>14</v>
      </c>
      <c r="E51" s="6">
        <v>100</v>
      </c>
      <c r="F51" s="6">
        <v>100</v>
      </c>
      <c r="G51" s="6">
        <v>0</v>
      </c>
      <c r="H51" s="18">
        <f t="shared" si="0"/>
        <v>200</v>
      </c>
      <c r="I51" s="10"/>
      <c r="J51" s="10"/>
      <c r="K51" s="41"/>
      <c r="L51" s="12"/>
      <c r="M51" s="12"/>
      <c r="N51" s="13"/>
      <c r="P51" s="30"/>
    </row>
    <row r="52" spans="1:16" ht="15">
      <c r="A52" s="6">
        <v>50</v>
      </c>
      <c r="B52" s="24" t="s">
        <v>66</v>
      </c>
      <c r="C52" s="24"/>
      <c r="D52" s="39" t="s">
        <v>14</v>
      </c>
      <c r="E52" s="42">
        <v>20</v>
      </c>
      <c r="F52" s="42">
        <v>0</v>
      </c>
      <c r="G52" s="42">
        <v>4</v>
      </c>
      <c r="H52" s="18">
        <f t="shared" si="0"/>
        <v>24</v>
      </c>
      <c r="I52" s="43"/>
      <c r="J52" s="43"/>
      <c r="K52" s="44"/>
      <c r="L52" s="12"/>
      <c r="M52" s="12"/>
      <c r="N52" s="13"/>
      <c r="P52" s="30"/>
    </row>
    <row r="53" spans="1:16" ht="15">
      <c r="A53" s="6">
        <v>51</v>
      </c>
      <c r="B53" s="7" t="s">
        <v>67</v>
      </c>
      <c r="C53" s="8"/>
      <c r="D53" s="16" t="s">
        <v>14</v>
      </c>
      <c r="E53" s="6">
        <v>5</v>
      </c>
      <c r="F53" s="6">
        <v>20</v>
      </c>
      <c r="G53" s="6">
        <v>15</v>
      </c>
      <c r="H53" s="18">
        <f t="shared" si="0"/>
        <v>40</v>
      </c>
      <c r="I53" s="10"/>
      <c r="J53" s="10"/>
      <c r="K53" s="11"/>
      <c r="L53" s="12"/>
      <c r="M53" s="12"/>
      <c r="N53" s="13"/>
      <c r="P53" s="30"/>
    </row>
    <row r="54" spans="1:16" ht="15">
      <c r="A54" s="6">
        <v>52</v>
      </c>
      <c r="B54" s="31" t="s">
        <v>68</v>
      </c>
      <c r="C54" s="8"/>
      <c r="D54" s="16" t="s">
        <v>14</v>
      </c>
      <c r="E54" s="6">
        <v>20</v>
      </c>
      <c r="F54" s="6">
        <v>2</v>
      </c>
      <c r="G54" s="6">
        <v>50</v>
      </c>
      <c r="H54" s="18">
        <f t="shared" si="0"/>
        <v>72</v>
      </c>
      <c r="I54" s="10"/>
      <c r="J54" s="10"/>
      <c r="K54" s="11"/>
      <c r="L54" s="12"/>
      <c r="M54" s="12"/>
      <c r="N54" s="13"/>
      <c r="P54" s="30"/>
    </row>
    <row r="55" spans="1:16" ht="15">
      <c r="A55" s="6">
        <v>53</v>
      </c>
      <c r="B55" s="24" t="s">
        <v>69</v>
      </c>
      <c r="C55" s="24"/>
      <c r="D55" s="16" t="s">
        <v>14</v>
      </c>
      <c r="E55" s="6">
        <v>0</v>
      </c>
      <c r="F55" s="6">
        <v>0</v>
      </c>
      <c r="G55" s="6">
        <v>60</v>
      </c>
      <c r="H55" s="18">
        <f t="shared" si="0"/>
        <v>60</v>
      </c>
      <c r="I55" s="10"/>
      <c r="J55" s="10"/>
      <c r="K55" s="11"/>
      <c r="L55" s="12"/>
      <c r="M55" s="12"/>
      <c r="N55" s="13"/>
      <c r="P55" s="30"/>
    </row>
    <row r="56" spans="1:16" ht="15">
      <c r="A56" s="6">
        <v>54</v>
      </c>
      <c r="B56" s="7" t="s">
        <v>70</v>
      </c>
      <c r="C56" s="45"/>
      <c r="D56" s="6" t="s">
        <v>14</v>
      </c>
      <c r="E56" s="6">
        <v>25</v>
      </c>
      <c r="F56" s="6">
        <v>30</v>
      </c>
      <c r="G56" s="6">
        <v>120</v>
      </c>
      <c r="H56" s="18">
        <f t="shared" si="0"/>
        <v>175</v>
      </c>
      <c r="I56" s="10"/>
      <c r="J56" s="10"/>
      <c r="K56" s="11"/>
      <c r="L56" s="12"/>
      <c r="M56" s="12"/>
      <c r="N56" s="13"/>
      <c r="P56" s="30"/>
    </row>
    <row r="57" spans="1:16" ht="15">
      <c r="A57" s="6">
        <v>55</v>
      </c>
      <c r="B57" s="31" t="s">
        <v>71</v>
      </c>
      <c r="C57" s="46"/>
      <c r="D57" s="16" t="s">
        <v>14</v>
      </c>
      <c r="E57" s="6">
        <v>5</v>
      </c>
      <c r="F57" s="6">
        <v>5</v>
      </c>
      <c r="G57" s="6">
        <v>5</v>
      </c>
      <c r="H57" s="18">
        <f t="shared" si="0"/>
        <v>15</v>
      </c>
      <c r="I57" s="10"/>
      <c r="J57" s="10"/>
      <c r="K57" s="11"/>
      <c r="L57" s="12"/>
      <c r="M57" s="12"/>
      <c r="N57" s="13"/>
      <c r="P57" s="30"/>
    </row>
    <row r="58" spans="1:16" ht="15">
      <c r="A58" s="6">
        <v>56</v>
      </c>
      <c r="B58" s="7" t="s">
        <v>72</v>
      </c>
      <c r="C58" s="8"/>
      <c r="D58" s="16" t="s">
        <v>14</v>
      </c>
      <c r="E58" s="6">
        <v>0</v>
      </c>
      <c r="F58" s="6">
        <v>10</v>
      </c>
      <c r="G58" s="6">
        <v>20</v>
      </c>
      <c r="H58" s="18">
        <f t="shared" si="0"/>
        <v>30</v>
      </c>
      <c r="I58" s="10"/>
      <c r="J58" s="10"/>
      <c r="K58" s="11"/>
      <c r="L58" s="12"/>
      <c r="M58" s="12"/>
      <c r="N58" s="13"/>
      <c r="P58" s="30"/>
    </row>
    <row r="59" spans="1:16" ht="15">
      <c r="A59" s="6">
        <v>57</v>
      </c>
      <c r="B59" s="7" t="s">
        <v>73</v>
      </c>
      <c r="C59" s="8"/>
      <c r="D59" s="16" t="s">
        <v>14</v>
      </c>
      <c r="E59" s="6">
        <v>20</v>
      </c>
      <c r="F59" s="6">
        <v>25</v>
      </c>
      <c r="G59" s="6">
        <v>20</v>
      </c>
      <c r="H59" s="18">
        <f t="shared" si="0"/>
        <v>65</v>
      </c>
      <c r="I59" s="10"/>
      <c r="J59" s="10"/>
      <c r="K59" s="11"/>
      <c r="L59" s="12"/>
      <c r="M59" s="12"/>
      <c r="N59" s="13"/>
      <c r="P59" s="30"/>
    </row>
    <row r="60" spans="1:16" ht="15">
      <c r="A60" s="6">
        <v>58</v>
      </c>
      <c r="B60" s="47" t="s">
        <v>74</v>
      </c>
      <c r="C60" s="47"/>
      <c r="D60" s="16" t="s">
        <v>14</v>
      </c>
      <c r="E60" s="6">
        <v>0</v>
      </c>
      <c r="F60" s="6">
        <v>0</v>
      </c>
      <c r="G60" s="6">
        <v>2</v>
      </c>
      <c r="H60" s="18">
        <f t="shared" si="0"/>
        <v>2</v>
      </c>
      <c r="I60" s="10"/>
      <c r="J60" s="10"/>
      <c r="K60" s="11"/>
      <c r="L60" s="12"/>
      <c r="M60" s="12"/>
      <c r="N60" s="13"/>
      <c r="P60" s="30"/>
    </row>
    <row r="61" spans="1:14" ht="34.5" customHeight="1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48">
        <f>SUM(M3:M60)</f>
        <v>0</v>
      </c>
      <c r="N61" s="49">
        <f>SUM(N3:N60)</f>
        <v>0</v>
      </c>
    </row>
    <row r="62" spans="1:7" ht="15.75">
      <c r="A62" s="50" t="s">
        <v>75</v>
      </c>
      <c r="B62" s="50"/>
      <c r="C62" s="50"/>
      <c r="D62" s="50"/>
      <c r="E62" s="50"/>
      <c r="F62" s="50"/>
      <c r="G62" s="50"/>
    </row>
  </sheetData>
  <sheetProtection selectLockedCells="1" selectUnlockedCells="1"/>
  <mergeCells count="2">
    <mergeCell ref="A1:N1"/>
    <mergeCell ref="A61:L6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6.421875" style="0" customWidth="1"/>
    <col min="2" max="2" width="34.00390625" style="0" customWidth="1"/>
    <col min="3" max="3" width="12.57421875" style="0" customWidth="1"/>
    <col min="4" max="11" width="9.00390625" style="0" customWidth="1"/>
    <col min="12" max="12" width="11.7109375" style="0" customWidth="1"/>
    <col min="13" max="13" width="14.8515625" style="0" customWidth="1"/>
  </cols>
  <sheetData>
    <row r="1" spans="1:13" ht="45" customHeight="1">
      <c r="A1" s="284" t="s">
        <v>341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60">
      <c r="A2" s="3" t="s">
        <v>0</v>
      </c>
      <c r="B2" s="14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7.25" customHeight="1">
      <c r="A3" s="149">
        <v>1</v>
      </c>
      <c r="B3" s="150" t="s">
        <v>207</v>
      </c>
      <c r="C3" s="149"/>
      <c r="D3" s="151" t="s">
        <v>14</v>
      </c>
      <c r="E3" s="151">
        <v>0</v>
      </c>
      <c r="F3" s="151">
        <v>220</v>
      </c>
      <c r="G3" s="151">
        <v>0</v>
      </c>
      <c r="H3" s="152">
        <f>E3+F3+G3</f>
        <v>220</v>
      </c>
      <c r="I3" s="153"/>
      <c r="J3" s="154"/>
      <c r="K3" s="155"/>
      <c r="L3" s="155"/>
      <c r="M3" s="155"/>
    </row>
    <row r="4" spans="1:13" ht="19.5" customHeight="1">
      <c r="A4" s="149">
        <v>2</v>
      </c>
      <c r="B4" s="150" t="s">
        <v>208</v>
      </c>
      <c r="C4" s="149"/>
      <c r="D4" s="151" t="s">
        <v>14</v>
      </c>
      <c r="E4" s="151">
        <v>100</v>
      </c>
      <c r="F4" s="151">
        <v>20</v>
      </c>
      <c r="G4" s="293">
        <v>500</v>
      </c>
      <c r="H4" s="152">
        <f>E4+F4+G4</f>
        <v>620</v>
      </c>
      <c r="I4" s="153"/>
      <c r="J4" s="154"/>
      <c r="K4" s="155"/>
      <c r="L4" s="155"/>
      <c r="M4" s="155"/>
    </row>
    <row r="5" spans="1:13" ht="20.25" customHeight="1">
      <c r="A5" s="149">
        <v>3</v>
      </c>
      <c r="B5" s="150" t="s">
        <v>209</v>
      </c>
      <c r="C5" s="149"/>
      <c r="D5" s="151" t="s">
        <v>14</v>
      </c>
      <c r="E5" s="151">
        <f>180*2</f>
        <v>360</v>
      </c>
      <c r="F5" s="151">
        <f>120*2</f>
        <v>240</v>
      </c>
      <c r="G5" s="151">
        <f>50*2</f>
        <v>100</v>
      </c>
      <c r="H5" s="152">
        <f>E5+F5+G5</f>
        <v>700</v>
      </c>
      <c r="I5" s="153"/>
      <c r="J5" s="154"/>
      <c r="K5" s="155"/>
      <c r="L5" s="155"/>
      <c r="M5" s="155"/>
    </row>
    <row r="6" spans="1:13" ht="24" customHeight="1">
      <c r="A6" s="265" t="s">
        <v>135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98">
        <f>SUM(L3:L5)</f>
        <v>0</v>
      </c>
      <c r="M6" s="98">
        <f>SUM(M3:M5)</f>
        <v>0</v>
      </c>
    </row>
    <row r="35" ht="12.75">
      <c r="L35" t="s">
        <v>117</v>
      </c>
    </row>
  </sheetData>
  <sheetProtection selectLockedCells="1" selectUnlockedCells="1"/>
  <mergeCells count="2">
    <mergeCell ref="A1:M1"/>
    <mergeCell ref="A6:K6"/>
  </mergeCells>
  <dataValidations count="1">
    <dataValidation type="decimal" operator="greaterThan" allowBlank="1" showErrorMessage="1" sqref="I3:I5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5.7109375" style="0" customWidth="1"/>
    <col min="2" max="2" width="42.57421875" style="0" customWidth="1"/>
    <col min="3" max="3" width="16.7109375" style="0" customWidth="1"/>
    <col min="4" max="4" width="5.8515625" style="0" customWidth="1"/>
    <col min="5" max="8" width="12.28125" style="0" customWidth="1"/>
    <col min="9" max="9" width="13.7109375" style="0" customWidth="1"/>
    <col min="10" max="10" width="9.140625" style="0" hidden="1" customWidth="1"/>
    <col min="11" max="11" width="13.7109375" style="0" customWidth="1"/>
    <col min="12" max="12" width="16.7109375" style="0" customWidth="1"/>
    <col min="13" max="13" width="19.57421875" style="0" customWidth="1"/>
    <col min="14" max="14" width="15.57421875" style="0" customWidth="1"/>
  </cols>
  <sheetData>
    <row r="1" spans="1:14" s="99" customFormat="1" ht="34.5" customHeight="1">
      <c r="A1" s="257" t="s">
        <v>210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57" customFormat="1" ht="81">
      <c r="A2" s="156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</v>
      </c>
      <c r="G2" s="156" t="s">
        <v>6</v>
      </c>
      <c r="H2" s="156" t="s">
        <v>211</v>
      </c>
      <c r="I2" s="156" t="s">
        <v>8</v>
      </c>
      <c r="J2" s="156"/>
      <c r="K2" s="156" t="s">
        <v>9</v>
      </c>
      <c r="L2" s="156" t="s">
        <v>10</v>
      </c>
      <c r="M2" s="156" t="s">
        <v>11</v>
      </c>
      <c r="N2" s="156" t="s">
        <v>12</v>
      </c>
    </row>
    <row r="3" spans="1:14" ht="72">
      <c r="A3" s="158">
        <v>1</v>
      </c>
      <c r="B3" s="159" t="s">
        <v>212</v>
      </c>
      <c r="C3" s="160"/>
      <c r="D3" s="161" t="s">
        <v>53</v>
      </c>
      <c r="E3" s="161">
        <v>1200</v>
      </c>
      <c r="F3" s="161">
        <v>100</v>
      </c>
      <c r="G3" s="161">
        <v>100</v>
      </c>
      <c r="H3" s="162">
        <f aca="true" t="shared" si="0" ref="H3:H8">E3+F3+G3</f>
        <v>1400</v>
      </c>
      <c r="I3" s="106"/>
      <c r="J3" s="106"/>
      <c r="K3" s="107"/>
      <c r="L3" s="106"/>
      <c r="M3" s="106"/>
      <c r="N3" s="106"/>
    </row>
    <row r="4" spans="1:14" ht="18">
      <c r="A4" s="158">
        <v>2</v>
      </c>
      <c r="B4" s="163" t="s">
        <v>213</v>
      </c>
      <c r="C4" s="163"/>
      <c r="D4" s="158" t="s">
        <v>53</v>
      </c>
      <c r="E4" s="158">
        <v>0</v>
      </c>
      <c r="F4" s="158">
        <v>10</v>
      </c>
      <c r="G4" s="158">
        <v>0</v>
      </c>
      <c r="H4" s="162">
        <f t="shared" si="0"/>
        <v>10</v>
      </c>
      <c r="I4" s="158"/>
      <c r="J4" s="158"/>
      <c r="K4" s="164"/>
      <c r="L4" s="106"/>
      <c r="M4" s="106"/>
      <c r="N4" s="106"/>
    </row>
    <row r="5" spans="1:14" s="157" customFormat="1" ht="18">
      <c r="A5" s="158">
        <v>3</v>
      </c>
      <c r="B5" s="163" t="s">
        <v>214</v>
      </c>
      <c r="C5" s="163"/>
      <c r="D5" s="158" t="s">
        <v>53</v>
      </c>
      <c r="E5" s="158">
        <v>250</v>
      </c>
      <c r="F5" s="158">
        <v>60</v>
      </c>
      <c r="G5" s="158">
        <v>200</v>
      </c>
      <c r="H5" s="162">
        <f t="shared" si="0"/>
        <v>510</v>
      </c>
      <c r="I5" s="158"/>
      <c r="J5" s="158"/>
      <c r="K5" s="164"/>
      <c r="L5" s="106"/>
      <c r="M5" s="106"/>
      <c r="N5" s="106"/>
    </row>
    <row r="6" spans="1:14" s="113" customFormat="1" ht="18">
      <c r="A6" s="158">
        <v>4</v>
      </c>
      <c r="B6" s="163" t="s">
        <v>215</v>
      </c>
      <c r="C6" s="163"/>
      <c r="D6" s="158" t="s">
        <v>53</v>
      </c>
      <c r="E6" s="158">
        <v>100</v>
      </c>
      <c r="F6" s="158">
        <v>250</v>
      </c>
      <c r="G6" s="158">
        <v>300</v>
      </c>
      <c r="H6" s="162">
        <f t="shared" si="0"/>
        <v>650</v>
      </c>
      <c r="I6" s="158"/>
      <c r="J6" s="158"/>
      <c r="K6" s="164"/>
      <c r="L6" s="106"/>
      <c r="M6" s="106"/>
      <c r="N6" s="106"/>
    </row>
    <row r="7" spans="1:14" s="54" customFormat="1" ht="18">
      <c r="A7" s="158">
        <v>5</v>
      </c>
      <c r="B7" s="165" t="s">
        <v>216</v>
      </c>
      <c r="C7" s="165"/>
      <c r="D7" s="102" t="s">
        <v>53</v>
      </c>
      <c r="E7" s="102">
        <v>1200</v>
      </c>
      <c r="F7" s="102">
        <v>600</v>
      </c>
      <c r="G7" s="102">
        <v>100</v>
      </c>
      <c r="H7" s="162">
        <f t="shared" si="0"/>
        <v>1900</v>
      </c>
      <c r="I7" s="106"/>
      <c r="J7" s="106"/>
      <c r="K7" s="107"/>
      <c r="L7" s="106"/>
      <c r="M7" s="106"/>
      <c r="N7" s="106"/>
    </row>
    <row r="8" spans="1:14" s="54" customFormat="1" ht="18">
      <c r="A8" s="158">
        <v>6</v>
      </c>
      <c r="B8" s="166" t="s">
        <v>217</v>
      </c>
      <c r="C8" s="165"/>
      <c r="D8" s="102" t="s">
        <v>14</v>
      </c>
      <c r="E8" s="102">
        <v>0</v>
      </c>
      <c r="F8" s="102">
        <v>50</v>
      </c>
      <c r="G8" s="102">
        <v>10</v>
      </c>
      <c r="H8" s="162">
        <f t="shared" si="0"/>
        <v>60</v>
      </c>
      <c r="I8" s="106"/>
      <c r="J8" s="106"/>
      <c r="K8" s="107"/>
      <c r="L8" s="106"/>
      <c r="M8" s="106"/>
      <c r="N8" s="106"/>
    </row>
    <row r="9" spans="1:14" s="54" customFormat="1" ht="18">
      <c r="A9" s="258" t="s">
        <v>135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167">
        <f>SUM(M3:M8)</f>
        <v>0</v>
      </c>
      <c r="N9" s="168">
        <f>SUM(N3:N8)</f>
        <v>0</v>
      </c>
    </row>
    <row r="10" spans="1:13" s="54" customFormat="1" ht="14.25" customHeight="1">
      <c r="A10" s="169"/>
      <c r="B10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3" s="54" customFormat="1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s="113" customFormat="1" ht="18">
      <c r="A12" s="266" t="s">
        <v>178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</row>
  </sheetData>
  <sheetProtection selectLockedCells="1" selectUnlockedCells="1"/>
  <mergeCells count="3">
    <mergeCell ref="A1:N1"/>
    <mergeCell ref="A9:L9"/>
    <mergeCell ref="A12:M12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4.00390625" style="0" customWidth="1"/>
    <col min="2" max="2" width="34.00390625" style="0" customWidth="1"/>
    <col min="3" max="3" width="13.00390625" style="0" customWidth="1"/>
    <col min="4" max="10" width="9.00390625" style="0" customWidth="1"/>
    <col min="11" max="11" width="15.140625" style="0" customWidth="1"/>
    <col min="12" max="12" width="11.8515625" style="0" customWidth="1"/>
    <col min="13" max="13" width="15.140625" style="0" customWidth="1"/>
  </cols>
  <sheetData>
    <row r="1" spans="1:13" s="2" customFormat="1" ht="40.5" customHeight="1">
      <c r="A1" s="284" t="s">
        <v>342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63">
      <c r="A2" s="170" t="s">
        <v>0</v>
      </c>
      <c r="B2" s="170" t="s">
        <v>1</v>
      </c>
      <c r="C2" s="170" t="s">
        <v>2</v>
      </c>
      <c r="D2" s="170" t="s">
        <v>3</v>
      </c>
      <c r="E2" s="170" t="s">
        <v>4</v>
      </c>
      <c r="F2" s="170" t="s">
        <v>5</v>
      </c>
      <c r="G2" s="170" t="s">
        <v>6</v>
      </c>
      <c r="H2" s="170" t="s">
        <v>211</v>
      </c>
      <c r="I2" s="170" t="s">
        <v>8</v>
      </c>
      <c r="J2" s="170" t="s">
        <v>9</v>
      </c>
      <c r="K2" s="170" t="s">
        <v>10</v>
      </c>
      <c r="L2" s="170" t="s">
        <v>11</v>
      </c>
      <c r="M2" s="170" t="s">
        <v>12</v>
      </c>
    </row>
    <row r="3" spans="1:13" ht="25.5" customHeight="1">
      <c r="A3" s="171">
        <v>1</v>
      </c>
      <c r="B3" s="123" t="s">
        <v>218</v>
      </c>
      <c r="C3" s="172"/>
      <c r="D3" s="171" t="s">
        <v>53</v>
      </c>
      <c r="E3" s="171">
        <v>4000</v>
      </c>
      <c r="F3" s="171">
        <v>6500</v>
      </c>
      <c r="G3" s="171">
        <v>100</v>
      </c>
      <c r="H3" s="173">
        <f>E3+F3+G3</f>
        <v>10600</v>
      </c>
      <c r="I3" s="174"/>
      <c r="J3" s="120"/>
      <c r="K3" s="121"/>
      <c r="L3" s="122"/>
      <c r="M3" s="175"/>
    </row>
    <row r="4" spans="1:13" ht="28.5" customHeight="1">
      <c r="A4" s="171">
        <v>2</v>
      </c>
      <c r="B4" s="123" t="s">
        <v>219</v>
      </c>
      <c r="C4" s="176"/>
      <c r="D4" s="118" t="s">
        <v>157</v>
      </c>
      <c r="E4" s="171">
        <v>50</v>
      </c>
      <c r="F4" s="171">
        <v>20</v>
      </c>
      <c r="G4" s="171">
        <v>1500</v>
      </c>
      <c r="H4" s="173">
        <f>E4+F4+G4</f>
        <v>1570</v>
      </c>
      <c r="I4" s="122"/>
      <c r="J4" s="120"/>
      <c r="K4" s="121"/>
      <c r="L4" s="122"/>
      <c r="M4" s="175"/>
    </row>
    <row r="5" spans="1:13" s="113" customFormat="1" ht="30">
      <c r="A5" s="171">
        <v>3</v>
      </c>
      <c r="B5" s="123" t="s">
        <v>220</v>
      </c>
      <c r="C5" s="123"/>
      <c r="D5" s="171" t="s">
        <v>14</v>
      </c>
      <c r="E5" s="171">
        <v>10</v>
      </c>
      <c r="F5" s="171">
        <v>2</v>
      </c>
      <c r="G5" s="171">
        <v>60</v>
      </c>
      <c r="H5" s="173">
        <f>E5+F5+G5</f>
        <v>72</v>
      </c>
      <c r="I5" s="174"/>
      <c r="J5" s="120"/>
      <c r="K5" s="121"/>
      <c r="L5" s="122"/>
      <c r="M5" s="175"/>
    </row>
    <row r="6" spans="1:13" s="113" customFormat="1" ht="30">
      <c r="A6" s="171">
        <v>4</v>
      </c>
      <c r="B6" s="123" t="s">
        <v>221</v>
      </c>
      <c r="C6" s="124"/>
      <c r="D6" s="118" t="s">
        <v>14</v>
      </c>
      <c r="E6" s="171">
        <v>40</v>
      </c>
      <c r="F6" s="171">
        <v>40</v>
      </c>
      <c r="G6" s="294">
        <v>200</v>
      </c>
      <c r="H6" s="173">
        <f>E6+F6+G6</f>
        <v>280</v>
      </c>
      <c r="I6" s="122"/>
      <c r="J6" s="120"/>
      <c r="K6" s="121"/>
      <c r="L6" s="122"/>
      <c r="M6" s="175"/>
    </row>
    <row r="7" spans="1:13" ht="30">
      <c r="A7" s="171">
        <v>5</v>
      </c>
      <c r="B7" s="123" t="s">
        <v>222</v>
      </c>
      <c r="C7" s="176"/>
      <c r="D7" s="118" t="s">
        <v>14</v>
      </c>
      <c r="E7" s="118">
        <v>30</v>
      </c>
      <c r="F7" s="118">
        <v>10</v>
      </c>
      <c r="G7" s="118">
        <v>5</v>
      </c>
      <c r="H7" s="173">
        <f>E7+F7+G7</f>
        <v>45</v>
      </c>
      <c r="I7" s="122"/>
      <c r="J7" s="120"/>
      <c r="K7" s="121"/>
      <c r="L7" s="122"/>
      <c r="M7" s="175"/>
    </row>
    <row r="8" spans="1:13" ht="33" customHeight="1">
      <c r="A8" s="267" t="s">
        <v>135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177">
        <f>SUM(L3:L7)</f>
        <v>0</v>
      </c>
      <c r="M8" s="79">
        <f>SUM(M3:M7)</f>
        <v>0</v>
      </c>
    </row>
    <row r="10" spans="1:13" ht="15.75">
      <c r="A10" s="261" t="s">
        <v>178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</row>
  </sheetData>
  <sheetProtection selectLockedCells="1" selectUnlockedCells="1"/>
  <mergeCells count="3">
    <mergeCell ref="A1:M1"/>
    <mergeCell ref="A8:K8"/>
    <mergeCell ref="A10:M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P15" sqref="P14:P15"/>
    </sheetView>
  </sheetViews>
  <sheetFormatPr defaultColWidth="9.00390625" defaultRowHeight="12.75"/>
  <cols>
    <col min="1" max="1" width="4.00390625" style="0" customWidth="1"/>
    <col min="2" max="2" width="40.140625" style="0" customWidth="1"/>
    <col min="3" max="3" width="13.7109375" style="0" customWidth="1"/>
    <col min="4" max="11" width="9.00390625" style="0" customWidth="1"/>
    <col min="12" max="12" width="11.7109375" style="0" customWidth="1"/>
    <col min="13" max="13" width="12.57421875" style="0" customWidth="1"/>
  </cols>
  <sheetData>
    <row r="1" spans="1:13" ht="38.25" customHeight="1">
      <c r="A1" s="295" t="s">
        <v>343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58.5" customHeight="1">
      <c r="A2" s="3" t="s">
        <v>0</v>
      </c>
      <c r="B2" s="14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2.75">
      <c r="A3" s="299">
        <v>1</v>
      </c>
      <c r="B3" s="26" t="s">
        <v>223</v>
      </c>
      <c r="C3" s="178"/>
      <c r="D3" s="6" t="s">
        <v>14</v>
      </c>
      <c r="E3" s="6">
        <v>0</v>
      </c>
      <c r="F3" s="6">
        <v>25</v>
      </c>
      <c r="G3" s="6">
        <v>0</v>
      </c>
      <c r="H3" s="9">
        <f aca="true" t="shared" si="0" ref="H3:H14">E3+F3+G3</f>
        <v>25</v>
      </c>
      <c r="I3" s="179"/>
      <c r="J3" s="11"/>
      <c r="K3" s="10"/>
      <c r="L3" s="10"/>
      <c r="M3" s="10"/>
    </row>
    <row r="4" spans="1:13" ht="28.5">
      <c r="A4" s="299">
        <v>2</v>
      </c>
      <c r="B4" s="26" t="s">
        <v>224</v>
      </c>
      <c r="C4" s="178"/>
      <c r="D4" s="6" t="s">
        <v>14</v>
      </c>
      <c r="E4" s="6">
        <v>10</v>
      </c>
      <c r="F4" s="6">
        <v>40</v>
      </c>
      <c r="G4" s="6">
        <v>10</v>
      </c>
      <c r="H4" s="9">
        <f t="shared" si="0"/>
        <v>60</v>
      </c>
      <c r="I4" s="179"/>
      <c r="J4" s="11"/>
      <c r="K4" s="10"/>
      <c r="L4" s="10"/>
      <c r="M4" s="10"/>
    </row>
    <row r="5" spans="1:13" ht="28.5">
      <c r="A5" s="299">
        <v>3</v>
      </c>
      <c r="B5" s="58" t="s">
        <v>225</v>
      </c>
      <c r="C5" s="180"/>
      <c r="D5" s="34" t="s">
        <v>14</v>
      </c>
      <c r="E5" s="34">
        <f>6000/5</f>
        <v>1200</v>
      </c>
      <c r="F5" s="34">
        <f>600/5</f>
        <v>120</v>
      </c>
      <c r="G5" s="34">
        <f>8000/5</f>
        <v>1600</v>
      </c>
      <c r="H5" s="181">
        <f t="shared" si="0"/>
        <v>2920</v>
      </c>
      <c r="I5" s="179"/>
      <c r="J5" s="11"/>
      <c r="K5" s="10"/>
      <c r="L5" s="10"/>
      <c r="M5" s="10"/>
    </row>
    <row r="6" spans="1:13" ht="28.5">
      <c r="A6" s="299">
        <v>4</v>
      </c>
      <c r="B6" s="26" t="s">
        <v>226</v>
      </c>
      <c r="C6" s="178"/>
      <c r="D6" s="6" t="s">
        <v>14</v>
      </c>
      <c r="E6" s="6">
        <v>180</v>
      </c>
      <c r="F6" s="6">
        <v>200</v>
      </c>
      <c r="G6" s="6">
        <v>150</v>
      </c>
      <c r="H6" s="9">
        <f t="shared" si="0"/>
        <v>530</v>
      </c>
      <c r="I6" s="179"/>
      <c r="J6" s="11"/>
      <c r="K6" s="10"/>
      <c r="L6" s="10"/>
      <c r="M6" s="10"/>
    </row>
    <row r="7" spans="1:13" ht="28.5">
      <c r="A7" s="299">
        <v>5</v>
      </c>
      <c r="B7" s="26" t="s">
        <v>227</v>
      </c>
      <c r="C7" s="178"/>
      <c r="D7" s="6" t="s">
        <v>14</v>
      </c>
      <c r="E7" s="6">
        <v>2000</v>
      </c>
      <c r="F7" s="6">
        <v>60</v>
      </c>
      <c r="G7" s="6">
        <v>200</v>
      </c>
      <c r="H7" s="9">
        <f t="shared" si="0"/>
        <v>2260</v>
      </c>
      <c r="I7" s="179"/>
      <c r="J7" s="11"/>
      <c r="K7" s="10"/>
      <c r="L7" s="10"/>
      <c r="M7" s="10"/>
    </row>
    <row r="8" spans="1:13" ht="15">
      <c r="A8" s="299">
        <v>6</v>
      </c>
      <c r="B8" s="26" t="s">
        <v>228</v>
      </c>
      <c r="C8" s="182"/>
      <c r="D8" s="148" t="s">
        <v>53</v>
      </c>
      <c r="E8" s="148">
        <v>300</v>
      </c>
      <c r="F8" s="148">
        <v>700</v>
      </c>
      <c r="G8" s="148">
        <v>10</v>
      </c>
      <c r="H8" s="3">
        <f t="shared" si="0"/>
        <v>1010</v>
      </c>
      <c r="I8" s="179"/>
      <c r="J8" s="11"/>
      <c r="K8" s="10"/>
      <c r="L8" s="10"/>
      <c r="M8" s="10"/>
    </row>
    <row r="9" spans="1:13" ht="15">
      <c r="A9" s="299">
        <v>7</v>
      </c>
      <c r="B9" s="26" t="s">
        <v>229</v>
      </c>
      <c r="C9" s="178"/>
      <c r="D9" s="6" t="s">
        <v>14</v>
      </c>
      <c r="E9" s="6">
        <v>10</v>
      </c>
      <c r="F9" s="6">
        <v>15</v>
      </c>
      <c r="G9" s="6">
        <v>20</v>
      </c>
      <c r="H9" s="9">
        <f t="shared" si="0"/>
        <v>45</v>
      </c>
      <c r="I9" s="179"/>
      <c r="J9" s="11"/>
      <c r="K9" s="10"/>
      <c r="L9" s="10"/>
      <c r="M9" s="10"/>
    </row>
    <row r="10" spans="1:13" ht="15">
      <c r="A10" s="299">
        <v>8</v>
      </c>
      <c r="B10" s="26" t="s">
        <v>336</v>
      </c>
      <c r="C10" s="178"/>
      <c r="D10" s="6" t="s">
        <v>14</v>
      </c>
      <c r="E10" s="6">
        <v>0</v>
      </c>
      <c r="F10" s="6">
        <v>0</v>
      </c>
      <c r="G10" s="283">
        <v>45</v>
      </c>
      <c r="H10" s="9">
        <f t="shared" si="0"/>
        <v>45</v>
      </c>
      <c r="I10" s="179"/>
      <c r="J10" s="11"/>
      <c r="K10" s="10"/>
      <c r="L10" s="10"/>
      <c r="M10" s="10"/>
    </row>
    <row r="11" spans="1:13" ht="15">
      <c r="A11" s="299">
        <v>9</v>
      </c>
      <c r="B11" s="26" t="s">
        <v>230</v>
      </c>
      <c r="C11" s="178"/>
      <c r="D11" s="6" t="s">
        <v>14</v>
      </c>
      <c r="E11" s="6">
        <v>20</v>
      </c>
      <c r="F11" s="6">
        <v>20</v>
      </c>
      <c r="G11" s="6">
        <v>20</v>
      </c>
      <c r="H11" s="9">
        <f t="shared" si="0"/>
        <v>60</v>
      </c>
      <c r="I11" s="179"/>
      <c r="J11" s="11"/>
      <c r="K11" s="10"/>
      <c r="L11" s="10"/>
      <c r="M11" s="10"/>
    </row>
    <row r="12" spans="1:13" ht="28.5">
      <c r="A12" s="299">
        <v>10</v>
      </c>
      <c r="B12" s="26" t="s">
        <v>231</v>
      </c>
      <c r="C12" s="178"/>
      <c r="D12" s="6" t="s">
        <v>14</v>
      </c>
      <c r="E12" s="6">
        <v>500</v>
      </c>
      <c r="F12" s="6">
        <v>200</v>
      </c>
      <c r="G12" s="6">
        <v>300</v>
      </c>
      <c r="H12" s="82">
        <f t="shared" si="0"/>
        <v>1000</v>
      </c>
      <c r="I12" s="179"/>
      <c r="J12" s="11"/>
      <c r="K12" s="10"/>
      <c r="L12" s="85"/>
      <c r="M12" s="10"/>
    </row>
    <row r="13" spans="1:13" ht="42.75">
      <c r="A13" s="299">
        <v>11</v>
      </c>
      <c r="B13" s="26" t="s">
        <v>232</v>
      </c>
      <c r="C13" s="178"/>
      <c r="D13" s="6" t="s">
        <v>53</v>
      </c>
      <c r="E13" s="6">
        <v>0</v>
      </c>
      <c r="F13" s="6">
        <v>100</v>
      </c>
      <c r="G13" s="283">
        <v>500</v>
      </c>
      <c r="H13" s="9">
        <f t="shared" si="0"/>
        <v>600</v>
      </c>
      <c r="I13" s="179"/>
      <c r="J13" s="11"/>
      <c r="K13" s="10"/>
      <c r="L13" s="10"/>
      <c r="M13" s="85"/>
    </row>
    <row r="14" spans="1:13" ht="42.75">
      <c r="A14" s="299">
        <v>12</v>
      </c>
      <c r="B14" s="26" t="s">
        <v>233</v>
      </c>
      <c r="C14" s="178"/>
      <c r="D14" s="6" t="s">
        <v>53</v>
      </c>
      <c r="E14" s="6">
        <v>1000</v>
      </c>
      <c r="F14" s="6">
        <v>800</v>
      </c>
      <c r="G14" s="283">
        <v>500</v>
      </c>
      <c r="H14" s="9">
        <f t="shared" si="0"/>
        <v>2300</v>
      </c>
      <c r="I14" s="179"/>
      <c r="J14" s="11"/>
      <c r="K14" s="10"/>
      <c r="L14" s="10"/>
      <c r="M14" s="10"/>
    </row>
    <row r="15" spans="1:13" ht="30" customHeight="1">
      <c r="A15" s="268" t="s">
        <v>135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98">
        <f>SUM(L3:L14)</f>
        <v>0</v>
      </c>
      <c r="M15" s="98">
        <f>SUM(M3:M14)</f>
        <v>0</v>
      </c>
    </row>
    <row r="17" spans="1:13" ht="15.75">
      <c r="A17" s="261" t="s">
        <v>178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</row>
  </sheetData>
  <sheetProtection selectLockedCells="1" selectUnlockedCells="1"/>
  <mergeCells count="3">
    <mergeCell ref="A1:M1"/>
    <mergeCell ref="A15:K15"/>
    <mergeCell ref="A17:M17"/>
  </mergeCells>
  <dataValidations count="1">
    <dataValidation type="decimal" operator="greaterThan" allowBlank="1" showErrorMessage="1" sqref="I3:I14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P6" sqref="P6"/>
    </sheetView>
  </sheetViews>
  <sheetFormatPr defaultColWidth="8.8515625" defaultRowHeight="12.75"/>
  <cols>
    <col min="1" max="1" width="6.00390625" style="0" customWidth="1"/>
    <col min="2" max="2" width="34.28125" style="0" customWidth="1"/>
    <col min="3" max="3" width="14.140625" style="0" customWidth="1"/>
    <col min="4" max="8" width="8.8515625" style="0" customWidth="1"/>
    <col min="9" max="9" width="13.7109375" style="0" customWidth="1"/>
    <col min="10" max="11" width="8.8515625" style="0" customWidth="1"/>
    <col min="12" max="12" width="12.421875" style="0" customWidth="1"/>
    <col min="13" max="13" width="13.421875" style="0" customWidth="1"/>
  </cols>
  <sheetData>
    <row r="1" spans="1:13" s="183" customFormat="1" ht="24.75" customHeight="1">
      <c r="A1" s="249" t="s">
        <v>234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s="185" customFormat="1" ht="63">
      <c r="A2" s="184" t="s">
        <v>0</v>
      </c>
      <c r="B2" s="184" t="s">
        <v>1</v>
      </c>
      <c r="C2" s="184" t="s">
        <v>2</v>
      </c>
      <c r="D2" s="184" t="s">
        <v>3</v>
      </c>
      <c r="E2" s="184" t="s">
        <v>4</v>
      </c>
      <c r="F2" s="184" t="s">
        <v>5</v>
      </c>
      <c r="G2" s="184" t="s">
        <v>6</v>
      </c>
      <c r="H2" s="184" t="s">
        <v>7</v>
      </c>
      <c r="I2" s="184" t="s">
        <v>8</v>
      </c>
      <c r="J2" s="184" t="s">
        <v>9</v>
      </c>
      <c r="K2" s="184" t="s">
        <v>10</v>
      </c>
      <c r="L2" s="184" t="s">
        <v>11</v>
      </c>
      <c r="M2" s="184" t="s">
        <v>12</v>
      </c>
    </row>
    <row r="3" spans="1:13" ht="35.25" customHeight="1">
      <c r="A3" s="171">
        <v>1</v>
      </c>
      <c r="B3" s="55" t="s">
        <v>235</v>
      </c>
      <c r="C3" s="74"/>
      <c r="D3" s="84" t="s">
        <v>16</v>
      </c>
      <c r="E3" s="84">
        <v>150</v>
      </c>
      <c r="F3" s="84">
        <v>5</v>
      </c>
      <c r="G3" s="84">
        <v>10</v>
      </c>
      <c r="H3" s="82">
        <f aca="true" t="shared" si="0" ref="H3:H8">E3+F3+G3</f>
        <v>165</v>
      </c>
      <c r="I3" s="85"/>
      <c r="J3" s="86"/>
      <c r="K3" s="10"/>
      <c r="L3" s="85"/>
      <c r="M3" s="85"/>
    </row>
    <row r="4" spans="1:13" ht="35.25" customHeight="1">
      <c r="A4" s="171">
        <v>2</v>
      </c>
      <c r="B4" s="186" t="s">
        <v>236</v>
      </c>
      <c r="C4" s="187"/>
      <c r="D4" s="6" t="s">
        <v>14</v>
      </c>
      <c r="E4" s="6">
        <v>80</v>
      </c>
      <c r="F4" s="6">
        <v>80</v>
      </c>
      <c r="G4" s="6">
        <v>100</v>
      </c>
      <c r="H4" s="82">
        <f t="shared" si="0"/>
        <v>260</v>
      </c>
      <c r="I4" s="10"/>
      <c r="J4" s="11"/>
      <c r="K4" s="10"/>
      <c r="L4" s="85"/>
      <c r="M4" s="85"/>
    </row>
    <row r="5" spans="1:13" ht="27.75" customHeight="1">
      <c r="A5" s="171">
        <v>3</v>
      </c>
      <c r="B5" s="188" t="s">
        <v>237</v>
      </c>
      <c r="C5" s="187"/>
      <c r="D5" s="6" t="s">
        <v>14</v>
      </c>
      <c r="E5" s="6">
        <v>80</v>
      </c>
      <c r="F5" s="6">
        <v>30</v>
      </c>
      <c r="G5" s="6">
        <v>100</v>
      </c>
      <c r="H5" s="82">
        <f t="shared" si="0"/>
        <v>210</v>
      </c>
      <c r="I5" s="10"/>
      <c r="J5" s="11"/>
      <c r="K5" s="10"/>
      <c r="L5" s="85"/>
      <c r="M5" s="85"/>
    </row>
    <row r="6" spans="1:13" ht="39" customHeight="1">
      <c r="A6" s="171">
        <v>4</v>
      </c>
      <c r="B6" s="188" t="s">
        <v>238</v>
      </c>
      <c r="C6" s="187"/>
      <c r="D6" s="6" t="s">
        <v>14</v>
      </c>
      <c r="E6" s="6">
        <v>220</v>
      </c>
      <c r="F6" s="6">
        <v>30</v>
      </c>
      <c r="G6" s="6">
        <v>100</v>
      </c>
      <c r="H6" s="82">
        <f t="shared" si="0"/>
        <v>350</v>
      </c>
      <c r="I6" s="10"/>
      <c r="J6" s="11"/>
      <c r="K6" s="10"/>
      <c r="L6" s="85"/>
      <c r="M6" s="85"/>
    </row>
    <row r="7" spans="1:13" ht="39" customHeight="1">
      <c r="A7" s="171">
        <v>5</v>
      </c>
      <c r="B7" s="186" t="s">
        <v>239</v>
      </c>
      <c r="C7" s="187"/>
      <c r="D7" s="6" t="s">
        <v>14</v>
      </c>
      <c r="E7" s="6">
        <v>0</v>
      </c>
      <c r="F7" s="6">
        <v>10</v>
      </c>
      <c r="G7" s="6">
        <v>10</v>
      </c>
      <c r="H7" s="82">
        <f t="shared" si="0"/>
        <v>20</v>
      </c>
      <c r="I7" s="10"/>
      <c r="J7" s="11"/>
      <c r="K7" s="10"/>
      <c r="L7" s="85"/>
      <c r="M7" s="85"/>
    </row>
    <row r="8" spans="1:13" ht="38.25" customHeight="1">
      <c r="A8" s="171">
        <v>6</v>
      </c>
      <c r="B8" s="26" t="s">
        <v>231</v>
      </c>
      <c r="C8" s="178"/>
      <c r="D8" s="6" t="s">
        <v>14</v>
      </c>
      <c r="E8" s="6">
        <v>500</v>
      </c>
      <c r="F8" s="6">
        <v>200</v>
      </c>
      <c r="G8" s="6">
        <v>300</v>
      </c>
      <c r="H8" s="82">
        <f t="shared" si="0"/>
        <v>1000</v>
      </c>
      <c r="I8" s="179"/>
      <c r="J8" s="11"/>
      <c r="K8" s="10"/>
      <c r="L8" s="85"/>
      <c r="M8" s="85"/>
    </row>
    <row r="9" spans="1:13" ht="29.25" customHeight="1">
      <c r="A9" s="269" t="s">
        <v>135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189">
        <f>SUM(L3:L8)</f>
        <v>0</v>
      </c>
      <c r="M9" s="189">
        <f>SUM(M3:M8)</f>
        <v>0</v>
      </c>
    </row>
  </sheetData>
  <sheetProtection selectLockedCells="1" selectUnlockedCells="1"/>
  <mergeCells count="2">
    <mergeCell ref="A1:M1"/>
    <mergeCell ref="A9:K9"/>
  </mergeCells>
  <dataValidations count="1">
    <dataValidation type="decimal" operator="greaterThan" allowBlank="1" showErrorMessage="1" sqref="I8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zoomScalePageLayoutView="0" workbookViewId="0" topLeftCell="A7">
      <selection activeCell="G15" sqref="G15:G16"/>
    </sheetView>
  </sheetViews>
  <sheetFormatPr defaultColWidth="10.8515625" defaultRowHeight="12.75"/>
  <cols>
    <col min="1" max="1" width="6.28125" style="0" customWidth="1"/>
    <col min="2" max="2" width="40.28125" style="0" customWidth="1"/>
    <col min="3" max="3" width="14.8515625" style="0" customWidth="1"/>
    <col min="4" max="4" width="12.57421875" style="0" customWidth="1"/>
    <col min="5" max="8" width="10.8515625" style="0" customWidth="1"/>
    <col min="9" max="9" width="12.140625" style="0" customWidth="1"/>
    <col min="10" max="10" width="11.421875" style="0" hidden="1" customWidth="1"/>
    <col min="11" max="12" width="10.8515625" style="0" customWidth="1"/>
    <col min="13" max="13" width="18.57421875" style="0" customWidth="1"/>
    <col min="14" max="14" width="21.140625" style="0" customWidth="1"/>
    <col min="15" max="15" width="26.8515625" style="0" customWidth="1"/>
  </cols>
  <sheetData>
    <row r="1" spans="1:14" s="99" customFormat="1" ht="35.25" customHeight="1">
      <c r="A1" s="296" t="s">
        <v>344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s="113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s="113" customFormat="1" ht="90">
      <c r="A3" s="158">
        <v>1</v>
      </c>
      <c r="B3" s="190" t="s">
        <v>240</v>
      </c>
      <c r="C3" s="191"/>
      <c r="D3" s="161" t="s">
        <v>53</v>
      </c>
      <c r="E3" s="161">
        <v>0</v>
      </c>
      <c r="F3" s="161">
        <v>40</v>
      </c>
      <c r="G3" s="161">
        <v>40</v>
      </c>
      <c r="H3" s="162">
        <f aca="true" t="shared" si="0" ref="H3:H16">E3+F3+G3</f>
        <v>80</v>
      </c>
      <c r="I3" s="106"/>
      <c r="J3" s="106"/>
      <c r="K3" s="107"/>
      <c r="L3" s="192"/>
      <c r="M3" s="106"/>
      <c r="N3" s="106"/>
    </row>
    <row r="4" spans="1:14" s="113" customFormat="1" ht="36">
      <c r="A4" s="158">
        <v>2</v>
      </c>
      <c r="B4" s="163" t="s">
        <v>241</v>
      </c>
      <c r="C4" s="193"/>
      <c r="D4" s="102" t="s">
        <v>14</v>
      </c>
      <c r="E4" s="158">
        <v>100</v>
      </c>
      <c r="F4" s="158">
        <v>0</v>
      </c>
      <c r="G4" s="158">
        <v>30</v>
      </c>
      <c r="H4" s="162">
        <f t="shared" si="0"/>
        <v>130</v>
      </c>
      <c r="I4" s="106"/>
      <c r="J4" s="158"/>
      <c r="K4" s="164"/>
      <c r="L4" s="192"/>
      <c r="M4" s="106"/>
      <c r="N4" s="106"/>
    </row>
    <row r="5" spans="1:14" s="54" customFormat="1" ht="35.25" customHeight="1">
      <c r="A5" s="158">
        <v>3</v>
      </c>
      <c r="B5" s="165" t="s">
        <v>242</v>
      </c>
      <c r="C5" s="165"/>
      <c r="D5" s="102" t="s">
        <v>14</v>
      </c>
      <c r="E5" s="158">
        <v>45</v>
      </c>
      <c r="F5" s="158">
        <v>40</v>
      </c>
      <c r="G5" s="158">
        <v>80</v>
      </c>
      <c r="H5" s="162">
        <f t="shared" si="0"/>
        <v>165</v>
      </c>
      <c r="I5" s="106"/>
      <c r="J5" s="158"/>
      <c r="K5" s="164"/>
      <c r="L5" s="192"/>
      <c r="M5" s="106"/>
      <c r="N5" s="106"/>
    </row>
    <row r="6" spans="1:14" s="113" customFormat="1" ht="36">
      <c r="A6" s="158">
        <v>4</v>
      </c>
      <c r="B6" s="163" t="s">
        <v>243</v>
      </c>
      <c r="C6" s="193"/>
      <c r="D6" s="102" t="s">
        <v>53</v>
      </c>
      <c r="E6" s="102">
        <v>500</v>
      </c>
      <c r="F6" s="102">
        <v>60</v>
      </c>
      <c r="G6" s="297">
        <v>500</v>
      </c>
      <c r="H6" s="162">
        <f t="shared" si="0"/>
        <v>1060</v>
      </c>
      <c r="I6" s="106"/>
      <c r="J6" s="106"/>
      <c r="K6" s="107"/>
      <c r="L6" s="192"/>
      <c r="M6" s="106"/>
      <c r="N6" s="106"/>
    </row>
    <row r="7" spans="1:14" s="113" customFormat="1" ht="36">
      <c r="A7" s="158">
        <v>5</v>
      </c>
      <c r="B7" s="163" t="s">
        <v>244</v>
      </c>
      <c r="C7" s="193"/>
      <c r="D7" s="102" t="s">
        <v>14</v>
      </c>
      <c r="E7" s="158">
        <v>10</v>
      </c>
      <c r="F7" s="158">
        <v>15</v>
      </c>
      <c r="G7" s="298">
        <v>300</v>
      </c>
      <c r="H7" s="162">
        <f t="shared" si="0"/>
        <v>325</v>
      </c>
      <c r="I7" s="106"/>
      <c r="J7" s="158"/>
      <c r="K7" s="164"/>
      <c r="L7" s="192"/>
      <c r="M7" s="106"/>
      <c r="N7" s="106"/>
    </row>
    <row r="8" spans="1:14" s="113" customFormat="1" ht="36">
      <c r="A8" s="158">
        <v>6</v>
      </c>
      <c r="B8" s="163" t="s">
        <v>245</v>
      </c>
      <c r="C8" s="193"/>
      <c r="D8" s="102" t="s">
        <v>14</v>
      </c>
      <c r="E8" s="158">
        <v>0</v>
      </c>
      <c r="F8" s="158">
        <v>3</v>
      </c>
      <c r="G8" s="158">
        <v>5</v>
      </c>
      <c r="H8" s="162">
        <f t="shared" si="0"/>
        <v>8</v>
      </c>
      <c r="I8" s="106"/>
      <c r="J8" s="158"/>
      <c r="K8" s="164"/>
      <c r="L8" s="192"/>
      <c r="M8" s="106"/>
      <c r="N8" s="106"/>
    </row>
    <row r="9" spans="1:14" s="113" customFormat="1" ht="36">
      <c r="A9" s="158">
        <v>7</v>
      </c>
      <c r="B9" s="163" t="s">
        <v>246</v>
      </c>
      <c r="C9" s="193"/>
      <c r="D9" s="102" t="s">
        <v>14</v>
      </c>
      <c r="E9" s="158">
        <v>80</v>
      </c>
      <c r="F9" s="158">
        <v>80</v>
      </c>
      <c r="G9" s="298">
        <v>250</v>
      </c>
      <c r="H9" s="162">
        <f t="shared" si="0"/>
        <v>410</v>
      </c>
      <c r="I9" s="106"/>
      <c r="J9" s="158"/>
      <c r="K9" s="164"/>
      <c r="L9" s="192"/>
      <c r="M9" s="106"/>
      <c r="N9" s="106"/>
    </row>
    <row r="10" spans="1:14" s="113" customFormat="1" ht="36">
      <c r="A10" s="158">
        <v>8</v>
      </c>
      <c r="B10" s="163" t="s">
        <v>247</v>
      </c>
      <c r="C10" s="193"/>
      <c r="D10" s="102" t="s">
        <v>14</v>
      </c>
      <c r="E10" s="102">
        <v>0</v>
      </c>
      <c r="F10" s="102">
        <v>1</v>
      </c>
      <c r="G10" s="102">
        <v>0</v>
      </c>
      <c r="H10" s="162">
        <f t="shared" si="0"/>
        <v>1</v>
      </c>
      <c r="I10" s="106"/>
      <c r="J10" s="106"/>
      <c r="K10" s="107"/>
      <c r="L10" s="192"/>
      <c r="M10" s="106"/>
      <c r="N10" s="106"/>
    </row>
    <row r="11" spans="1:14" s="113" customFormat="1" ht="36">
      <c r="A11" s="158">
        <v>9</v>
      </c>
      <c r="B11" s="163" t="s">
        <v>248</v>
      </c>
      <c r="C11" s="193"/>
      <c r="D11" s="102" t="s">
        <v>14</v>
      </c>
      <c r="E11" s="158">
        <v>2</v>
      </c>
      <c r="F11" s="158">
        <v>2</v>
      </c>
      <c r="G11" s="158">
        <v>2</v>
      </c>
      <c r="H11" s="162">
        <f t="shared" si="0"/>
        <v>6</v>
      </c>
      <c r="I11" s="106"/>
      <c r="J11" s="158"/>
      <c r="K11" s="164"/>
      <c r="L11" s="192"/>
      <c r="M11" s="106"/>
      <c r="N11" s="106"/>
    </row>
    <row r="12" spans="1:14" s="113" customFormat="1" ht="36">
      <c r="A12" s="158">
        <v>10</v>
      </c>
      <c r="B12" s="163" t="s">
        <v>249</v>
      </c>
      <c r="C12" s="193"/>
      <c r="D12" s="102" t="s">
        <v>14</v>
      </c>
      <c r="E12" s="158">
        <v>2</v>
      </c>
      <c r="F12" s="158">
        <v>0</v>
      </c>
      <c r="G12" s="158">
        <v>3</v>
      </c>
      <c r="H12" s="162">
        <f t="shared" si="0"/>
        <v>5</v>
      </c>
      <c r="I12" s="106"/>
      <c r="J12" s="158"/>
      <c r="K12" s="164"/>
      <c r="L12" s="192"/>
      <c r="M12" s="106"/>
      <c r="N12" s="106"/>
    </row>
    <row r="13" spans="1:14" s="113" customFormat="1" ht="63" customHeight="1">
      <c r="A13" s="158">
        <v>11</v>
      </c>
      <c r="B13" s="190" t="s">
        <v>250</v>
      </c>
      <c r="C13" s="191"/>
      <c r="D13" s="161" t="s">
        <v>14</v>
      </c>
      <c r="E13" s="161">
        <v>0</v>
      </c>
      <c r="F13" s="161">
        <v>2</v>
      </c>
      <c r="G13" s="161">
        <v>0</v>
      </c>
      <c r="H13" s="162">
        <f t="shared" si="0"/>
        <v>2</v>
      </c>
      <c r="I13" s="194"/>
      <c r="J13" s="194"/>
      <c r="K13" s="195"/>
      <c r="L13" s="192"/>
      <c r="M13" s="106"/>
      <c r="N13" s="106"/>
    </row>
    <row r="14" spans="1:14" s="113" customFormat="1" ht="36">
      <c r="A14" s="158">
        <v>12</v>
      </c>
      <c r="B14" s="163" t="s">
        <v>251</v>
      </c>
      <c r="C14" s="193"/>
      <c r="D14" s="102" t="s">
        <v>14</v>
      </c>
      <c r="E14" s="158">
        <v>5</v>
      </c>
      <c r="F14" s="158">
        <v>15</v>
      </c>
      <c r="G14" s="158">
        <v>10</v>
      </c>
      <c r="H14" s="162">
        <f t="shared" si="0"/>
        <v>30</v>
      </c>
      <c r="I14" s="106"/>
      <c r="J14" s="158"/>
      <c r="K14" s="164"/>
      <c r="L14" s="192"/>
      <c r="M14" s="106"/>
      <c r="N14" s="106"/>
    </row>
    <row r="15" spans="1:14" s="113" customFormat="1" ht="32.25" customHeight="1">
      <c r="A15" s="158">
        <v>13</v>
      </c>
      <c r="B15" s="163" t="s">
        <v>252</v>
      </c>
      <c r="C15" s="193"/>
      <c r="D15" s="102" t="s">
        <v>14</v>
      </c>
      <c r="E15" s="158">
        <v>5</v>
      </c>
      <c r="F15" s="158">
        <v>5</v>
      </c>
      <c r="G15" s="298">
        <v>10</v>
      </c>
      <c r="H15" s="162">
        <f t="shared" si="0"/>
        <v>20</v>
      </c>
      <c r="I15" s="106"/>
      <c r="J15" s="158"/>
      <c r="K15" s="164"/>
      <c r="L15" s="192"/>
      <c r="M15" s="106"/>
      <c r="N15" s="106"/>
    </row>
    <row r="16" spans="1:14" s="113" customFormat="1" ht="96.75" customHeight="1">
      <c r="A16" s="158">
        <v>14</v>
      </c>
      <c r="B16" s="163" t="s">
        <v>253</v>
      </c>
      <c r="C16" s="193"/>
      <c r="D16" s="102" t="s">
        <v>14</v>
      </c>
      <c r="E16" s="158">
        <v>30</v>
      </c>
      <c r="F16" s="158">
        <v>15</v>
      </c>
      <c r="G16" s="298">
        <v>500</v>
      </c>
      <c r="H16" s="162">
        <f>E16+F16+G16</f>
        <v>545</v>
      </c>
      <c r="I16" s="106"/>
      <c r="J16" s="158"/>
      <c r="K16" s="164"/>
      <c r="L16" s="192"/>
      <c r="M16" s="106"/>
      <c r="N16" s="106"/>
    </row>
    <row r="17" spans="1:14" s="111" customFormat="1" ht="27.75" customHeight="1">
      <c r="A17" s="270" t="s">
        <v>135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168">
        <f>SUM(M3:M16)</f>
        <v>0</v>
      </c>
      <c r="N17" s="168">
        <f>SUM(N3:N16)</f>
        <v>0</v>
      </c>
    </row>
    <row r="19" spans="1:13" s="196" customFormat="1" ht="20.25">
      <c r="A19" s="271" t="s">
        <v>254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</row>
  </sheetData>
  <sheetProtection selectLockedCells="1" selectUnlockedCells="1"/>
  <mergeCells count="3">
    <mergeCell ref="A1:N1"/>
    <mergeCell ref="A17:L17"/>
    <mergeCell ref="A19:M19"/>
  </mergeCells>
  <printOptions/>
  <pageMargins left="0.7875" right="0.7875" top="1.0631944444444446" bottom="1.0631944444444446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R6" sqref="R6"/>
    </sheetView>
  </sheetViews>
  <sheetFormatPr defaultColWidth="8.8515625" defaultRowHeight="12.75"/>
  <cols>
    <col min="1" max="1" width="4.7109375" style="0" customWidth="1"/>
    <col min="2" max="2" width="24.140625" style="0" customWidth="1"/>
    <col min="3" max="3" width="12.140625" style="0" customWidth="1"/>
    <col min="4" max="9" width="8.8515625" style="0" customWidth="1"/>
    <col min="10" max="10" width="8.8515625" style="0" hidden="1" customWidth="1"/>
    <col min="11" max="11" width="8.8515625" style="0" customWidth="1"/>
    <col min="12" max="12" width="12.57421875" style="0" customWidth="1"/>
    <col min="13" max="13" width="11.421875" style="0" customWidth="1"/>
    <col min="14" max="14" width="11.28125" style="0" customWidth="1"/>
  </cols>
  <sheetData>
    <row r="1" spans="1:14" s="183" customFormat="1" ht="31.5" customHeight="1">
      <c r="A1" s="249" t="s">
        <v>255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s="65" customFormat="1" ht="60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7" t="s">
        <v>8</v>
      </c>
      <c r="J2" s="197"/>
      <c r="K2" s="197" t="s">
        <v>9</v>
      </c>
      <c r="L2" s="197" t="s">
        <v>10</v>
      </c>
      <c r="M2" s="197" t="s">
        <v>11</v>
      </c>
      <c r="N2" s="197" t="s">
        <v>12</v>
      </c>
    </row>
    <row r="3" spans="1:14" ht="28.5">
      <c r="A3" s="198">
        <v>1</v>
      </c>
      <c r="B3" s="26" t="s">
        <v>256</v>
      </c>
      <c r="C3" s="3"/>
      <c r="D3" s="148" t="s">
        <v>14</v>
      </c>
      <c r="E3" s="148">
        <v>30</v>
      </c>
      <c r="F3" s="148">
        <v>15</v>
      </c>
      <c r="G3" s="148">
        <v>20</v>
      </c>
      <c r="H3" s="3">
        <f>E3+F3+G3</f>
        <v>65</v>
      </c>
      <c r="I3" s="10"/>
      <c r="J3" s="10"/>
      <c r="K3" s="11"/>
      <c r="L3" s="199"/>
      <c r="M3" s="10"/>
      <c r="N3" s="10"/>
    </row>
    <row r="4" spans="1:14" ht="28.5">
      <c r="A4" s="198">
        <v>2</v>
      </c>
      <c r="B4" s="26" t="s">
        <v>257</v>
      </c>
      <c r="C4" s="6"/>
      <c r="D4" s="6" t="s">
        <v>14</v>
      </c>
      <c r="E4" s="6">
        <v>5</v>
      </c>
      <c r="F4" s="148">
        <v>25</v>
      </c>
      <c r="G4" s="148">
        <v>30</v>
      </c>
      <c r="H4" s="3">
        <f>E4+F4+G4</f>
        <v>60</v>
      </c>
      <c r="I4" s="10"/>
      <c r="J4" s="10"/>
      <c r="K4" s="11"/>
      <c r="L4" s="199"/>
      <c r="M4" s="10"/>
      <c r="N4" s="10"/>
    </row>
    <row r="5" spans="1:14" s="1" customFormat="1" ht="28.5">
      <c r="A5" s="198">
        <v>3</v>
      </c>
      <c r="B5" s="26" t="s">
        <v>258</v>
      </c>
      <c r="C5" s="6"/>
      <c r="D5" s="6" t="s">
        <v>14</v>
      </c>
      <c r="E5" s="6">
        <v>10</v>
      </c>
      <c r="F5" s="148">
        <v>30</v>
      </c>
      <c r="G5" s="148">
        <v>30</v>
      </c>
      <c r="H5" s="3">
        <f>E5+F5+G5</f>
        <v>70</v>
      </c>
      <c r="I5" s="10"/>
      <c r="J5" s="10"/>
      <c r="K5" s="11"/>
      <c r="L5" s="199"/>
      <c r="M5" s="10"/>
      <c r="N5" s="10"/>
    </row>
    <row r="6" spans="1:14" ht="25.5" customHeight="1">
      <c r="A6" s="272" t="s">
        <v>135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00">
        <f>SUM(M3:M5)</f>
        <v>0</v>
      </c>
      <c r="N6" s="98">
        <f>SUM(N3:N5)</f>
        <v>0</v>
      </c>
    </row>
    <row r="7" ht="30" customHeight="1"/>
    <row r="10" ht="24" customHeight="1"/>
    <row r="11" ht="27.75" customHeight="1"/>
    <row r="12" ht="39.75" customHeight="1"/>
  </sheetData>
  <sheetProtection selectLockedCells="1" selectUnlockedCells="1"/>
  <mergeCells count="2">
    <mergeCell ref="A1:N1"/>
    <mergeCell ref="A6:L6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K17" sqref="K17"/>
    </sheetView>
  </sheetViews>
  <sheetFormatPr defaultColWidth="8.8515625" defaultRowHeight="12.75"/>
  <cols>
    <col min="1" max="1" width="4.00390625" style="0" customWidth="1"/>
    <col min="2" max="2" width="27.8515625" style="0" customWidth="1"/>
    <col min="3" max="3" width="11.140625" style="0" customWidth="1"/>
    <col min="4" max="11" width="8.8515625" style="0" customWidth="1"/>
    <col min="12" max="12" width="12.57421875" style="0" customWidth="1"/>
    <col min="13" max="13" width="13.421875" style="0" customWidth="1"/>
  </cols>
  <sheetData>
    <row r="1" spans="1:13" ht="34.5" customHeight="1">
      <c r="A1" s="249" t="s">
        <v>259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60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7" t="s">
        <v>8</v>
      </c>
      <c r="J2" s="197" t="s">
        <v>9</v>
      </c>
      <c r="K2" s="197" t="s">
        <v>10</v>
      </c>
      <c r="L2" s="197" t="s">
        <v>11</v>
      </c>
      <c r="M2" s="197" t="s">
        <v>12</v>
      </c>
    </row>
    <row r="3" spans="1:13" ht="36" customHeight="1">
      <c r="A3" s="148">
        <v>1</v>
      </c>
      <c r="B3" s="26" t="s">
        <v>260</v>
      </c>
      <c r="C3" s="3"/>
      <c r="D3" s="148" t="s">
        <v>14</v>
      </c>
      <c r="E3" s="148">
        <v>5</v>
      </c>
      <c r="F3" s="148">
        <v>5</v>
      </c>
      <c r="G3" s="148">
        <v>5</v>
      </c>
      <c r="H3" s="3">
        <f>E3+F3+G3</f>
        <v>15</v>
      </c>
      <c r="I3" s="10"/>
      <c r="J3" s="11"/>
      <c r="K3" s="199"/>
      <c r="L3" s="10"/>
      <c r="M3" s="10"/>
    </row>
    <row r="4" spans="1:13" ht="38.25" customHeight="1">
      <c r="A4" s="201">
        <v>2</v>
      </c>
      <c r="B4" s="58" t="s">
        <v>261</v>
      </c>
      <c r="C4" s="34"/>
      <c r="D4" s="34" t="s">
        <v>14</v>
      </c>
      <c r="E4" s="34">
        <v>5</v>
      </c>
      <c r="F4" s="201">
        <v>10</v>
      </c>
      <c r="G4" s="201">
        <v>5</v>
      </c>
      <c r="H4" s="197">
        <f>E4+F4+G4</f>
        <v>20</v>
      </c>
      <c r="I4" s="10"/>
      <c r="J4" s="36"/>
      <c r="K4" s="199"/>
      <c r="L4" s="10"/>
      <c r="M4" s="10"/>
    </row>
    <row r="5" spans="1:13" ht="29.25" customHeight="1">
      <c r="A5" s="263" t="s">
        <v>262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98">
        <f>SUM(L3:L4)</f>
        <v>0</v>
      </c>
      <c r="M5" s="98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PageLayoutView="0" workbookViewId="0" topLeftCell="A1">
      <selection activeCell="L18" sqref="L18"/>
    </sheetView>
  </sheetViews>
  <sheetFormatPr defaultColWidth="8.8515625" defaultRowHeight="12.75"/>
  <cols>
    <col min="1" max="1" width="4.00390625" style="0" customWidth="1"/>
    <col min="2" max="2" width="21.421875" style="0" customWidth="1"/>
    <col min="3" max="3" width="15.8515625" style="0" customWidth="1"/>
    <col min="4" max="4" width="8.00390625" style="0" customWidth="1"/>
    <col min="5" max="9" width="8.8515625" style="0" customWidth="1"/>
    <col min="10" max="10" width="8.8515625" style="0" hidden="1" customWidth="1"/>
    <col min="11" max="12" width="8.8515625" style="0" customWidth="1"/>
    <col min="13" max="13" width="11.28125" style="0" customWidth="1"/>
    <col min="14" max="14" width="13.140625" style="0" customWidth="1"/>
  </cols>
  <sheetData>
    <row r="1" spans="1:13" s="202" customFormat="1" ht="30" customHeight="1">
      <c r="A1" s="253" t="s">
        <v>263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4" s="83" customFormat="1" ht="60">
      <c r="A2" s="82" t="s">
        <v>264</v>
      </c>
      <c r="B2" s="82" t="s">
        <v>138</v>
      </c>
      <c r="C2" s="82" t="s">
        <v>2</v>
      </c>
      <c r="D2" s="82" t="s">
        <v>139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153</v>
      </c>
      <c r="J2" s="82"/>
      <c r="K2" s="82" t="s">
        <v>9</v>
      </c>
      <c r="L2" s="94" t="s">
        <v>141</v>
      </c>
      <c r="M2" s="82" t="s">
        <v>142</v>
      </c>
      <c r="N2" s="82" t="s">
        <v>143</v>
      </c>
    </row>
    <row r="3" spans="1:14" s="203" customFormat="1" ht="50.25" customHeight="1">
      <c r="A3" s="84">
        <v>1</v>
      </c>
      <c r="B3" s="55" t="s">
        <v>265</v>
      </c>
      <c r="C3" s="84"/>
      <c r="D3" s="84" t="s">
        <v>266</v>
      </c>
      <c r="E3" s="84">
        <v>450</v>
      </c>
      <c r="F3" s="84">
        <v>300</v>
      </c>
      <c r="G3" s="84">
        <v>300</v>
      </c>
      <c r="H3" s="82">
        <f>E3+F3+G3</f>
        <v>1050</v>
      </c>
      <c r="I3" s="85"/>
      <c r="J3" s="85"/>
      <c r="K3" s="86"/>
      <c r="L3" s="85"/>
      <c r="M3" s="85"/>
      <c r="N3" s="85"/>
    </row>
    <row r="4" spans="1:14" s="1" customFormat="1" ht="36" customHeight="1">
      <c r="A4" s="84">
        <v>2</v>
      </c>
      <c r="B4" s="55" t="s">
        <v>267</v>
      </c>
      <c r="C4" s="84"/>
      <c r="D4" s="84" t="s">
        <v>266</v>
      </c>
      <c r="E4" s="84">
        <v>0</v>
      </c>
      <c r="F4" s="84">
        <v>100</v>
      </c>
      <c r="G4" s="84">
        <v>100</v>
      </c>
      <c r="H4" s="82">
        <f>E4+F4+G4</f>
        <v>200</v>
      </c>
      <c r="I4" s="85"/>
      <c r="J4" s="85"/>
      <c r="K4" s="86"/>
      <c r="L4" s="85"/>
      <c r="M4" s="85"/>
      <c r="N4" s="85"/>
    </row>
    <row r="5" spans="1:14" s="54" customFormat="1" ht="28.5" customHeight="1">
      <c r="A5" s="256" t="s">
        <v>135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87">
        <f>SUM(M3:M4)</f>
        <v>0</v>
      </c>
      <c r="N5" s="87">
        <f>SUM(N3:N4)</f>
        <v>0</v>
      </c>
    </row>
  </sheetData>
  <sheetProtection selectLockedCells="1" selectUnlockedCells="1"/>
  <mergeCells count="2">
    <mergeCell ref="A1:M1"/>
    <mergeCell ref="A5:L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75" zoomScaleNormal="75" zoomScalePageLayoutView="0" workbookViewId="0" topLeftCell="A1">
      <selection activeCell="A1" sqref="A1:N1"/>
    </sheetView>
  </sheetViews>
  <sheetFormatPr defaultColWidth="10.8515625" defaultRowHeight="12.75"/>
  <cols>
    <col min="1" max="1" width="4.57421875" style="0" customWidth="1"/>
    <col min="2" max="2" width="39.00390625" style="0" customWidth="1"/>
    <col min="3" max="3" width="14.8515625" style="0" customWidth="1"/>
    <col min="4" max="4" width="15.421875" style="0" customWidth="1"/>
    <col min="5" max="8" width="8.8515625" style="0" customWidth="1"/>
    <col min="9" max="9" width="14.421875" style="0" customWidth="1"/>
    <col min="10" max="10" width="11.421875" style="0" hidden="1" customWidth="1"/>
    <col min="11" max="11" width="11.8515625" style="0" customWidth="1"/>
    <col min="12" max="12" width="14.421875" style="0" customWidth="1"/>
    <col min="13" max="13" width="17.7109375" style="0" customWidth="1"/>
    <col min="14" max="14" width="19.421875" style="0" customWidth="1"/>
  </cols>
  <sheetData>
    <row r="1" spans="1:14" s="99" customFormat="1" ht="36.75" customHeight="1">
      <c r="A1" s="296" t="s">
        <v>345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s="47" customFormat="1" ht="70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/>
      <c r="K2" s="100" t="s">
        <v>9</v>
      </c>
      <c r="L2" s="100" t="s">
        <v>10</v>
      </c>
      <c r="M2" s="100" t="s">
        <v>11</v>
      </c>
      <c r="N2" s="100" t="s">
        <v>12</v>
      </c>
    </row>
    <row r="3" spans="1:14" ht="62.25" customHeight="1">
      <c r="A3" s="102">
        <v>1</v>
      </c>
      <c r="B3" s="103" t="s">
        <v>268</v>
      </c>
      <c r="C3" s="104"/>
      <c r="D3" s="161" t="s">
        <v>14</v>
      </c>
      <c r="E3" s="102">
        <v>1500</v>
      </c>
      <c r="F3" s="102">
        <v>1550</v>
      </c>
      <c r="G3" s="297">
        <v>1000</v>
      </c>
      <c r="H3" s="105">
        <f>E3+F3+G3</f>
        <v>4050</v>
      </c>
      <c r="I3" s="106"/>
      <c r="J3" s="106"/>
      <c r="K3" s="107"/>
      <c r="L3" s="106"/>
      <c r="M3" s="106"/>
      <c r="N3" s="106"/>
    </row>
    <row r="4" spans="1:14" ht="56.25" customHeight="1">
      <c r="A4" s="102">
        <v>2</v>
      </c>
      <c r="B4" s="103" t="s">
        <v>269</v>
      </c>
      <c r="C4" s="104"/>
      <c r="D4" s="161" t="s">
        <v>14</v>
      </c>
      <c r="E4" s="102">
        <v>0</v>
      </c>
      <c r="F4" s="102">
        <v>100</v>
      </c>
      <c r="G4" s="102">
        <v>100</v>
      </c>
      <c r="H4" s="105">
        <f>E4+F4+G4</f>
        <v>200</v>
      </c>
      <c r="I4" s="106"/>
      <c r="J4" s="106"/>
      <c r="K4" s="107"/>
      <c r="L4" s="106"/>
      <c r="M4" s="106"/>
      <c r="N4" s="106"/>
    </row>
    <row r="5" spans="1:14" ht="56.25" customHeight="1">
      <c r="A5" s="102">
        <v>3</v>
      </c>
      <c r="B5" s="103" t="s">
        <v>270</v>
      </c>
      <c r="C5" s="104"/>
      <c r="D5" s="161" t="s">
        <v>271</v>
      </c>
      <c r="E5" s="102">
        <v>400</v>
      </c>
      <c r="F5" s="102">
        <v>0</v>
      </c>
      <c r="G5" s="102">
        <v>0</v>
      </c>
      <c r="H5" s="105">
        <f>E5+F5+G5</f>
        <v>400</v>
      </c>
      <c r="I5" s="106"/>
      <c r="J5" s="106"/>
      <c r="K5" s="107"/>
      <c r="L5" s="106"/>
      <c r="M5" s="106"/>
      <c r="N5" s="106"/>
    </row>
    <row r="6" spans="1:14" ht="56.25" customHeight="1">
      <c r="A6" s="102">
        <v>4</v>
      </c>
      <c r="B6" s="103" t="s">
        <v>272</v>
      </c>
      <c r="C6" s="104"/>
      <c r="D6" s="161" t="s">
        <v>271</v>
      </c>
      <c r="E6" s="102">
        <v>400</v>
      </c>
      <c r="F6" s="102">
        <v>0</v>
      </c>
      <c r="G6" s="102">
        <v>0</v>
      </c>
      <c r="H6" s="105">
        <f>E6+F6+G6</f>
        <v>400</v>
      </c>
      <c r="I6" s="106"/>
      <c r="J6" s="106"/>
      <c r="K6" s="107"/>
      <c r="L6" s="106"/>
      <c r="M6" s="106"/>
      <c r="N6" s="106"/>
    </row>
    <row r="7" spans="1:14" s="111" customFormat="1" ht="41.25" customHeight="1">
      <c r="A7" s="273" t="s">
        <v>135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168">
        <f>SUM(M3:M6)</f>
        <v>0</v>
      </c>
      <c r="N7" s="168">
        <f>SUM(N3:N6)</f>
        <v>0</v>
      </c>
    </row>
    <row r="8" spans="1:13" s="204" customFormat="1" ht="1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20.25">
      <c r="A9" s="274" t="s">
        <v>254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</row>
  </sheetData>
  <sheetProtection selectLockedCells="1" selectUnlockedCells="1"/>
  <mergeCells count="3">
    <mergeCell ref="A1:N1"/>
    <mergeCell ref="A7:L7"/>
    <mergeCell ref="A9:M9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F60" sqref="F60"/>
    </sheetView>
  </sheetViews>
  <sheetFormatPr defaultColWidth="8.8515625" defaultRowHeight="12.75"/>
  <cols>
    <col min="1" max="1" width="5.28125" style="0" customWidth="1"/>
    <col min="2" max="2" width="47.140625" style="0" customWidth="1"/>
    <col min="3" max="3" width="14.140625" style="0" customWidth="1"/>
    <col min="4" max="11" width="8.8515625" style="0" customWidth="1"/>
    <col min="12" max="12" width="13.7109375" style="0" customWidth="1"/>
    <col min="13" max="13" width="16.28125" style="0" customWidth="1"/>
  </cols>
  <sheetData>
    <row r="1" spans="1:13" s="2" customFormat="1" ht="30" customHeight="1">
      <c r="A1" s="249" t="s">
        <v>76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50.25" customHeight="1">
      <c r="A2" s="51" t="s">
        <v>0</v>
      </c>
      <c r="B2" s="51" t="s">
        <v>1</v>
      </c>
      <c r="C2" s="51" t="s">
        <v>77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2" t="s">
        <v>12</v>
      </c>
    </row>
    <row r="3" spans="1:13" ht="15">
      <c r="A3" s="6">
        <v>1</v>
      </c>
      <c r="B3" s="26" t="s">
        <v>78</v>
      </c>
      <c r="C3" s="53"/>
      <c r="D3" s="6" t="s">
        <v>14</v>
      </c>
      <c r="E3" s="6">
        <v>200</v>
      </c>
      <c r="F3" s="6">
        <v>35</v>
      </c>
      <c r="G3" s="6">
        <v>70</v>
      </c>
      <c r="H3" s="9">
        <f aca="true" t="shared" si="0" ref="H3:H49">E3+F3+G3</f>
        <v>305</v>
      </c>
      <c r="I3" s="10"/>
      <c r="J3" s="11"/>
      <c r="K3" s="10"/>
      <c r="L3" s="10"/>
      <c r="M3" s="13"/>
    </row>
    <row r="4" spans="1:13" ht="15">
      <c r="A4" s="6">
        <v>2</v>
      </c>
      <c r="B4" s="7" t="s">
        <v>79</v>
      </c>
      <c r="C4" s="8"/>
      <c r="D4" s="16" t="s">
        <v>16</v>
      </c>
      <c r="E4" s="6">
        <v>15</v>
      </c>
      <c r="F4" s="6">
        <v>10</v>
      </c>
      <c r="G4" s="6">
        <v>15</v>
      </c>
      <c r="H4" s="9">
        <f t="shared" si="0"/>
        <v>40</v>
      </c>
      <c r="I4" s="10"/>
      <c r="J4" s="11"/>
      <c r="K4" s="10"/>
      <c r="L4" s="10"/>
      <c r="M4" s="13"/>
    </row>
    <row r="5" spans="1:13" ht="15">
      <c r="A5" s="6">
        <v>3</v>
      </c>
      <c r="B5" s="26" t="s">
        <v>80</v>
      </c>
      <c r="C5" s="53"/>
      <c r="D5" s="6" t="s">
        <v>14</v>
      </c>
      <c r="E5" s="6">
        <v>50</v>
      </c>
      <c r="F5" s="6">
        <v>35</v>
      </c>
      <c r="G5" s="6">
        <v>100</v>
      </c>
      <c r="H5" s="9">
        <f t="shared" si="0"/>
        <v>185</v>
      </c>
      <c r="I5" s="10"/>
      <c r="J5" s="11"/>
      <c r="K5" s="10"/>
      <c r="L5" s="10"/>
      <c r="M5" s="13"/>
    </row>
    <row r="6" spans="1:14" ht="15">
      <c r="A6" s="6">
        <v>4</v>
      </c>
      <c r="B6" s="26" t="s">
        <v>81</v>
      </c>
      <c r="C6" s="53"/>
      <c r="D6" s="6" t="s">
        <v>14</v>
      </c>
      <c r="E6" s="6">
        <v>260</v>
      </c>
      <c r="F6" s="6">
        <v>50</v>
      </c>
      <c r="G6" s="6">
        <v>10</v>
      </c>
      <c r="H6" s="9">
        <f t="shared" si="0"/>
        <v>320</v>
      </c>
      <c r="I6" s="10"/>
      <c r="J6" s="11"/>
      <c r="K6" s="10"/>
      <c r="L6" s="10"/>
      <c r="M6" s="13"/>
      <c r="N6" s="54"/>
    </row>
    <row r="7" spans="1:13" ht="15">
      <c r="A7" s="6">
        <v>5</v>
      </c>
      <c r="B7" s="26" t="s">
        <v>82</v>
      </c>
      <c r="C7" s="53"/>
      <c r="D7" s="6" t="s">
        <v>14</v>
      </c>
      <c r="E7" s="6">
        <v>0</v>
      </c>
      <c r="F7" s="6">
        <v>410</v>
      </c>
      <c r="G7" s="6">
        <v>100</v>
      </c>
      <c r="H7" s="9">
        <f t="shared" si="0"/>
        <v>510</v>
      </c>
      <c r="I7" s="10"/>
      <c r="J7" s="11"/>
      <c r="K7" s="10"/>
      <c r="L7" s="10"/>
      <c r="M7" s="13"/>
    </row>
    <row r="8" spans="1:13" ht="15">
      <c r="A8" s="6">
        <v>6</v>
      </c>
      <c r="B8" s="26" t="s">
        <v>83</v>
      </c>
      <c r="C8" s="53"/>
      <c r="D8" s="6" t="s">
        <v>14</v>
      </c>
      <c r="E8" s="6">
        <v>60</v>
      </c>
      <c r="F8" s="6">
        <v>20</v>
      </c>
      <c r="G8" s="6">
        <v>100</v>
      </c>
      <c r="H8" s="9">
        <f t="shared" si="0"/>
        <v>180</v>
      </c>
      <c r="I8" s="10"/>
      <c r="J8" s="11"/>
      <c r="K8" s="10"/>
      <c r="L8" s="10"/>
      <c r="M8" s="13"/>
    </row>
    <row r="9" spans="1:13" ht="28.5">
      <c r="A9" s="6">
        <v>7</v>
      </c>
      <c r="B9" s="26" t="s">
        <v>84</v>
      </c>
      <c r="C9" s="53"/>
      <c r="D9" s="6" t="s">
        <v>14</v>
      </c>
      <c r="E9" s="6">
        <v>0</v>
      </c>
      <c r="F9" s="6">
        <v>3</v>
      </c>
      <c r="G9" s="6">
        <v>0</v>
      </c>
      <c r="H9" s="9">
        <f t="shared" si="0"/>
        <v>3</v>
      </c>
      <c r="I9" s="10"/>
      <c r="J9" s="11"/>
      <c r="K9" s="10"/>
      <c r="L9" s="10"/>
      <c r="M9" s="13"/>
    </row>
    <row r="10" spans="1:13" ht="28.5">
      <c r="A10" s="6">
        <v>8</v>
      </c>
      <c r="B10" s="26" t="s">
        <v>85</v>
      </c>
      <c r="C10" s="53"/>
      <c r="D10" s="6" t="s">
        <v>14</v>
      </c>
      <c r="E10" s="6">
        <v>0</v>
      </c>
      <c r="F10" s="6">
        <v>2</v>
      </c>
      <c r="G10" s="6">
        <v>5</v>
      </c>
      <c r="H10" s="9">
        <f t="shared" si="0"/>
        <v>7</v>
      </c>
      <c r="I10" s="10"/>
      <c r="J10" s="11"/>
      <c r="K10" s="10"/>
      <c r="L10" s="10"/>
      <c r="M10" s="13"/>
    </row>
    <row r="11" spans="1:13" ht="15">
      <c r="A11" s="6">
        <v>9</v>
      </c>
      <c r="B11" s="7" t="s">
        <v>86</v>
      </c>
      <c r="C11" s="8"/>
      <c r="D11" s="6" t="s">
        <v>14</v>
      </c>
      <c r="E11" s="6">
        <v>30</v>
      </c>
      <c r="F11" s="6">
        <v>30</v>
      </c>
      <c r="G11" s="6">
        <v>50</v>
      </c>
      <c r="H11" s="9">
        <f t="shared" si="0"/>
        <v>110</v>
      </c>
      <c r="I11" s="10"/>
      <c r="J11" s="11"/>
      <c r="K11" s="10"/>
      <c r="L11" s="10"/>
      <c r="M11" s="13"/>
    </row>
    <row r="12" spans="1:13" ht="15">
      <c r="A12" s="6">
        <v>10</v>
      </c>
      <c r="B12" s="26" t="s">
        <v>87</v>
      </c>
      <c r="C12" s="53"/>
      <c r="D12" s="6" t="s">
        <v>14</v>
      </c>
      <c r="E12" s="6">
        <v>20</v>
      </c>
      <c r="F12" s="6">
        <v>10</v>
      </c>
      <c r="G12" s="6">
        <v>100</v>
      </c>
      <c r="H12" s="9">
        <f t="shared" si="0"/>
        <v>130</v>
      </c>
      <c r="I12" s="10"/>
      <c r="J12" s="11"/>
      <c r="K12" s="10"/>
      <c r="L12" s="10"/>
      <c r="M12" s="13"/>
    </row>
    <row r="13" spans="1:13" ht="15">
      <c r="A13" s="6">
        <v>11</v>
      </c>
      <c r="B13" s="26" t="s">
        <v>88</v>
      </c>
      <c r="C13" s="53"/>
      <c r="D13" s="6" t="s">
        <v>14</v>
      </c>
      <c r="E13" s="6">
        <v>0</v>
      </c>
      <c r="F13" s="6">
        <v>2</v>
      </c>
      <c r="G13" s="6">
        <v>0</v>
      </c>
      <c r="H13" s="9">
        <f t="shared" si="0"/>
        <v>2</v>
      </c>
      <c r="I13" s="10"/>
      <c r="J13" s="11"/>
      <c r="K13" s="10"/>
      <c r="L13" s="10"/>
      <c r="M13" s="13"/>
    </row>
    <row r="14" spans="1:13" ht="15">
      <c r="A14" s="6">
        <v>12</v>
      </c>
      <c r="B14" s="26" t="s">
        <v>89</v>
      </c>
      <c r="C14" s="53"/>
      <c r="D14" s="6" t="s">
        <v>14</v>
      </c>
      <c r="E14" s="6">
        <v>40</v>
      </c>
      <c r="F14" s="6">
        <v>40</v>
      </c>
      <c r="G14" s="6">
        <v>50</v>
      </c>
      <c r="H14" s="9">
        <f t="shared" si="0"/>
        <v>130</v>
      </c>
      <c r="I14" s="10"/>
      <c r="J14" s="11"/>
      <c r="K14" s="10"/>
      <c r="L14" s="10"/>
      <c r="M14" s="13"/>
    </row>
    <row r="15" spans="1:13" ht="15">
      <c r="A15" s="6">
        <v>13</v>
      </c>
      <c r="B15" s="26" t="s">
        <v>90</v>
      </c>
      <c r="C15" s="53"/>
      <c r="D15" s="16" t="s">
        <v>14</v>
      </c>
      <c r="E15" s="6">
        <v>20</v>
      </c>
      <c r="F15" s="6">
        <v>5</v>
      </c>
      <c r="G15" s="6">
        <v>10</v>
      </c>
      <c r="H15" s="9">
        <f t="shared" si="0"/>
        <v>35</v>
      </c>
      <c r="I15" s="10"/>
      <c r="J15" s="11"/>
      <c r="K15" s="10"/>
      <c r="L15" s="10"/>
      <c r="M15" s="13"/>
    </row>
    <row r="16" spans="1:13" ht="15">
      <c r="A16" s="6">
        <v>14</v>
      </c>
      <c r="B16" s="26" t="s">
        <v>91</v>
      </c>
      <c r="C16" s="53"/>
      <c r="D16" s="6" t="s">
        <v>14</v>
      </c>
      <c r="E16" s="6">
        <v>10</v>
      </c>
      <c r="F16" s="6">
        <v>15</v>
      </c>
      <c r="G16" s="6">
        <v>10</v>
      </c>
      <c r="H16" s="9">
        <f t="shared" si="0"/>
        <v>35</v>
      </c>
      <c r="I16" s="10"/>
      <c r="J16" s="11"/>
      <c r="K16" s="10"/>
      <c r="L16" s="10"/>
      <c r="M16" s="13"/>
    </row>
    <row r="17" spans="1:14" ht="15">
      <c r="A17" s="6">
        <v>15</v>
      </c>
      <c r="B17" s="26" t="s">
        <v>92</v>
      </c>
      <c r="C17" s="53"/>
      <c r="D17" s="6" t="s">
        <v>14</v>
      </c>
      <c r="E17" s="6">
        <v>10</v>
      </c>
      <c r="F17" s="6">
        <v>40</v>
      </c>
      <c r="G17" s="6">
        <v>60</v>
      </c>
      <c r="H17" s="9">
        <f t="shared" si="0"/>
        <v>110</v>
      </c>
      <c r="I17" s="10"/>
      <c r="J17" s="11"/>
      <c r="K17" s="10"/>
      <c r="L17" s="10"/>
      <c r="M17" s="13"/>
      <c r="N17" s="54"/>
    </row>
    <row r="18" spans="1:13" ht="15">
      <c r="A18" s="6">
        <v>16</v>
      </c>
      <c r="B18" s="26" t="s">
        <v>93</v>
      </c>
      <c r="C18" s="53"/>
      <c r="D18" s="6" t="s">
        <v>16</v>
      </c>
      <c r="E18" s="6">
        <v>700</v>
      </c>
      <c r="F18" s="6">
        <v>65</v>
      </c>
      <c r="G18" s="6">
        <v>1000</v>
      </c>
      <c r="H18" s="9">
        <f t="shared" si="0"/>
        <v>1765</v>
      </c>
      <c r="I18" s="10"/>
      <c r="J18" s="11"/>
      <c r="K18" s="10"/>
      <c r="L18" s="10"/>
      <c r="M18" s="13"/>
    </row>
    <row r="19" spans="1:13" ht="15">
      <c r="A19" s="6">
        <v>17</v>
      </c>
      <c r="B19" s="26" t="s">
        <v>94</v>
      </c>
      <c r="C19" s="53"/>
      <c r="D19" s="6" t="s">
        <v>14</v>
      </c>
      <c r="E19" s="6">
        <v>65</v>
      </c>
      <c r="F19" s="6">
        <v>25</v>
      </c>
      <c r="G19" s="6">
        <v>40</v>
      </c>
      <c r="H19" s="9">
        <f t="shared" si="0"/>
        <v>130</v>
      </c>
      <c r="I19" s="10"/>
      <c r="J19" s="11"/>
      <c r="K19" s="10"/>
      <c r="L19" s="10"/>
      <c r="M19" s="13"/>
    </row>
    <row r="20" spans="1:13" ht="15">
      <c r="A20" s="6">
        <v>18</v>
      </c>
      <c r="B20" s="26" t="s">
        <v>95</v>
      </c>
      <c r="C20" s="53"/>
      <c r="D20" s="6" t="s">
        <v>14</v>
      </c>
      <c r="E20" s="6">
        <v>5</v>
      </c>
      <c r="F20" s="6">
        <v>5</v>
      </c>
      <c r="G20" s="6">
        <v>35</v>
      </c>
      <c r="H20" s="9">
        <f t="shared" si="0"/>
        <v>45</v>
      </c>
      <c r="I20" s="10"/>
      <c r="J20" s="11"/>
      <c r="K20" s="10"/>
      <c r="L20" s="10"/>
      <c r="M20" s="13"/>
    </row>
    <row r="21" spans="1:13" ht="15">
      <c r="A21" s="6">
        <v>19</v>
      </c>
      <c r="B21" s="26" t="s">
        <v>96</v>
      </c>
      <c r="C21" s="53"/>
      <c r="D21" s="16" t="s">
        <v>14</v>
      </c>
      <c r="E21" s="6">
        <v>170</v>
      </c>
      <c r="F21" s="6">
        <v>0</v>
      </c>
      <c r="G21" s="6">
        <v>150</v>
      </c>
      <c r="H21" s="9">
        <f t="shared" si="0"/>
        <v>320</v>
      </c>
      <c r="I21" s="10"/>
      <c r="J21" s="11"/>
      <c r="K21" s="10"/>
      <c r="L21" s="10"/>
      <c r="M21" s="13"/>
    </row>
    <row r="22" spans="1:13" ht="15">
      <c r="A22" s="6">
        <v>20</v>
      </c>
      <c r="B22" s="26" t="s">
        <v>97</v>
      </c>
      <c r="C22" s="53"/>
      <c r="D22" s="6" t="s">
        <v>14</v>
      </c>
      <c r="E22" s="6">
        <v>5</v>
      </c>
      <c r="F22" s="6">
        <v>65</v>
      </c>
      <c r="G22" s="6">
        <v>100</v>
      </c>
      <c r="H22" s="9">
        <f t="shared" si="0"/>
        <v>170</v>
      </c>
      <c r="I22" s="10"/>
      <c r="J22" s="11"/>
      <c r="K22" s="10"/>
      <c r="L22" s="10"/>
      <c r="M22" s="13"/>
    </row>
    <row r="23" spans="1:13" ht="15">
      <c r="A23" s="6">
        <v>21</v>
      </c>
      <c r="B23" s="7" t="s">
        <v>98</v>
      </c>
      <c r="C23" s="8"/>
      <c r="D23" s="6" t="s">
        <v>14</v>
      </c>
      <c r="E23" s="6">
        <v>0</v>
      </c>
      <c r="F23" s="6">
        <v>6</v>
      </c>
      <c r="G23" s="6">
        <v>6</v>
      </c>
      <c r="H23" s="9">
        <f t="shared" si="0"/>
        <v>12</v>
      </c>
      <c r="I23" s="10"/>
      <c r="J23" s="11"/>
      <c r="K23" s="10"/>
      <c r="L23" s="10"/>
      <c r="M23" s="13"/>
    </row>
    <row r="24" spans="1:13" ht="15">
      <c r="A24" s="6">
        <v>22</v>
      </c>
      <c r="B24" s="26" t="s">
        <v>99</v>
      </c>
      <c r="C24" s="53"/>
      <c r="D24" s="16" t="s">
        <v>14</v>
      </c>
      <c r="E24" s="6">
        <v>350</v>
      </c>
      <c r="F24" s="6">
        <v>15</v>
      </c>
      <c r="G24" s="6">
        <v>100</v>
      </c>
      <c r="H24" s="9">
        <f t="shared" si="0"/>
        <v>465</v>
      </c>
      <c r="I24" s="10"/>
      <c r="J24" s="11"/>
      <c r="K24" s="10"/>
      <c r="L24" s="10"/>
      <c r="M24" s="13"/>
    </row>
    <row r="25" spans="1:13" ht="15">
      <c r="A25" s="6">
        <v>23</v>
      </c>
      <c r="B25" s="26" t="s">
        <v>100</v>
      </c>
      <c r="C25" s="53"/>
      <c r="D25" s="16" t="s">
        <v>14</v>
      </c>
      <c r="E25" s="6">
        <v>150</v>
      </c>
      <c r="F25" s="6">
        <v>80</v>
      </c>
      <c r="G25" s="6">
        <v>150</v>
      </c>
      <c r="H25" s="9">
        <f t="shared" si="0"/>
        <v>380</v>
      </c>
      <c r="I25" s="10"/>
      <c r="J25" s="11"/>
      <c r="K25" s="10"/>
      <c r="L25" s="10"/>
      <c r="M25" s="13"/>
    </row>
    <row r="26" spans="1:13" ht="15">
      <c r="A26" s="6">
        <v>24</v>
      </c>
      <c r="B26" s="26" t="s">
        <v>101</v>
      </c>
      <c r="C26" s="53"/>
      <c r="D26" s="16" t="s">
        <v>14</v>
      </c>
      <c r="E26" s="6">
        <v>50</v>
      </c>
      <c r="F26" s="6">
        <v>95</v>
      </c>
      <c r="G26" s="6">
        <v>20</v>
      </c>
      <c r="H26" s="9">
        <f t="shared" si="0"/>
        <v>165</v>
      </c>
      <c r="I26" s="10"/>
      <c r="J26" s="11"/>
      <c r="K26" s="10"/>
      <c r="L26" s="10"/>
      <c r="M26" s="13"/>
    </row>
    <row r="27" spans="1:13" ht="15">
      <c r="A27" s="6">
        <v>25</v>
      </c>
      <c r="B27" s="26" t="s">
        <v>102</v>
      </c>
      <c r="C27" s="53"/>
      <c r="D27" s="16" t="s">
        <v>14</v>
      </c>
      <c r="E27" s="6">
        <v>70</v>
      </c>
      <c r="F27" s="6">
        <v>160</v>
      </c>
      <c r="G27" s="6">
        <v>150</v>
      </c>
      <c r="H27" s="9">
        <f t="shared" si="0"/>
        <v>380</v>
      </c>
      <c r="I27" s="10"/>
      <c r="J27" s="11"/>
      <c r="K27" s="10"/>
      <c r="L27" s="10"/>
      <c r="M27" s="13"/>
    </row>
    <row r="28" spans="1:13" ht="15">
      <c r="A28" s="6">
        <v>26</v>
      </c>
      <c r="B28" s="55" t="s">
        <v>103</v>
      </c>
      <c r="C28" s="56"/>
      <c r="D28" s="16" t="s">
        <v>14</v>
      </c>
      <c r="E28" s="6">
        <v>200</v>
      </c>
      <c r="F28" s="6">
        <v>35</v>
      </c>
      <c r="G28" s="6">
        <v>300</v>
      </c>
      <c r="H28" s="9">
        <f t="shared" si="0"/>
        <v>535</v>
      </c>
      <c r="I28" s="10"/>
      <c r="J28" s="11"/>
      <c r="K28" s="10"/>
      <c r="L28" s="10"/>
      <c r="M28" s="13"/>
    </row>
    <row r="29" spans="1:13" ht="28.5">
      <c r="A29" s="6">
        <v>27</v>
      </c>
      <c r="B29" s="26" t="s">
        <v>104</v>
      </c>
      <c r="C29" s="53"/>
      <c r="D29" s="16" t="s">
        <v>14</v>
      </c>
      <c r="E29" s="6">
        <v>250</v>
      </c>
      <c r="F29" s="6">
        <v>150</v>
      </c>
      <c r="G29" s="6">
        <v>200</v>
      </c>
      <c r="H29" s="9">
        <f t="shared" si="0"/>
        <v>600</v>
      </c>
      <c r="I29" s="10"/>
      <c r="J29" s="11"/>
      <c r="K29" s="10"/>
      <c r="L29" s="10"/>
      <c r="M29" s="13"/>
    </row>
    <row r="30" spans="1:13" ht="15">
      <c r="A30" s="6">
        <v>28</v>
      </c>
      <c r="B30" s="7" t="s">
        <v>105</v>
      </c>
      <c r="C30" s="8"/>
      <c r="D30" s="6" t="s">
        <v>14</v>
      </c>
      <c r="E30" s="6">
        <v>80</v>
      </c>
      <c r="F30" s="6">
        <v>30</v>
      </c>
      <c r="G30" s="6">
        <v>100</v>
      </c>
      <c r="H30" s="9">
        <f t="shared" si="0"/>
        <v>210</v>
      </c>
      <c r="I30" s="10"/>
      <c r="J30" s="11"/>
      <c r="K30" s="10"/>
      <c r="L30" s="10"/>
      <c r="M30" s="13"/>
    </row>
    <row r="31" spans="1:13" ht="28.5">
      <c r="A31" s="6">
        <v>29</v>
      </c>
      <c r="B31" s="26" t="s">
        <v>106</v>
      </c>
      <c r="C31" s="53"/>
      <c r="D31" s="6" t="s">
        <v>107</v>
      </c>
      <c r="E31" s="6">
        <v>5000</v>
      </c>
      <c r="F31" s="6">
        <v>1500</v>
      </c>
      <c r="G31" s="6">
        <v>3000</v>
      </c>
      <c r="H31" s="9">
        <f t="shared" si="0"/>
        <v>9500</v>
      </c>
      <c r="I31" s="10"/>
      <c r="J31" s="11"/>
      <c r="K31" s="10"/>
      <c r="L31" s="10"/>
      <c r="M31" s="13"/>
    </row>
    <row r="32" spans="1:13" ht="15">
      <c r="A32" s="6">
        <v>30</v>
      </c>
      <c r="B32" s="26" t="s">
        <v>108</v>
      </c>
      <c r="C32" s="53"/>
      <c r="D32" s="16" t="s">
        <v>14</v>
      </c>
      <c r="E32" s="6">
        <v>50</v>
      </c>
      <c r="F32" s="6">
        <v>65</v>
      </c>
      <c r="G32" s="6">
        <v>20</v>
      </c>
      <c r="H32" s="9">
        <f t="shared" si="0"/>
        <v>135</v>
      </c>
      <c r="I32" s="10"/>
      <c r="J32" s="11"/>
      <c r="K32" s="10"/>
      <c r="L32" s="10"/>
      <c r="M32" s="13"/>
    </row>
    <row r="33" spans="1:13" ht="15">
      <c r="A33" s="6">
        <v>31</v>
      </c>
      <c r="B33" s="26" t="s">
        <v>109</v>
      </c>
      <c r="C33" s="53"/>
      <c r="D33" s="16" t="s">
        <v>14</v>
      </c>
      <c r="E33" s="6">
        <v>150</v>
      </c>
      <c r="F33" s="6">
        <v>35</v>
      </c>
      <c r="G33" s="6">
        <v>180</v>
      </c>
      <c r="H33" s="9">
        <f t="shared" si="0"/>
        <v>365</v>
      </c>
      <c r="I33" s="10"/>
      <c r="J33" s="11"/>
      <c r="K33" s="10"/>
      <c r="L33" s="10"/>
      <c r="M33" s="13"/>
    </row>
    <row r="34" spans="1:13" ht="15">
      <c r="A34" s="6">
        <v>32</v>
      </c>
      <c r="B34" s="57" t="s">
        <v>110</v>
      </c>
      <c r="C34" s="53"/>
      <c r="D34" s="6" t="s">
        <v>14</v>
      </c>
      <c r="E34" s="6">
        <v>200</v>
      </c>
      <c r="F34" s="6">
        <v>200</v>
      </c>
      <c r="G34" s="6">
        <v>200</v>
      </c>
      <c r="H34" s="9">
        <f t="shared" si="0"/>
        <v>600</v>
      </c>
      <c r="I34" s="10"/>
      <c r="J34" s="11"/>
      <c r="K34" s="10"/>
      <c r="L34" s="10"/>
      <c r="M34" s="13"/>
    </row>
    <row r="35" spans="1:13" ht="15">
      <c r="A35" s="6">
        <v>33</v>
      </c>
      <c r="B35" s="58" t="s">
        <v>111</v>
      </c>
      <c r="C35" s="59"/>
      <c r="D35" s="38" t="s">
        <v>16</v>
      </c>
      <c r="E35" s="34">
        <v>50</v>
      </c>
      <c r="F35" s="34">
        <v>25</v>
      </c>
      <c r="G35" s="34">
        <v>30</v>
      </c>
      <c r="H35" s="9">
        <f t="shared" si="0"/>
        <v>105</v>
      </c>
      <c r="I35" s="35"/>
      <c r="J35" s="36"/>
      <c r="K35" s="10"/>
      <c r="L35" s="10"/>
      <c r="M35" s="13"/>
    </row>
    <row r="36" spans="1:13" ht="15">
      <c r="A36" s="6">
        <v>34</v>
      </c>
      <c r="B36" s="26" t="s">
        <v>112</v>
      </c>
      <c r="C36" s="53"/>
      <c r="D36" s="6" t="s">
        <v>14</v>
      </c>
      <c r="E36" s="6">
        <v>0</v>
      </c>
      <c r="F36" s="6">
        <v>20</v>
      </c>
      <c r="G36" s="6">
        <v>0</v>
      </c>
      <c r="H36" s="9">
        <f t="shared" si="0"/>
        <v>20</v>
      </c>
      <c r="I36" s="10"/>
      <c r="J36" s="11"/>
      <c r="K36" s="10"/>
      <c r="L36" s="10"/>
      <c r="M36" s="13"/>
    </row>
    <row r="37" spans="1:13" ht="15">
      <c r="A37" s="6">
        <v>35</v>
      </c>
      <c r="B37" s="26" t="s">
        <v>113</v>
      </c>
      <c r="C37" s="53"/>
      <c r="D37" s="6" t="s">
        <v>14</v>
      </c>
      <c r="E37" s="6">
        <v>400</v>
      </c>
      <c r="F37" s="6">
        <v>5</v>
      </c>
      <c r="G37" s="6">
        <v>800</v>
      </c>
      <c r="H37" s="9">
        <f t="shared" si="0"/>
        <v>1205</v>
      </c>
      <c r="I37" s="10"/>
      <c r="J37" s="11"/>
      <c r="K37" s="10"/>
      <c r="L37" s="10"/>
      <c r="M37" s="13"/>
    </row>
    <row r="38" spans="1:13" ht="15">
      <c r="A38" s="6">
        <v>36</v>
      </c>
      <c r="B38" s="60" t="s">
        <v>114</v>
      </c>
      <c r="C38" s="61"/>
      <c r="D38" s="62" t="s">
        <v>53</v>
      </c>
      <c r="E38" s="63">
        <v>200</v>
      </c>
      <c r="F38" s="63">
        <v>100</v>
      </c>
      <c r="G38" s="63">
        <v>0</v>
      </c>
      <c r="H38" s="9">
        <f t="shared" si="0"/>
        <v>300</v>
      </c>
      <c r="I38" s="64"/>
      <c r="J38" s="41"/>
      <c r="K38" s="10"/>
      <c r="L38" s="10"/>
      <c r="M38" s="13"/>
    </row>
    <row r="39" spans="1:13" ht="15">
      <c r="A39" s="6">
        <v>37</v>
      </c>
      <c r="B39" s="58" t="s">
        <v>115</v>
      </c>
      <c r="C39" s="59"/>
      <c r="D39" s="16" t="s">
        <v>14</v>
      </c>
      <c r="E39" s="6">
        <v>10</v>
      </c>
      <c r="F39" s="6">
        <v>10</v>
      </c>
      <c r="G39" s="6">
        <v>20</v>
      </c>
      <c r="H39" s="9">
        <f t="shared" si="0"/>
        <v>40</v>
      </c>
      <c r="I39" s="10"/>
      <c r="J39" s="11"/>
      <c r="K39" s="10"/>
      <c r="L39" s="10"/>
      <c r="M39" s="13"/>
    </row>
    <row r="40" spans="1:13" ht="15">
      <c r="A40" s="6">
        <v>38</v>
      </c>
      <c r="B40" s="26" t="s">
        <v>116</v>
      </c>
      <c r="C40" s="53" t="s">
        <v>117</v>
      </c>
      <c r="D40" s="16" t="s">
        <v>16</v>
      </c>
      <c r="E40" s="6">
        <v>0</v>
      </c>
      <c r="F40" s="6">
        <v>25</v>
      </c>
      <c r="G40" s="6">
        <v>0</v>
      </c>
      <c r="H40" s="9">
        <f t="shared" si="0"/>
        <v>25</v>
      </c>
      <c r="I40" s="10"/>
      <c r="J40" s="11"/>
      <c r="K40" s="10"/>
      <c r="L40" s="10"/>
      <c r="M40" s="13"/>
    </row>
    <row r="41" spans="1:14" ht="15">
      <c r="A41" s="6">
        <v>39</v>
      </c>
      <c r="B41" s="26" t="s">
        <v>118</v>
      </c>
      <c r="C41" s="53"/>
      <c r="D41" s="16" t="s">
        <v>14</v>
      </c>
      <c r="E41" s="6">
        <v>10</v>
      </c>
      <c r="F41" s="6">
        <v>5</v>
      </c>
      <c r="G41" s="6">
        <v>5</v>
      </c>
      <c r="H41" s="9">
        <f t="shared" si="0"/>
        <v>20</v>
      </c>
      <c r="I41" s="10"/>
      <c r="J41" s="11"/>
      <c r="K41" s="10"/>
      <c r="L41" s="10"/>
      <c r="M41" s="13"/>
      <c r="N41" s="54"/>
    </row>
    <row r="42" spans="1:13" s="65" customFormat="1" ht="15">
      <c r="A42" s="6">
        <v>40</v>
      </c>
      <c r="B42" s="7" t="s">
        <v>119</v>
      </c>
      <c r="C42" s="8"/>
      <c r="D42" s="16" t="s">
        <v>14</v>
      </c>
      <c r="E42" s="6">
        <v>65</v>
      </c>
      <c r="F42" s="6">
        <v>25</v>
      </c>
      <c r="G42" s="6">
        <v>40</v>
      </c>
      <c r="H42" s="9">
        <f t="shared" si="0"/>
        <v>130</v>
      </c>
      <c r="I42" s="10"/>
      <c r="J42" s="11"/>
      <c r="K42" s="10"/>
      <c r="L42" s="10"/>
      <c r="M42" s="13"/>
    </row>
    <row r="43" spans="1:14" ht="15">
      <c r="A43" s="6">
        <v>41</v>
      </c>
      <c r="B43" s="26" t="s">
        <v>120</v>
      </c>
      <c r="C43" s="53"/>
      <c r="D43" s="16" t="s">
        <v>14</v>
      </c>
      <c r="E43" s="6">
        <v>30</v>
      </c>
      <c r="F43" s="6">
        <v>10</v>
      </c>
      <c r="G43" s="6">
        <v>5</v>
      </c>
      <c r="H43" s="9">
        <f t="shared" si="0"/>
        <v>45</v>
      </c>
      <c r="I43" s="10"/>
      <c r="J43" s="11"/>
      <c r="K43" s="10"/>
      <c r="L43" s="10"/>
      <c r="M43" s="13"/>
      <c r="N43" s="54"/>
    </row>
    <row r="44" spans="1:14" ht="15">
      <c r="A44" s="6">
        <v>42</v>
      </c>
      <c r="B44" s="7" t="s">
        <v>121</v>
      </c>
      <c r="C44" s="66"/>
      <c r="D44" s="67" t="s">
        <v>14</v>
      </c>
      <c r="E44" s="6">
        <v>0</v>
      </c>
      <c r="F44" s="6">
        <v>10</v>
      </c>
      <c r="G44" s="6">
        <v>0</v>
      </c>
      <c r="H44" s="9">
        <f t="shared" si="0"/>
        <v>10</v>
      </c>
      <c r="I44" s="10"/>
      <c r="J44" s="11"/>
      <c r="K44" s="10"/>
      <c r="L44" s="10"/>
      <c r="M44" s="13"/>
      <c r="N44" s="54"/>
    </row>
    <row r="45" spans="1:13" ht="15">
      <c r="A45" s="6">
        <v>43</v>
      </c>
      <c r="B45" s="7" t="s">
        <v>122</v>
      </c>
      <c r="C45" s="8"/>
      <c r="D45" s="6" t="s">
        <v>14</v>
      </c>
      <c r="E45" s="6">
        <v>25</v>
      </c>
      <c r="F45" s="6">
        <v>25</v>
      </c>
      <c r="G45" s="6">
        <v>150</v>
      </c>
      <c r="H45" s="9">
        <f t="shared" si="0"/>
        <v>200</v>
      </c>
      <c r="I45" s="10"/>
      <c r="J45" s="11"/>
      <c r="K45" s="10"/>
      <c r="L45" s="10"/>
      <c r="M45" s="13"/>
    </row>
    <row r="46" spans="1:13" ht="28.5">
      <c r="A46" s="6">
        <v>44</v>
      </c>
      <c r="B46" s="26" t="s">
        <v>123</v>
      </c>
      <c r="C46" s="53"/>
      <c r="D46" s="6" t="s">
        <v>14</v>
      </c>
      <c r="E46" s="6">
        <v>120</v>
      </c>
      <c r="F46" s="6">
        <v>15</v>
      </c>
      <c r="G46" s="6">
        <v>120</v>
      </c>
      <c r="H46" s="9">
        <f t="shared" si="0"/>
        <v>255</v>
      </c>
      <c r="I46" s="10"/>
      <c r="J46" s="11"/>
      <c r="K46" s="10"/>
      <c r="L46" s="10"/>
      <c r="M46" s="13"/>
    </row>
    <row r="47" spans="1:14" ht="15">
      <c r="A47" s="6">
        <v>45</v>
      </c>
      <c r="B47" s="26" t="s">
        <v>124</v>
      </c>
      <c r="C47" s="53"/>
      <c r="D47" s="67" t="s">
        <v>14</v>
      </c>
      <c r="E47" s="6">
        <v>1000</v>
      </c>
      <c r="F47" s="6">
        <v>300</v>
      </c>
      <c r="G47" s="6">
        <v>300</v>
      </c>
      <c r="H47" s="9">
        <f t="shared" si="0"/>
        <v>1600</v>
      </c>
      <c r="I47" s="10"/>
      <c r="J47" s="11"/>
      <c r="K47" s="10"/>
      <c r="L47" s="10"/>
      <c r="M47" s="13"/>
      <c r="N47" s="54"/>
    </row>
    <row r="48" spans="1:13" ht="15">
      <c r="A48" s="6">
        <v>46</v>
      </c>
      <c r="B48" s="26" t="s">
        <v>125</v>
      </c>
      <c r="C48" s="53"/>
      <c r="D48" s="16" t="s">
        <v>14</v>
      </c>
      <c r="E48" s="6">
        <v>500</v>
      </c>
      <c r="F48" s="6">
        <v>200</v>
      </c>
      <c r="G48" s="6">
        <v>300</v>
      </c>
      <c r="H48" s="9">
        <f t="shared" si="0"/>
        <v>1000</v>
      </c>
      <c r="I48" s="10"/>
      <c r="J48" s="11"/>
      <c r="K48" s="10"/>
      <c r="L48" s="10"/>
      <c r="M48" s="13"/>
    </row>
    <row r="49" spans="1:13" ht="15">
      <c r="A49" s="6">
        <v>47</v>
      </c>
      <c r="B49" s="7" t="s">
        <v>126</v>
      </c>
      <c r="C49" s="8"/>
      <c r="D49" s="16" t="s">
        <v>14</v>
      </c>
      <c r="E49" s="6">
        <v>20</v>
      </c>
      <c r="F49" s="6">
        <v>10</v>
      </c>
      <c r="G49" s="6">
        <v>30</v>
      </c>
      <c r="H49" s="9">
        <f t="shared" si="0"/>
        <v>60</v>
      </c>
      <c r="I49" s="10"/>
      <c r="J49" s="11"/>
      <c r="K49" s="10"/>
      <c r="L49" s="10"/>
      <c r="M49" s="13"/>
    </row>
    <row r="50" spans="1:13" s="1" customFormat="1" ht="26.25" customHeight="1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68">
        <f>SUM(L3:L49)</f>
        <v>0</v>
      </c>
      <c r="M50" s="68">
        <f>SUM(M3:M49)</f>
        <v>0</v>
      </c>
    </row>
    <row r="52" spans="1:8" ht="15.75">
      <c r="A52" s="50" t="s">
        <v>127</v>
      </c>
      <c r="B52" s="50"/>
      <c r="C52" s="50"/>
      <c r="D52" s="50"/>
      <c r="E52" s="50"/>
      <c r="F52" s="50"/>
      <c r="G52" s="50"/>
      <c r="H52" s="1"/>
    </row>
  </sheetData>
  <sheetProtection selectLockedCells="1" selectUnlockedCells="1"/>
  <mergeCells count="2">
    <mergeCell ref="A1:M1"/>
    <mergeCell ref="A50:K50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K20" sqref="K20"/>
    </sheetView>
  </sheetViews>
  <sheetFormatPr defaultColWidth="10.8515625" defaultRowHeight="12.75"/>
  <cols>
    <col min="1" max="1" width="7.57421875" style="0" customWidth="1"/>
    <col min="2" max="2" width="27.421875" style="0" customWidth="1"/>
    <col min="3" max="3" width="16.00390625" style="0" customWidth="1"/>
    <col min="4" max="4" width="5.7109375" style="0" customWidth="1"/>
    <col min="5" max="7" width="9.140625" style="0" customWidth="1"/>
    <col min="8" max="8" width="9.140625" style="1" customWidth="1"/>
    <col min="9" max="9" width="12.7109375" style="0" customWidth="1"/>
    <col min="10" max="10" width="11.421875" style="0" hidden="1" customWidth="1"/>
    <col min="11" max="11" width="13.00390625" style="0" customWidth="1"/>
    <col min="12" max="12" width="14.28125" style="0" customWidth="1"/>
    <col min="13" max="13" width="15.8515625" style="0" customWidth="1"/>
    <col min="14" max="14" width="18.8515625" style="0" customWidth="1"/>
  </cols>
  <sheetData>
    <row r="1" spans="1:14" s="99" customFormat="1" ht="36.75" customHeight="1">
      <c r="A1" s="257" t="s">
        <v>273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85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s="185" customFormat="1" ht="54" customHeight="1">
      <c r="A3" s="205">
        <v>1</v>
      </c>
      <c r="B3" s="206" t="s">
        <v>274</v>
      </c>
      <c r="C3" s="206"/>
      <c r="D3" s="207" t="s">
        <v>275</v>
      </c>
      <c r="E3" s="205">
        <v>350</v>
      </c>
      <c r="F3" s="205">
        <v>60</v>
      </c>
      <c r="G3" s="205">
        <v>100</v>
      </c>
      <c r="H3" s="208">
        <f>E3+F3+G3</f>
        <v>510</v>
      </c>
      <c r="I3" s="209"/>
      <c r="J3" s="209"/>
      <c r="K3" s="210"/>
      <c r="L3" s="211"/>
      <c r="M3" s="209"/>
      <c r="N3" s="209"/>
    </row>
    <row r="4" spans="1:14" s="185" customFormat="1" ht="47.25" customHeight="1">
      <c r="A4" s="212">
        <v>2</v>
      </c>
      <c r="B4" s="206" t="s">
        <v>276</v>
      </c>
      <c r="C4" s="206"/>
      <c r="D4" s="207" t="s">
        <v>275</v>
      </c>
      <c r="E4" s="205">
        <v>0</v>
      </c>
      <c r="F4" s="205">
        <v>20</v>
      </c>
      <c r="G4" s="205">
        <v>50</v>
      </c>
      <c r="H4" s="208">
        <f>E4+F4+G4</f>
        <v>70</v>
      </c>
      <c r="I4" s="209"/>
      <c r="J4" s="209"/>
      <c r="K4" s="210"/>
      <c r="L4" s="211"/>
      <c r="M4" s="209"/>
      <c r="N4" s="209"/>
    </row>
    <row r="5" spans="1:14" s="217" customFormat="1" ht="42" customHeight="1">
      <c r="A5" s="213">
        <v>3</v>
      </c>
      <c r="B5" s="214" t="s">
        <v>277</v>
      </c>
      <c r="C5" s="215"/>
      <c r="D5" s="216" t="s">
        <v>14</v>
      </c>
      <c r="E5" s="216">
        <v>0</v>
      </c>
      <c r="F5" s="216">
        <v>30</v>
      </c>
      <c r="G5" s="216">
        <v>40</v>
      </c>
      <c r="H5" s="208">
        <f>E5+F5+G5</f>
        <v>70</v>
      </c>
      <c r="I5" s="209"/>
      <c r="J5" s="209"/>
      <c r="K5" s="210"/>
      <c r="L5" s="211"/>
      <c r="M5" s="209"/>
      <c r="N5" s="209"/>
    </row>
    <row r="6" spans="1:14" ht="54.75" customHeight="1">
      <c r="A6" s="102">
        <v>4</v>
      </c>
      <c r="B6" s="103" t="s">
        <v>278</v>
      </c>
      <c r="C6" s="104"/>
      <c r="D6" s="102" t="s">
        <v>14</v>
      </c>
      <c r="E6" s="102">
        <v>15</v>
      </c>
      <c r="F6" s="102">
        <v>30</v>
      </c>
      <c r="G6" s="102">
        <v>10</v>
      </c>
      <c r="H6" s="208">
        <f>E6+F6+G6</f>
        <v>55</v>
      </c>
      <c r="I6" s="106"/>
      <c r="J6" s="106"/>
      <c r="K6" s="210"/>
      <c r="L6" s="211"/>
      <c r="M6" s="209"/>
      <c r="N6" s="209"/>
    </row>
    <row r="7" spans="1:14" ht="54.75" customHeight="1">
      <c r="A7" s="275" t="s">
        <v>135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167">
        <f>SUM(M3:M6)</f>
        <v>0</v>
      </c>
      <c r="N7" s="168">
        <f>SUM(N3:N6)</f>
        <v>0</v>
      </c>
    </row>
  </sheetData>
  <sheetProtection selectLockedCells="1" selectUnlockedCells="1"/>
  <mergeCells count="2">
    <mergeCell ref="A1:N1"/>
    <mergeCell ref="A7:L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3.421875" style="0" customWidth="1"/>
    <col min="2" max="2" width="26.00390625" style="0" customWidth="1"/>
    <col min="3" max="3" width="10.00390625" style="0" customWidth="1"/>
    <col min="4" max="4" width="8.8515625" style="0" customWidth="1"/>
    <col min="5" max="5" width="7.7109375" style="0" customWidth="1"/>
    <col min="6" max="6" width="7.57421875" style="0" customWidth="1"/>
    <col min="7" max="7" width="8.140625" style="0" customWidth="1"/>
    <col min="8" max="8" width="10.57421875" style="0" customWidth="1"/>
    <col min="9" max="9" width="8.8515625" style="0" hidden="1" customWidth="1"/>
    <col min="10" max="10" width="9.140625" style="0" customWidth="1"/>
    <col min="11" max="11" width="10.8515625" style="0" customWidth="1"/>
    <col min="12" max="13" width="12.7109375" style="0" customWidth="1"/>
  </cols>
  <sheetData>
    <row r="1" spans="1:12" s="81" customFormat="1" ht="27" customHeight="1">
      <c r="A1" s="253" t="s">
        <v>279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3" s="93" customFormat="1" ht="60">
      <c r="A2" s="97" t="s">
        <v>137</v>
      </c>
      <c r="B2" s="97" t="s">
        <v>138</v>
      </c>
      <c r="C2" s="97" t="s">
        <v>2</v>
      </c>
      <c r="D2" s="97" t="s">
        <v>139</v>
      </c>
      <c r="E2" s="97" t="s">
        <v>4</v>
      </c>
      <c r="F2" s="97" t="s">
        <v>6</v>
      </c>
      <c r="G2" s="97" t="s">
        <v>262</v>
      </c>
      <c r="H2" s="97" t="s">
        <v>153</v>
      </c>
      <c r="I2" s="97"/>
      <c r="J2" s="97" t="s">
        <v>9</v>
      </c>
      <c r="K2" s="218" t="s">
        <v>141</v>
      </c>
      <c r="L2" s="97" t="s">
        <v>142</v>
      </c>
      <c r="M2" s="97" t="s">
        <v>143</v>
      </c>
    </row>
    <row r="3" spans="1:13" ht="142.5">
      <c r="A3" s="74" t="s">
        <v>280</v>
      </c>
      <c r="B3" s="74" t="s">
        <v>281</v>
      </c>
      <c r="C3" s="84"/>
      <c r="D3" s="84" t="s">
        <v>14</v>
      </c>
      <c r="E3" s="84">
        <v>70</v>
      </c>
      <c r="F3" s="84">
        <v>50</v>
      </c>
      <c r="G3" s="219">
        <f>SUM(E3:F3)</f>
        <v>120</v>
      </c>
      <c r="H3" s="220"/>
      <c r="I3" s="220"/>
      <c r="J3" s="221"/>
      <c r="K3" s="220"/>
      <c r="L3" s="220"/>
      <c r="M3" s="220"/>
    </row>
    <row r="4" spans="1:13" s="223" customFormat="1" ht="28.5" customHeight="1">
      <c r="A4" s="276" t="s">
        <v>135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22">
        <f>SUM(L3)</f>
        <v>0</v>
      </c>
      <c r="M4" s="222">
        <f>SUM(M3)</f>
        <v>0</v>
      </c>
    </row>
  </sheetData>
  <sheetProtection selectLockedCells="1" selectUnlockedCells="1"/>
  <mergeCells count="2">
    <mergeCell ref="A1:L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75" zoomScaleNormal="75" zoomScalePageLayoutView="0" workbookViewId="0" topLeftCell="A1">
      <selection activeCell="Q8" sqref="Q8"/>
    </sheetView>
  </sheetViews>
  <sheetFormatPr defaultColWidth="10.8515625" defaultRowHeight="12.75"/>
  <cols>
    <col min="1" max="1" width="5.00390625" style="0" customWidth="1"/>
    <col min="2" max="2" width="42.140625" style="0" customWidth="1"/>
    <col min="3" max="3" width="14.57421875" style="0" customWidth="1"/>
    <col min="4" max="4" width="6.28125" style="0" customWidth="1"/>
    <col min="5" max="8" width="9.57421875" style="0" customWidth="1"/>
    <col min="9" max="9" width="17.8515625" style="0" customWidth="1"/>
    <col min="10" max="10" width="11.421875" style="0" hidden="1" customWidth="1"/>
    <col min="11" max="11" width="13.140625" style="0" customWidth="1"/>
    <col min="12" max="12" width="13.8515625" style="0" customWidth="1"/>
    <col min="13" max="13" width="14.7109375" style="0" customWidth="1"/>
    <col min="14" max="14" width="21.28125" style="0" customWidth="1"/>
  </cols>
  <sheetData>
    <row r="1" spans="1:14" s="99" customFormat="1" ht="36" customHeight="1">
      <c r="A1" s="277" t="s">
        <v>282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5" s="65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  <c r="O2" s="224"/>
    </row>
    <row r="3" spans="1:14" s="65" customFormat="1" ht="44.25" customHeight="1">
      <c r="A3" s="102">
        <v>1</v>
      </c>
      <c r="B3" s="163" t="s">
        <v>283</v>
      </c>
      <c r="C3" s="225"/>
      <c r="D3" s="161" t="s">
        <v>284</v>
      </c>
      <c r="E3" s="102">
        <v>20</v>
      </c>
      <c r="F3" s="102">
        <v>10</v>
      </c>
      <c r="G3" s="102">
        <v>20</v>
      </c>
      <c r="H3" s="105">
        <f aca="true" t="shared" si="0" ref="H3:H10">E3+F3+G3</f>
        <v>50</v>
      </c>
      <c r="I3" s="106"/>
      <c r="J3" s="106"/>
      <c r="K3" s="107"/>
      <c r="L3" s="106"/>
      <c r="M3" s="106"/>
      <c r="N3" s="106"/>
    </row>
    <row r="4" spans="1:19" s="65" customFormat="1" ht="50.25" customHeight="1">
      <c r="A4" s="102">
        <v>2</v>
      </c>
      <c r="B4" s="103" t="s">
        <v>285</v>
      </c>
      <c r="C4" s="104"/>
      <c r="D4" s="226" t="s">
        <v>286</v>
      </c>
      <c r="E4" s="102">
        <v>0</v>
      </c>
      <c r="F4" s="102">
        <v>2</v>
      </c>
      <c r="G4" s="102">
        <v>30</v>
      </c>
      <c r="H4" s="105">
        <f t="shared" si="0"/>
        <v>32</v>
      </c>
      <c r="I4" s="106"/>
      <c r="J4" s="106"/>
      <c r="K4" s="107"/>
      <c r="L4" s="106"/>
      <c r="M4" s="106"/>
      <c r="N4" s="106"/>
      <c r="P4" s="227"/>
      <c r="R4" s="1"/>
      <c r="S4" s="1"/>
    </row>
    <row r="5" spans="1:14" s="65" customFormat="1" ht="59.25" customHeight="1">
      <c r="A5" s="102">
        <v>3</v>
      </c>
      <c r="B5" s="103" t="s">
        <v>287</v>
      </c>
      <c r="C5" s="104"/>
      <c r="D5" s="226" t="s">
        <v>286</v>
      </c>
      <c r="E5" s="102">
        <v>0</v>
      </c>
      <c r="F5" s="102">
        <v>0</v>
      </c>
      <c r="G5" s="102">
        <v>30</v>
      </c>
      <c r="H5" s="105">
        <f t="shared" si="0"/>
        <v>30</v>
      </c>
      <c r="I5" s="106"/>
      <c r="J5" s="106"/>
      <c r="K5" s="107"/>
      <c r="L5" s="106"/>
      <c r="M5" s="106"/>
      <c r="N5" s="106"/>
    </row>
    <row r="6" spans="1:14" s="65" customFormat="1" ht="38.25" customHeight="1">
      <c r="A6" s="102">
        <v>4</v>
      </c>
      <c r="B6" s="228" t="s">
        <v>288</v>
      </c>
      <c r="C6" s="215"/>
      <c r="D6" s="229" t="s">
        <v>14</v>
      </c>
      <c r="E6" s="102">
        <v>60</v>
      </c>
      <c r="F6" s="102">
        <v>1</v>
      </c>
      <c r="G6" s="102">
        <v>80</v>
      </c>
      <c r="H6" s="105">
        <f t="shared" si="0"/>
        <v>141</v>
      </c>
      <c r="I6" s="209"/>
      <c r="J6" s="209"/>
      <c r="K6" s="107"/>
      <c r="L6" s="106"/>
      <c r="M6" s="106"/>
      <c r="N6" s="106"/>
    </row>
    <row r="7" spans="1:16" s="65" customFormat="1" ht="45" customHeight="1">
      <c r="A7" s="102">
        <v>5</v>
      </c>
      <c r="B7" s="103" t="s">
        <v>289</v>
      </c>
      <c r="C7" s="104"/>
      <c r="D7" s="226" t="s">
        <v>14</v>
      </c>
      <c r="E7" s="102">
        <v>10</v>
      </c>
      <c r="F7" s="102">
        <v>2</v>
      </c>
      <c r="G7" s="102">
        <v>50</v>
      </c>
      <c r="H7" s="105">
        <f t="shared" si="0"/>
        <v>62</v>
      </c>
      <c r="I7" s="106"/>
      <c r="J7" s="106"/>
      <c r="K7" s="107"/>
      <c r="L7" s="106"/>
      <c r="M7" s="106"/>
      <c r="N7" s="106"/>
      <c r="P7" s="230"/>
    </row>
    <row r="8" spans="1:16" s="65" customFormat="1" ht="57.75" customHeight="1">
      <c r="A8" s="102">
        <v>6</v>
      </c>
      <c r="B8" s="103" t="s">
        <v>290</v>
      </c>
      <c r="C8" s="104"/>
      <c r="D8" s="226" t="s">
        <v>14</v>
      </c>
      <c r="E8" s="102">
        <v>0</v>
      </c>
      <c r="F8" s="102">
        <v>0</v>
      </c>
      <c r="G8" s="102">
        <v>40</v>
      </c>
      <c r="H8" s="105">
        <f t="shared" si="0"/>
        <v>40</v>
      </c>
      <c r="I8" s="106"/>
      <c r="J8" s="106"/>
      <c r="K8" s="107"/>
      <c r="L8" s="106"/>
      <c r="M8" s="106"/>
      <c r="N8" s="106"/>
      <c r="P8" s="230"/>
    </row>
    <row r="9" spans="1:16" s="65" customFormat="1" ht="48.75" customHeight="1">
      <c r="A9" s="102">
        <v>7</v>
      </c>
      <c r="B9" s="103" t="s">
        <v>291</v>
      </c>
      <c r="C9" s="104"/>
      <c r="D9" s="226" t="s">
        <v>14</v>
      </c>
      <c r="E9" s="102">
        <v>0</v>
      </c>
      <c r="F9" s="102">
        <v>0</v>
      </c>
      <c r="G9" s="102">
        <v>5</v>
      </c>
      <c r="H9" s="105">
        <f t="shared" si="0"/>
        <v>5</v>
      </c>
      <c r="I9" s="106"/>
      <c r="J9" s="106"/>
      <c r="K9" s="107"/>
      <c r="L9" s="106"/>
      <c r="M9" s="106"/>
      <c r="N9" s="106"/>
      <c r="P9" s="230"/>
    </row>
    <row r="10" spans="1:16" s="65" customFormat="1" ht="45.75" customHeight="1">
      <c r="A10" s="102">
        <v>8</v>
      </c>
      <c r="B10" s="103" t="s">
        <v>292</v>
      </c>
      <c r="C10" s="104"/>
      <c r="D10" s="226" t="s">
        <v>14</v>
      </c>
      <c r="E10" s="102">
        <v>0</v>
      </c>
      <c r="F10" s="102">
        <v>0</v>
      </c>
      <c r="G10" s="102">
        <v>20</v>
      </c>
      <c r="H10" s="105">
        <f t="shared" si="0"/>
        <v>20</v>
      </c>
      <c r="I10" s="106"/>
      <c r="J10" s="106"/>
      <c r="K10" s="107"/>
      <c r="L10" s="106"/>
      <c r="M10" s="106"/>
      <c r="N10" s="106"/>
      <c r="P10" s="230"/>
    </row>
    <row r="11" spans="1:14" s="111" customFormat="1" ht="33.75" customHeight="1">
      <c r="A11" s="278" t="s">
        <v>135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168">
        <f>SUM(M3:M10)</f>
        <v>0</v>
      </c>
      <c r="N11" s="168">
        <f>SUM(N3:N10)</f>
        <v>0</v>
      </c>
    </row>
    <row r="12" spans="1:13" s="65" customFormat="1" ht="15">
      <c r="A12" s="231"/>
      <c r="B12" s="54"/>
      <c r="C12" s="54"/>
      <c r="D12" s="54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2:9" s="113" customFormat="1" ht="28.5" customHeight="1">
      <c r="B13" s="232" t="s">
        <v>75</v>
      </c>
      <c r="C13" s="232"/>
      <c r="D13" s="232"/>
      <c r="E13" s="232"/>
      <c r="F13" s="232"/>
      <c r="G13" s="232"/>
      <c r="H13" s="232"/>
      <c r="I13" s="111"/>
    </row>
  </sheetData>
  <sheetProtection selectLockedCells="1" selectUnlockedCells="1"/>
  <mergeCells count="2">
    <mergeCell ref="A1:N1"/>
    <mergeCell ref="A11:L11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H25" sqref="H25"/>
    </sheetView>
  </sheetViews>
  <sheetFormatPr defaultColWidth="10.8515625" defaultRowHeight="12.75"/>
  <cols>
    <col min="1" max="1" width="5.421875" style="0" customWidth="1"/>
    <col min="2" max="2" width="32.57421875" style="0" customWidth="1"/>
    <col min="3" max="3" width="16.140625" style="0" customWidth="1"/>
    <col min="4" max="4" width="6.00390625" style="0" customWidth="1"/>
    <col min="5" max="6" width="10.28125" style="0" customWidth="1"/>
    <col min="7" max="7" width="13.57421875" style="0" customWidth="1"/>
    <col min="8" max="8" width="21.140625" style="0" customWidth="1"/>
    <col min="9" max="9" width="12.421875" style="0" customWidth="1"/>
    <col min="10" max="10" width="11.421875" style="0" hidden="1" customWidth="1"/>
    <col min="11" max="11" width="12.140625" style="0" customWidth="1"/>
    <col min="12" max="12" width="14.28125" style="0" customWidth="1"/>
    <col min="13" max="13" width="15.421875" style="0" customWidth="1"/>
    <col min="14" max="14" width="21.140625" style="0" customWidth="1"/>
  </cols>
  <sheetData>
    <row r="1" spans="1:14" s="99" customFormat="1" ht="32.25" customHeight="1">
      <c r="A1" s="257" t="s">
        <v>293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85" customFormat="1" ht="53.25" customHeight="1">
      <c r="A2" s="162" t="s">
        <v>0</v>
      </c>
      <c r="B2" s="162" t="s">
        <v>1</v>
      </c>
      <c r="C2" s="233" t="s">
        <v>2</v>
      </c>
      <c r="D2" s="162" t="s">
        <v>3</v>
      </c>
      <c r="E2" s="162" t="s">
        <v>294</v>
      </c>
      <c r="F2" s="162" t="s">
        <v>295</v>
      </c>
      <c r="G2" s="162" t="s">
        <v>296</v>
      </c>
      <c r="H2" s="162" t="s">
        <v>7</v>
      </c>
      <c r="I2" s="233" t="s">
        <v>8</v>
      </c>
      <c r="J2" s="233"/>
      <c r="K2" s="233" t="s">
        <v>9</v>
      </c>
      <c r="L2" s="233" t="s">
        <v>10</v>
      </c>
      <c r="M2" s="233" t="s">
        <v>11</v>
      </c>
      <c r="N2" s="233" t="s">
        <v>12</v>
      </c>
    </row>
    <row r="3" spans="1:14" s="239" customFormat="1" ht="69" customHeight="1">
      <c r="A3" s="161">
        <v>1</v>
      </c>
      <c r="B3" s="234" t="s">
        <v>297</v>
      </c>
      <c r="C3" s="235"/>
      <c r="D3" s="226" t="s">
        <v>14</v>
      </c>
      <c r="E3" s="226">
        <v>40</v>
      </c>
      <c r="F3" s="226">
        <v>60</v>
      </c>
      <c r="G3" s="226">
        <v>12</v>
      </c>
      <c r="H3" s="236">
        <f>G3+F3+E3</f>
        <v>112</v>
      </c>
      <c r="I3" s="237"/>
      <c r="J3" s="237"/>
      <c r="K3" s="238"/>
      <c r="L3" s="192"/>
      <c r="M3" s="192"/>
      <c r="N3" s="237"/>
    </row>
    <row r="4" spans="1:14" s="1" customFormat="1" ht="45.75" customHeight="1">
      <c r="A4" s="279" t="s">
        <v>135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168">
        <f>SUM(M3)</f>
        <v>0</v>
      </c>
      <c r="N4" s="240">
        <f>SUM(N3)</f>
        <v>0</v>
      </c>
    </row>
    <row r="5" s="65" customFormat="1" ht="12.75"/>
    <row r="6" spans="1:5" s="113" customFormat="1" ht="18">
      <c r="A6" s="241"/>
      <c r="B6" s="280" t="s">
        <v>298</v>
      </c>
      <c r="C6" s="280"/>
      <c r="D6" s="280"/>
      <c r="E6" s="280"/>
    </row>
    <row r="7" spans="2:5" ht="12.75">
      <c r="B7" s="281"/>
      <c r="C7" s="281"/>
      <c r="D7" s="281"/>
      <c r="E7" s="281"/>
    </row>
  </sheetData>
  <sheetProtection selectLockedCells="1" selectUnlockedCells="1"/>
  <mergeCells count="3">
    <mergeCell ref="A1:N1"/>
    <mergeCell ref="A4:L4"/>
    <mergeCell ref="B6:E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75" zoomScaleNormal="75" zoomScalePageLayoutView="0" workbookViewId="0" topLeftCell="A1">
      <selection activeCell="K23" sqref="K23"/>
    </sheetView>
  </sheetViews>
  <sheetFormatPr defaultColWidth="10.8515625" defaultRowHeight="12.75"/>
  <cols>
    <col min="1" max="1" width="5.421875" style="0" customWidth="1"/>
    <col min="2" max="2" width="39.140625" style="0" customWidth="1"/>
    <col min="3" max="3" width="15.421875" style="0" customWidth="1"/>
    <col min="4" max="4" width="5.421875" style="0" customWidth="1"/>
    <col min="5" max="5" width="10.140625" style="0" customWidth="1"/>
    <col min="6" max="6" width="13.57421875" style="0" customWidth="1"/>
    <col min="7" max="7" width="11.421875" style="0" hidden="1" customWidth="1"/>
    <col min="8" max="8" width="13.57421875" style="0" customWidth="1"/>
    <col min="9" max="9" width="11.57421875" style="0" customWidth="1"/>
    <col min="10" max="10" width="16.00390625" style="0" customWidth="1"/>
    <col min="11" max="11" width="18.421875" style="0" customWidth="1"/>
  </cols>
  <sheetData>
    <row r="1" spans="1:10" s="242" customFormat="1" ht="37.5" customHeight="1">
      <c r="A1" s="282" t="s">
        <v>299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1" ht="72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5</v>
      </c>
      <c r="F2" s="115" t="s">
        <v>8</v>
      </c>
      <c r="G2" s="115"/>
      <c r="H2" s="115" t="s">
        <v>9</v>
      </c>
      <c r="I2" s="115" t="s">
        <v>10</v>
      </c>
      <c r="J2" s="115" t="s">
        <v>11</v>
      </c>
      <c r="K2" s="115" t="s">
        <v>12</v>
      </c>
    </row>
    <row r="3" spans="1:11" ht="33.75" customHeight="1">
      <c r="A3" s="102">
        <v>1</v>
      </c>
      <c r="B3" s="165" t="s">
        <v>300</v>
      </c>
      <c r="C3" s="104"/>
      <c r="D3" s="102" t="s">
        <v>145</v>
      </c>
      <c r="E3" s="105">
        <v>25</v>
      </c>
      <c r="F3" s="106"/>
      <c r="G3" s="106"/>
      <c r="H3" s="107"/>
      <c r="I3" s="106"/>
      <c r="J3" s="106"/>
      <c r="K3" s="106"/>
    </row>
    <row r="4" spans="1:11" ht="39.75" customHeight="1">
      <c r="A4" s="102">
        <v>2</v>
      </c>
      <c r="B4" s="165" t="s">
        <v>301</v>
      </c>
      <c r="C4" s="104"/>
      <c r="D4" s="102" t="s">
        <v>145</v>
      </c>
      <c r="E4" s="105">
        <v>2</v>
      </c>
      <c r="F4" s="106"/>
      <c r="G4" s="106"/>
      <c r="H4" s="107"/>
      <c r="I4" s="106"/>
      <c r="J4" s="106"/>
      <c r="K4" s="106"/>
    </row>
    <row r="5" spans="1:11" s="111" customFormat="1" ht="38.25" customHeight="1">
      <c r="A5" s="258" t="s">
        <v>135</v>
      </c>
      <c r="B5" s="258"/>
      <c r="C5" s="258"/>
      <c r="D5" s="258"/>
      <c r="E5" s="258"/>
      <c r="F5" s="258"/>
      <c r="G5" s="258"/>
      <c r="H5" s="258"/>
      <c r="I5" s="258"/>
      <c r="J5" s="167">
        <f>SUM(J3:J4)</f>
        <v>0</v>
      </c>
      <c r="K5" s="168">
        <f>SUM(K3:K4)</f>
        <v>0</v>
      </c>
    </row>
    <row r="7" spans="1:10" s="217" customFormat="1" ht="20.25">
      <c r="A7" s="274" t="s">
        <v>302</v>
      </c>
      <c r="B7" s="274"/>
      <c r="C7" s="274"/>
      <c r="D7" s="274"/>
      <c r="E7" s="274"/>
      <c r="F7" s="274"/>
      <c r="G7" s="274"/>
      <c r="H7" s="274"/>
      <c r="I7" s="274"/>
      <c r="J7" s="274"/>
    </row>
  </sheetData>
  <sheetProtection selectLockedCells="1" selectUnlockedCells="1"/>
  <mergeCells count="3">
    <mergeCell ref="A1:J1"/>
    <mergeCell ref="A5:I5"/>
    <mergeCell ref="A7:J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75" zoomScaleNormal="75" zoomScalePageLayoutView="0" workbookViewId="0" topLeftCell="A1">
      <selection activeCell="N4" sqref="N4"/>
    </sheetView>
  </sheetViews>
  <sheetFormatPr defaultColWidth="10.8515625" defaultRowHeight="12.75"/>
  <cols>
    <col min="1" max="1" width="5.57421875" style="0" customWidth="1"/>
    <col min="2" max="2" width="44.8515625" style="0" customWidth="1"/>
    <col min="3" max="3" width="15.421875" style="0" customWidth="1"/>
    <col min="4" max="4" width="8.421875" style="0" customWidth="1"/>
    <col min="5" max="5" width="11.00390625" style="0" customWidth="1"/>
    <col min="6" max="6" width="13.140625" style="0" customWidth="1"/>
    <col min="7" max="7" width="11.421875" style="0" hidden="1" customWidth="1"/>
    <col min="8" max="8" width="13.57421875" style="0" customWidth="1"/>
    <col min="9" max="9" width="13.8515625" style="0" customWidth="1"/>
    <col min="10" max="10" width="16.28125" style="0" customWidth="1"/>
    <col min="11" max="11" width="15.57421875" style="0" customWidth="1"/>
  </cols>
  <sheetData>
    <row r="1" spans="1:10" s="113" customFormat="1" ht="32.25" customHeight="1">
      <c r="A1" s="259" t="s">
        <v>303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1" ht="72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5</v>
      </c>
      <c r="F2" s="115" t="s">
        <v>8</v>
      </c>
      <c r="G2" s="115"/>
      <c r="H2" s="115" t="s">
        <v>9</v>
      </c>
      <c r="I2" s="115" t="s">
        <v>10</v>
      </c>
      <c r="J2" s="115" t="s">
        <v>11</v>
      </c>
      <c r="K2" s="115" t="s">
        <v>12</v>
      </c>
    </row>
    <row r="3" spans="1:11" ht="42" customHeight="1">
      <c r="A3" s="102">
        <v>1</v>
      </c>
      <c r="B3" s="103" t="s">
        <v>304</v>
      </c>
      <c r="C3" s="104"/>
      <c r="D3" s="102" t="s">
        <v>305</v>
      </c>
      <c r="E3" s="105">
        <v>8</v>
      </c>
      <c r="F3" s="106"/>
      <c r="G3" s="106"/>
      <c r="H3" s="107"/>
      <c r="I3" s="106"/>
      <c r="J3" s="106"/>
      <c r="K3" s="106"/>
    </row>
    <row r="4" spans="1:11" ht="54" customHeight="1">
      <c r="A4" s="102">
        <v>2</v>
      </c>
      <c r="B4" s="103" t="s">
        <v>306</v>
      </c>
      <c r="C4" s="104"/>
      <c r="D4" s="102" t="s">
        <v>305</v>
      </c>
      <c r="E4" s="105">
        <v>12</v>
      </c>
      <c r="F4" s="106"/>
      <c r="G4" s="106"/>
      <c r="H4" s="107"/>
      <c r="I4" s="106"/>
      <c r="J4" s="106"/>
      <c r="K4" s="106"/>
    </row>
    <row r="5" spans="1:11" s="111" customFormat="1" ht="30.75" customHeight="1">
      <c r="A5" s="258" t="s">
        <v>135</v>
      </c>
      <c r="B5" s="258"/>
      <c r="C5" s="258"/>
      <c r="D5" s="258"/>
      <c r="E5" s="258"/>
      <c r="F5" s="258"/>
      <c r="G5" s="258"/>
      <c r="H5" s="258"/>
      <c r="I5" s="258"/>
      <c r="J5" s="167">
        <f>SUM(J3:J4)</f>
        <v>0</v>
      </c>
      <c r="K5" s="168">
        <f>SUM(K3:K4)</f>
        <v>0</v>
      </c>
    </row>
  </sheetData>
  <sheetProtection selectLockedCells="1" selectUnlockedCells="1"/>
  <mergeCells count="2">
    <mergeCell ref="A1:J1"/>
    <mergeCell ref="A5:I5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G28" sqref="G28"/>
    </sheetView>
  </sheetViews>
  <sheetFormatPr defaultColWidth="8.8515625" defaultRowHeight="12.75"/>
  <cols>
    <col min="1" max="1" width="5.140625" style="0" customWidth="1"/>
    <col min="2" max="2" width="42.8515625" style="0" customWidth="1"/>
    <col min="3" max="3" width="16.7109375" style="0" customWidth="1"/>
    <col min="4" max="4" width="18.8515625" style="0" customWidth="1"/>
    <col min="5" max="5" width="8.8515625" style="0" customWidth="1"/>
    <col min="6" max="6" width="10.421875" style="0" customWidth="1"/>
  </cols>
  <sheetData>
    <row r="1" spans="1:4" ht="15.75">
      <c r="A1" s="243" t="s">
        <v>0</v>
      </c>
      <c r="B1" s="244" t="s">
        <v>307</v>
      </c>
      <c r="C1" s="243" t="s">
        <v>11</v>
      </c>
      <c r="D1" s="243" t="s">
        <v>12</v>
      </c>
    </row>
    <row r="2" spans="1:4" ht="15">
      <c r="A2" s="245">
        <v>1</v>
      </c>
      <c r="B2" s="246" t="s">
        <v>308</v>
      </c>
      <c r="C2" s="247">
        <f>'Pakiet nr 1'!M61</f>
        <v>0</v>
      </c>
      <c r="D2" s="247">
        <f>'Pakiet nr 1'!N61</f>
        <v>0</v>
      </c>
    </row>
    <row r="3" spans="1:4" ht="15">
      <c r="A3" s="245">
        <v>2</v>
      </c>
      <c r="B3" s="246" t="s">
        <v>309</v>
      </c>
      <c r="C3" s="247">
        <f>'Pakiet nr 2'!L50</f>
        <v>0</v>
      </c>
      <c r="D3" s="247">
        <f>'Pakiet nr 2'!M50</f>
        <v>0</v>
      </c>
    </row>
    <row r="4" spans="1:4" ht="15">
      <c r="A4" s="245">
        <v>3</v>
      </c>
      <c r="B4" s="246" t="s">
        <v>310</v>
      </c>
      <c r="C4" s="247">
        <f>'Pakiet nr 3'!L12</f>
        <v>0</v>
      </c>
      <c r="D4" s="247">
        <f>'Pakiet nr 3'!M12</f>
        <v>0</v>
      </c>
    </row>
    <row r="5" spans="1:4" ht="15">
      <c r="A5" s="245">
        <v>4</v>
      </c>
      <c r="B5" s="246" t="s">
        <v>311</v>
      </c>
      <c r="C5" s="247">
        <f>'Pakiet nr 4'!M4</f>
        <v>0</v>
      </c>
      <c r="D5" s="247">
        <f>'Pakiet nr 4'!N4</f>
        <v>0</v>
      </c>
    </row>
    <row r="6" spans="1:4" ht="15">
      <c r="A6" s="245">
        <v>5</v>
      </c>
      <c r="B6" s="246" t="s">
        <v>312</v>
      </c>
      <c r="C6" s="247">
        <f>'Pakiet nr 5'!L9</f>
        <v>0</v>
      </c>
      <c r="D6" s="247">
        <f>'Pakiet nr 5'!M9</f>
        <v>0</v>
      </c>
    </row>
    <row r="7" spans="1:4" ht="15">
      <c r="A7" s="245">
        <v>6</v>
      </c>
      <c r="B7" s="246" t="s">
        <v>313</v>
      </c>
      <c r="C7" s="247">
        <f>'Pakiet nr 6'!M4</f>
        <v>0</v>
      </c>
      <c r="D7" s="247">
        <f>'Pakiet nr 6'!N4</f>
        <v>0</v>
      </c>
    </row>
    <row r="8" spans="1:4" ht="15">
      <c r="A8" s="245">
        <v>7</v>
      </c>
      <c r="B8" s="246" t="s">
        <v>314</v>
      </c>
      <c r="C8" s="247">
        <f>'Pakiet nr 7'!M6</f>
        <v>0</v>
      </c>
      <c r="D8" s="247">
        <f>'Pakiet nr 7'!N6</f>
        <v>0</v>
      </c>
    </row>
    <row r="9" spans="1:4" ht="15">
      <c r="A9" s="245">
        <v>8</v>
      </c>
      <c r="B9" s="246" t="s">
        <v>315</v>
      </c>
      <c r="C9" s="247">
        <f>'Pakiet nr 8'!M21</f>
        <v>0</v>
      </c>
      <c r="D9" s="247">
        <f>'Pakiet nr 8'!N21</f>
        <v>0</v>
      </c>
    </row>
    <row r="10" spans="1:4" ht="15">
      <c r="A10" s="245">
        <v>9</v>
      </c>
      <c r="B10" s="246" t="s">
        <v>316</v>
      </c>
      <c r="C10" s="247">
        <f>'Pakiet nr 9'!L30</f>
        <v>0</v>
      </c>
      <c r="D10" s="247">
        <f>'Pakiet nr 9'!M30</f>
        <v>0</v>
      </c>
    </row>
    <row r="11" spans="1:4" ht="15">
      <c r="A11" s="245">
        <v>10</v>
      </c>
      <c r="B11" s="246" t="s">
        <v>317</v>
      </c>
      <c r="C11" s="247">
        <f>'Pakiet nr 10'!L6</f>
        <v>0</v>
      </c>
      <c r="D11" s="247">
        <f>'Pakiet nr 10'!M6</f>
        <v>0</v>
      </c>
    </row>
    <row r="12" spans="1:4" ht="15">
      <c r="A12" s="245">
        <v>11</v>
      </c>
      <c r="B12" s="246" t="s">
        <v>318</v>
      </c>
      <c r="C12" s="247">
        <f>'Pakiet nr 11'!M9</f>
        <v>0</v>
      </c>
      <c r="D12" s="247">
        <f>'Pakiet nr 11'!N9</f>
        <v>0</v>
      </c>
    </row>
    <row r="13" spans="1:4" ht="15">
      <c r="A13" s="245">
        <v>12</v>
      </c>
      <c r="B13" s="246" t="s">
        <v>319</v>
      </c>
      <c r="C13" s="247">
        <f>'Pakiet nr 12'!L8</f>
        <v>0</v>
      </c>
      <c r="D13" s="247">
        <f>'Pakiet nr 12'!M8</f>
        <v>0</v>
      </c>
    </row>
    <row r="14" spans="1:4" ht="15">
      <c r="A14" s="245">
        <v>13</v>
      </c>
      <c r="B14" s="246" t="s">
        <v>320</v>
      </c>
      <c r="C14" s="247">
        <f>'Pakiet nr 13'!L15</f>
        <v>0</v>
      </c>
      <c r="D14" s="247">
        <f>'Pakiet nr 13'!M15</f>
        <v>0</v>
      </c>
    </row>
    <row r="15" spans="1:4" ht="15">
      <c r="A15" s="245">
        <v>14</v>
      </c>
      <c r="B15" s="246" t="s">
        <v>321</v>
      </c>
      <c r="C15" s="247">
        <f>'Pakiet nr 14'!L9</f>
        <v>0</v>
      </c>
      <c r="D15" s="247">
        <f>'Pakiet nr 14'!M9</f>
        <v>0</v>
      </c>
    </row>
    <row r="16" spans="1:4" ht="15">
      <c r="A16" s="245">
        <v>15</v>
      </c>
      <c r="B16" s="246" t="s">
        <v>322</v>
      </c>
      <c r="C16" s="247">
        <f>'Pakiet nr 15'!M17</f>
        <v>0</v>
      </c>
      <c r="D16" s="247">
        <f>'Pakiet nr 15'!N17</f>
        <v>0</v>
      </c>
    </row>
    <row r="17" spans="1:4" ht="15">
      <c r="A17" s="245">
        <v>16</v>
      </c>
      <c r="B17" s="246" t="s">
        <v>323</v>
      </c>
      <c r="C17" s="247">
        <f>'Pakiet nr 16'!M6</f>
        <v>0</v>
      </c>
      <c r="D17" s="247">
        <f>'Pakiet nr 16'!N6</f>
        <v>0</v>
      </c>
    </row>
    <row r="18" spans="1:4" ht="15">
      <c r="A18" s="245">
        <v>17</v>
      </c>
      <c r="B18" s="246" t="s">
        <v>324</v>
      </c>
      <c r="C18" s="247">
        <f>'Pakiet nr 17'!L5</f>
        <v>0</v>
      </c>
      <c r="D18" s="247">
        <f>'Pakiet nr 17'!M5</f>
        <v>0</v>
      </c>
    </row>
    <row r="19" spans="1:4" ht="15">
      <c r="A19" s="245">
        <v>18</v>
      </c>
      <c r="B19" s="246" t="s">
        <v>325</v>
      </c>
      <c r="C19" s="247">
        <f>'Pakiet nr 18'!M5</f>
        <v>0</v>
      </c>
      <c r="D19" s="247">
        <f>'Pakiet nr 18'!N5</f>
        <v>0</v>
      </c>
    </row>
    <row r="20" spans="1:4" ht="15">
      <c r="A20" s="245">
        <v>19</v>
      </c>
      <c r="B20" s="246" t="s">
        <v>326</v>
      </c>
      <c r="C20" s="247">
        <f>'Pakiet  nr 19'!M7</f>
        <v>0</v>
      </c>
      <c r="D20" s="247">
        <f>'Pakiet  nr 19'!N7</f>
        <v>0</v>
      </c>
    </row>
    <row r="21" spans="1:4" ht="30">
      <c r="A21" s="245">
        <v>20</v>
      </c>
      <c r="B21" s="117" t="s">
        <v>327</v>
      </c>
      <c r="C21" s="247">
        <f>'Pakiet nr 20'!M7</f>
        <v>0</v>
      </c>
      <c r="D21" s="247">
        <f>'Pakiet nr 20'!N7</f>
        <v>0</v>
      </c>
    </row>
    <row r="22" spans="1:4" ht="15">
      <c r="A22" s="245">
        <v>21</v>
      </c>
      <c r="B22" s="117" t="s">
        <v>328</v>
      </c>
      <c r="C22" s="247">
        <f>'Pakiet nr 21'!L4</f>
        <v>0</v>
      </c>
      <c r="D22" s="247">
        <f>'Pakiet nr 21'!M4</f>
        <v>0</v>
      </c>
    </row>
    <row r="23" spans="1:4" ht="15">
      <c r="A23" s="245">
        <v>22</v>
      </c>
      <c r="B23" s="117" t="s">
        <v>329</v>
      </c>
      <c r="C23" s="247">
        <f>'Pakiet nr 22'!M11</f>
        <v>0</v>
      </c>
      <c r="D23" s="247">
        <f>'Pakiet nr 22'!N11</f>
        <v>0</v>
      </c>
    </row>
    <row r="24" spans="1:4" ht="15">
      <c r="A24" s="245">
        <v>23</v>
      </c>
      <c r="B24" s="246" t="s">
        <v>330</v>
      </c>
      <c r="C24" s="247">
        <v>0</v>
      </c>
      <c r="D24" s="247">
        <v>0</v>
      </c>
    </row>
    <row r="25" spans="1:4" ht="15">
      <c r="A25" s="245">
        <v>24</v>
      </c>
      <c r="B25" s="246" t="s">
        <v>331</v>
      </c>
      <c r="C25" s="247">
        <f>'Pakiet nr 24'!J5</f>
        <v>0</v>
      </c>
      <c r="D25" s="247">
        <f>'Pakiet nr 24'!K5</f>
        <v>0</v>
      </c>
    </row>
    <row r="26" spans="1:4" ht="15">
      <c r="A26" s="245">
        <v>25</v>
      </c>
      <c r="B26" s="246" t="s">
        <v>332</v>
      </c>
      <c r="C26" s="247">
        <f>'Pakiet  nr 25'!J5</f>
        <v>0</v>
      </c>
      <c r="D26" s="247">
        <f>'Pakiet  nr 25'!K5</f>
        <v>0</v>
      </c>
    </row>
    <row r="27" spans="1:4" ht="30.75" customHeight="1">
      <c r="A27" s="252" t="s">
        <v>135</v>
      </c>
      <c r="B27" s="252"/>
      <c r="C27" s="248">
        <f>SUM(C2:C26)</f>
        <v>0</v>
      </c>
      <c r="D27" s="248">
        <f>SUM(D2:D26)</f>
        <v>0</v>
      </c>
    </row>
  </sheetData>
  <sheetProtection selectLockedCells="1" selectUnlockedCells="1"/>
  <mergeCells count="1">
    <mergeCell ref="A27:B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M5" sqref="M5"/>
    </sheetView>
  </sheetViews>
  <sheetFormatPr defaultColWidth="8.8515625" defaultRowHeight="12.75"/>
  <cols>
    <col min="1" max="1" width="6.140625" style="0" customWidth="1"/>
    <col min="2" max="2" width="34.7109375" style="0" customWidth="1"/>
    <col min="3" max="3" width="12.421875" style="0" customWidth="1"/>
    <col min="4" max="4" width="6.28125" style="0" customWidth="1"/>
    <col min="5" max="5" width="6.8515625" style="0" customWidth="1"/>
    <col min="6" max="11" width="8.8515625" style="0" customWidth="1"/>
    <col min="12" max="12" width="13.140625" style="0" customWidth="1"/>
    <col min="13" max="13" width="14.57421875" style="0" customWidth="1"/>
  </cols>
  <sheetData>
    <row r="1" spans="1:13" s="2" customFormat="1" ht="26.25" customHeight="1">
      <c r="A1" s="284" t="s">
        <v>338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5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2" t="s">
        <v>12</v>
      </c>
    </row>
    <row r="3" spans="1:14" ht="28.5">
      <c r="A3" s="285">
        <v>1</v>
      </c>
      <c r="B3" s="69" t="s">
        <v>128</v>
      </c>
      <c r="C3" s="70"/>
      <c r="D3" s="71" t="s">
        <v>14</v>
      </c>
      <c r="E3" s="72">
        <v>20</v>
      </c>
      <c r="F3" s="72">
        <v>20</v>
      </c>
      <c r="G3" s="283">
        <v>500</v>
      </c>
      <c r="H3" s="9">
        <f aca="true" t="shared" si="0" ref="H3:H11">E3+F3+G3</f>
        <v>540</v>
      </c>
      <c r="I3" s="72"/>
      <c r="J3" s="73"/>
      <c r="K3" s="10"/>
      <c r="L3" s="10"/>
      <c r="M3" s="13"/>
      <c r="N3" s="54"/>
    </row>
    <row r="4" spans="1:14" ht="28.5">
      <c r="A4" s="285">
        <v>2</v>
      </c>
      <c r="B4" s="69" t="s">
        <v>129</v>
      </c>
      <c r="C4" s="70"/>
      <c r="D4" s="71" t="s">
        <v>14</v>
      </c>
      <c r="E4" s="72">
        <v>20</v>
      </c>
      <c r="F4" s="72">
        <v>20</v>
      </c>
      <c r="G4" s="283">
        <v>500</v>
      </c>
      <c r="H4" s="9">
        <f t="shared" si="0"/>
        <v>540</v>
      </c>
      <c r="I4" s="72"/>
      <c r="J4" s="73"/>
      <c r="K4" s="10"/>
      <c r="L4" s="10"/>
      <c r="M4" s="13"/>
      <c r="N4" s="54"/>
    </row>
    <row r="5" spans="1:14" ht="28.5">
      <c r="A5" s="285">
        <v>3</v>
      </c>
      <c r="B5" s="69" t="s">
        <v>130</v>
      </c>
      <c r="C5" s="70"/>
      <c r="D5" s="71" t="s">
        <v>14</v>
      </c>
      <c r="E5" s="72">
        <v>0</v>
      </c>
      <c r="F5" s="72">
        <v>30</v>
      </c>
      <c r="G5" s="72">
        <v>0</v>
      </c>
      <c r="H5" s="9">
        <f t="shared" si="0"/>
        <v>30</v>
      </c>
      <c r="I5" s="72"/>
      <c r="J5" s="73"/>
      <c r="K5" s="10"/>
      <c r="L5" s="10"/>
      <c r="M5" s="13"/>
      <c r="N5" s="54"/>
    </row>
    <row r="6" spans="1:14" ht="36.75" customHeight="1">
      <c r="A6" s="285">
        <v>4</v>
      </c>
      <c r="B6" s="286" t="s">
        <v>335</v>
      </c>
      <c r="C6" s="287"/>
      <c r="D6" s="288" t="s">
        <v>14</v>
      </c>
      <c r="E6" s="289">
        <v>0</v>
      </c>
      <c r="F6" s="289">
        <v>0</v>
      </c>
      <c r="G6" s="283">
        <v>750</v>
      </c>
      <c r="H6" s="290">
        <f t="shared" si="0"/>
        <v>750</v>
      </c>
      <c r="I6" s="72"/>
      <c r="J6" s="73"/>
      <c r="K6" s="10"/>
      <c r="L6" s="10"/>
      <c r="M6" s="13"/>
      <c r="N6" s="54"/>
    </row>
    <row r="7" spans="1:14" ht="29.25" customHeight="1">
      <c r="A7" s="285">
        <v>5</v>
      </c>
      <c r="B7" s="286" t="s">
        <v>334</v>
      </c>
      <c r="C7" s="287"/>
      <c r="D7" s="288" t="s">
        <v>14</v>
      </c>
      <c r="E7" s="289">
        <v>0</v>
      </c>
      <c r="F7" s="289">
        <v>0</v>
      </c>
      <c r="G7" s="283">
        <v>55</v>
      </c>
      <c r="H7" s="290">
        <f t="shared" si="0"/>
        <v>55</v>
      </c>
      <c r="I7" s="72"/>
      <c r="J7" s="73"/>
      <c r="K7" s="10"/>
      <c r="L7" s="10"/>
      <c r="M7" s="13"/>
      <c r="N7" s="54"/>
    </row>
    <row r="8" spans="1:14" ht="28.5">
      <c r="A8" s="285">
        <v>6</v>
      </c>
      <c r="B8" s="69" t="s">
        <v>131</v>
      </c>
      <c r="C8" s="70"/>
      <c r="D8" s="71" t="s">
        <v>14</v>
      </c>
      <c r="E8" s="72">
        <v>0</v>
      </c>
      <c r="F8" s="72">
        <v>0</v>
      </c>
      <c r="G8" s="283">
        <v>50</v>
      </c>
      <c r="H8" s="9">
        <f t="shared" si="0"/>
        <v>50</v>
      </c>
      <c r="I8" s="72"/>
      <c r="J8" s="73"/>
      <c r="K8" s="10"/>
      <c r="L8" s="10"/>
      <c r="M8" s="13"/>
      <c r="N8" s="54"/>
    </row>
    <row r="9" spans="1:14" ht="28.5">
      <c r="A9" s="285">
        <v>7</v>
      </c>
      <c r="B9" s="69" t="s">
        <v>132</v>
      </c>
      <c r="C9" s="70"/>
      <c r="D9" s="71" t="s">
        <v>14</v>
      </c>
      <c r="E9" s="72">
        <v>0</v>
      </c>
      <c r="F9" s="72">
        <v>0</v>
      </c>
      <c r="G9" s="72">
        <v>30</v>
      </c>
      <c r="H9" s="9">
        <f t="shared" si="0"/>
        <v>30</v>
      </c>
      <c r="I9" s="72"/>
      <c r="J9" s="73"/>
      <c r="K9" s="10"/>
      <c r="L9" s="10"/>
      <c r="M9" s="13"/>
      <c r="N9" s="54"/>
    </row>
    <row r="10" spans="1:14" ht="28.5">
      <c r="A10" s="285">
        <v>8</v>
      </c>
      <c r="B10" s="74" t="s">
        <v>133</v>
      </c>
      <c r="C10" s="75"/>
      <c r="D10" s="76" t="s">
        <v>14</v>
      </c>
      <c r="E10" s="16">
        <v>80</v>
      </c>
      <c r="F10" s="16">
        <v>50</v>
      </c>
      <c r="G10" s="16">
        <v>300</v>
      </c>
      <c r="H10" s="9">
        <f t="shared" si="0"/>
        <v>430</v>
      </c>
      <c r="I10" s="77"/>
      <c r="J10" s="78"/>
      <c r="K10" s="10"/>
      <c r="L10" s="10"/>
      <c r="M10" s="13"/>
      <c r="N10" s="54"/>
    </row>
    <row r="11" spans="1:14" ht="28.5">
      <c r="A11" s="285">
        <v>9</v>
      </c>
      <c r="B11" s="74" t="s">
        <v>134</v>
      </c>
      <c r="C11" s="75"/>
      <c r="D11" s="76" t="s">
        <v>14</v>
      </c>
      <c r="E11" s="16">
        <v>80</v>
      </c>
      <c r="F11" s="16">
        <v>50</v>
      </c>
      <c r="G11" s="16">
        <v>30</v>
      </c>
      <c r="H11" s="9">
        <f t="shared" si="0"/>
        <v>160</v>
      </c>
      <c r="I11" s="77"/>
      <c r="J11" s="78"/>
      <c r="K11" s="10"/>
      <c r="L11" s="10"/>
      <c r="M11" s="13"/>
      <c r="N11" s="54"/>
    </row>
    <row r="12" spans="1:13" s="1" customFormat="1" ht="26.25" customHeight="1">
      <c r="A12" s="252" t="s">
        <v>135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79">
        <f>SUM(L3:L11)</f>
        <v>0</v>
      </c>
      <c r="M12" s="80">
        <f>SUM(M3:M11)</f>
        <v>0</v>
      </c>
    </row>
    <row r="14" spans="1:8" ht="15.75">
      <c r="A14" s="50" t="s">
        <v>75</v>
      </c>
      <c r="B14" s="50"/>
      <c r="C14" s="50"/>
      <c r="D14" s="50"/>
      <c r="E14" s="50"/>
      <c r="F14" s="50"/>
      <c r="G14" s="50"/>
      <c r="H14" s="1"/>
    </row>
  </sheetData>
  <sheetProtection selectLockedCells="1" selectUnlockedCells="1"/>
  <mergeCells count="2">
    <mergeCell ref="A1:M1"/>
    <mergeCell ref="A12:K1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4.140625" style="0" customWidth="1"/>
    <col min="2" max="2" width="33.421875" style="0" customWidth="1"/>
    <col min="3" max="3" width="11.7109375" style="0" customWidth="1"/>
    <col min="4" max="9" width="8.8515625" style="0" customWidth="1"/>
    <col min="10" max="10" width="8.8515625" style="0" hidden="1" customWidth="1"/>
    <col min="11" max="12" width="8.8515625" style="0" customWidth="1"/>
    <col min="13" max="13" width="11.00390625" style="0" customWidth="1"/>
    <col min="14" max="14" width="13.421875" style="0" customWidth="1"/>
  </cols>
  <sheetData>
    <row r="1" spans="1:13" s="81" customFormat="1" ht="33" customHeight="1">
      <c r="A1" s="253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4" s="83" customFormat="1" ht="82.5" customHeight="1">
      <c r="A2" s="82" t="s">
        <v>137</v>
      </c>
      <c r="B2" s="82" t="s">
        <v>138</v>
      </c>
      <c r="C2" s="82" t="s">
        <v>2</v>
      </c>
      <c r="D2" s="82" t="s">
        <v>139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140</v>
      </c>
      <c r="J2" s="82"/>
      <c r="K2" s="82" t="s">
        <v>9</v>
      </c>
      <c r="L2" s="82" t="s">
        <v>141</v>
      </c>
      <c r="M2" s="82" t="s">
        <v>142</v>
      </c>
      <c r="N2" s="82" t="s">
        <v>143</v>
      </c>
    </row>
    <row r="3" spans="1:14" s="54" customFormat="1" ht="143.25" customHeight="1">
      <c r="A3" s="22">
        <v>1</v>
      </c>
      <c r="B3" s="74" t="s">
        <v>144</v>
      </c>
      <c r="C3" s="74"/>
      <c r="D3" s="84" t="s">
        <v>145</v>
      </c>
      <c r="E3" s="84">
        <v>700</v>
      </c>
      <c r="F3" s="84">
        <v>0</v>
      </c>
      <c r="G3" s="84">
        <v>0</v>
      </c>
      <c r="H3" s="82">
        <f>E3+F3+G3</f>
        <v>700</v>
      </c>
      <c r="I3" s="85"/>
      <c r="J3" s="85"/>
      <c r="K3" s="86"/>
      <c r="L3" s="85"/>
      <c r="M3" s="85"/>
      <c r="N3" s="85"/>
    </row>
    <row r="4" spans="1:14" s="81" customFormat="1" ht="32.25" customHeight="1">
      <c r="A4" s="254" t="s">
        <v>135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87">
        <f>SUM(M3)</f>
        <v>0</v>
      </c>
      <c r="N4" s="87">
        <f>SUM(N3)</f>
        <v>0</v>
      </c>
    </row>
  </sheetData>
  <sheetProtection selectLockedCells="1" selectUnlockedCells="1"/>
  <mergeCells count="2">
    <mergeCell ref="A1:M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4.140625" style="0" customWidth="1"/>
    <col min="2" max="2" width="25.00390625" style="0" customWidth="1"/>
    <col min="3" max="3" width="12.7109375" style="0" customWidth="1"/>
    <col min="4" max="10" width="9.00390625" style="0" customWidth="1"/>
    <col min="11" max="11" width="10.57421875" style="0" customWidth="1"/>
    <col min="12" max="12" width="11.28125" style="0" customWidth="1"/>
    <col min="13" max="13" width="15.57421875" style="0" customWidth="1"/>
  </cols>
  <sheetData>
    <row r="1" spans="1:13" ht="33" customHeight="1">
      <c r="A1" s="284" t="s">
        <v>339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6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0.5" customHeight="1">
      <c r="A3" s="6">
        <v>1</v>
      </c>
      <c r="B3" s="26" t="s">
        <v>146</v>
      </c>
      <c r="C3" s="88"/>
      <c r="D3" s="6" t="s">
        <v>14</v>
      </c>
      <c r="E3" s="6">
        <v>200</v>
      </c>
      <c r="F3" s="6">
        <v>20</v>
      </c>
      <c r="G3" s="6">
        <v>450</v>
      </c>
      <c r="H3" s="9">
        <f aca="true" t="shared" si="0" ref="H3:H8">E3+F3+G3</f>
        <v>670</v>
      </c>
      <c r="I3" s="89"/>
      <c r="J3" s="11"/>
      <c r="K3" s="10"/>
      <c r="L3" s="10"/>
      <c r="M3" s="10"/>
    </row>
    <row r="4" spans="1:13" ht="51" customHeight="1">
      <c r="A4" s="6">
        <v>2</v>
      </c>
      <c r="B4" s="26" t="s">
        <v>147</v>
      </c>
      <c r="C4" s="90"/>
      <c r="D4" s="6" t="s">
        <v>14</v>
      </c>
      <c r="E4" s="6">
        <v>10</v>
      </c>
      <c r="F4" s="6">
        <v>650</v>
      </c>
      <c r="G4" s="6">
        <v>20</v>
      </c>
      <c r="H4" s="9">
        <f t="shared" si="0"/>
        <v>680</v>
      </c>
      <c r="I4" s="89"/>
      <c r="J4" s="11"/>
      <c r="K4" s="10"/>
      <c r="L4" s="10"/>
      <c r="M4" s="10"/>
    </row>
    <row r="5" spans="1:13" ht="60" customHeight="1">
      <c r="A5" s="6">
        <v>3</v>
      </c>
      <c r="B5" s="26" t="s">
        <v>148</v>
      </c>
      <c r="C5" s="90"/>
      <c r="D5" s="6" t="s">
        <v>53</v>
      </c>
      <c r="E5" s="6">
        <v>150</v>
      </c>
      <c r="F5" s="6">
        <v>40</v>
      </c>
      <c r="G5" s="283">
        <v>1000</v>
      </c>
      <c r="H5" s="9">
        <f t="shared" si="0"/>
        <v>1190</v>
      </c>
      <c r="I5" s="89"/>
      <c r="J5" s="11"/>
      <c r="K5" s="10"/>
      <c r="L5" s="10"/>
      <c r="M5" s="10"/>
    </row>
    <row r="6" spans="1:13" ht="55.5" customHeight="1">
      <c r="A6" s="6">
        <v>4</v>
      </c>
      <c r="B6" s="26" t="s">
        <v>149</v>
      </c>
      <c r="C6" s="90"/>
      <c r="D6" s="6" t="s">
        <v>14</v>
      </c>
      <c r="E6" s="6">
        <v>1</v>
      </c>
      <c r="F6" s="6">
        <v>1</v>
      </c>
      <c r="G6" s="6">
        <v>1</v>
      </c>
      <c r="H6" s="9">
        <f t="shared" si="0"/>
        <v>3</v>
      </c>
      <c r="I6" s="89"/>
      <c r="J6" s="11"/>
      <c r="K6" s="10"/>
      <c r="L6" s="10"/>
      <c r="M6" s="10"/>
    </row>
    <row r="7" spans="1:13" ht="55.5" customHeight="1">
      <c r="A7" s="6">
        <v>5</v>
      </c>
      <c r="B7" s="26" t="s">
        <v>150</v>
      </c>
      <c r="C7" s="90"/>
      <c r="D7" s="6" t="s">
        <v>14</v>
      </c>
      <c r="E7" s="6">
        <v>300</v>
      </c>
      <c r="F7" s="6">
        <v>550</v>
      </c>
      <c r="G7" s="6">
        <v>200</v>
      </c>
      <c r="H7" s="9">
        <f t="shared" si="0"/>
        <v>1050</v>
      </c>
      <c r="I7" s="89"/>
      <c r="J7" s="11"/>
      <c r="K7" s="10"/>
      <c r="L7" s="10"/>
      <c r="M7" s="10"/>
    </row>
    <row r="8" spans="1:13" ht="89.25" customHeight="1">
      <c r="A8" s="6">
        <v>6</v>
      </c>
      <c r="B8" s="55" t="s">
        <v>151</v>
      </c>
      <c r="C8" s="91"/>
      <c r="D8" s="84" t="s">
        <v>14</v>
      </c>
      <c r="E8" s="84">
        <v>1000</v>
      </c>
      <c r="F8" s="84">
        <v>80</v>
      </c>
      <c r="G8" s="84">
        <v>500</v>
      </c>
      <c r="H8" s="9">
        <f t="shared" si="0"/>
        <v>1580</v>
      </c>
      <c r="I8" s="89"/>
      <c r="J8" s="11"/>
      <c r="K8" s="10"/>
      <c r="L8" s="10"/>
      <c r="M8" s="10"/>
    </row>
    <row r="9" spans="1:13" ht="27" customHeight="1">
      <c r="A9" s="255" t="s">
        <v>135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92">
        <f>SUM(L3:L8)</f>
        <v>0</v>
      </c>
      <c r="M9" s="92">
        <f>SUM(M3:M8)</f>
        <v>0</v>
      </c>
    </row>
  </sheetData>
  <sheetProtection selectLockedCells="1" selectUnlockedCells="1"/>
  <mergeCells count="2">
    <mergeCell ref="A1:M1"/>
    <mergeCell ref="A9:K9"/>
  </mergeCells>
  <dataValidations count="1">
    <dataValidation type="decimal" operator="greaterThan" allowBlank="1" showErrorMessage="1" sqref="I3:I8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4.140625" style="0" customWidth="1"/>
    <col min="2" max="2" width="28.7109375" style="0" customWidth="1"/>
    <col min="3" max="3" width="11.421875" style="0" customWidth="1"/>
    <col min="4" max="4" width="6.57421875" style="0" customWidth="1"/>
    <col min="5" max="5" width="7.57421875" style="0" customWidth="1"/>
    <col min="6" max="6" width="9.140625" style="0" customWidth="1"/>
    <col min="7" max="9" width="8.8515625" style="0" customWidth="1"/>
    <col min="10" max="10" width="8.8515625" style="0" hidden="1" customWidth="1"/>
    <col min="11" max="11" width="6.7109375" style="0" customWidth="1"/>
    <col min="12" max="12" width="8.8515625" style="0" customWidth="1"/>
    <col min="13" max="13" width="12.7109375" style="0" customWidth="1"/>
    <col min="14" max="14" width="14.57421875" style="0" customWidth="1"/>
  </cols>
  <sheetData>
    <row r="1" spans="1:14" s="93" customFormat="1" ht="35.25" customHeight="1">
      <c r="A1" s="253" t="s">
        <v>152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s="95" customFormat="1" ht="70.5" customHeight="1">
      <c r="A2" s="82" t="s">
        <v>137</v>
      </c>
      <c r="B2" s="82" t="s">
        <v>138</v>
      </c>
      <c r="C2" s="82" t="s">
        <v>2</v>
      </c>
      <c r="D2" s="82" t="s">
        <v>139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153</v>
      </c>
      <c r="J2" s="82"/>
      <c r="K2" s="82" t="s">
        <v>9</v>
      </c>
      <c r="L2" s="94" t="s">
        <v>141</v>
      </c>
      <c r="M2" s="82" t="s">
        <v>142</v>
      </c>
      <c r="N2" s="82" t="s">
        <v>143</v>
      </c>
    </row>
    <row r="3" spans="1:14" ht="62.25" customHeight="1">
      <c r="A3" s="84">
        <v>1</v>
      </c>
      <c r="B3" s="55" t="s">
        <v>154</v>
      </c>
      <c r="C3" s="55"/>
      <c r="D3" s="84" t="s">
        <v>14</v>
      </c>
      <c r="E3" s="84">
        <v>50</v>
      </c>
      <c r="F3" s="84">
        <v>2</v>
      </c>
      <c r="G3" s="84">
        <v>120</v>
      </c>
      <c r="H3" s="82">
        <f>E3+F3+G3</f>
        <v>172</v>
      </c>
      <c r="I3" s="85"/>
      <c r="J3" s="85"/>
      <c r="K3" s="86"/>
      <c r="L3" s="85"/>
      <c r="M3" s="85"/>
      <c r="N3" s="96"/>
    </row>
    <row r="4" spans="1:14" s="93" customFormat="1" ht="42.75" customHeight="1">
      <c r="A4" s="256" t="s">
        <v>135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87">
        <f>SUM(M3)</f>
        <v>0</v>
      </c>
      <c r="N4" s="98">
        <f>SUM(N3)</f>
        <v>0</v>
      </c>
    </row>
  </sheetData>
  <sheetProtection selectLockedCells="1" selectUnlockedCells="1"/>
  <mergeCells count="2">
    <mergeCell ref="A1:N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zoomScalePageLayoutView="0" workbookViewId="0" topLeftCell="A1">
      <selection activeCell="I16" sqref="I16"/>
    </sheetView>
  </sheetViews>
  <sheetFormatPr defaultColWidth="10.8515625" defaultRowHeight="12.75"/>
  <cols>
    <col min="1" max="1" width="4.8515625" style="0" customWidth="1"/>
    <col min="2" max="2" width="42.57421875" style="0" customWidth="1"/>
    <col min="3" max="3" width="15.7109375" style="0" customWidth="1"/>
    <col min="4" max="4" width="5.57421875" style="0" customWidth="1"/>
    <col min="5" max="8" width="10.28125" style="0" customWidth="1"/>
    <col min="9" max="9" width="13.57421875" style="0" customWidth="1"/>
    <col min="10" max="10" width="11.421875" style="0" hidden="1" customWidth="1"/>
    <col min="11" max="11" width="13.57421875" style="0" customWidth="1"/>
    <col min="12" max="12" width="15.421875" style="0" customWidth="1"/>
    <col min="13" max="13" width="15.8515625" style="0" customWidth="1"/>
    <col min="14" max="14" width="20.7109375" style="0" customWidth="1"/>
  </cols>
  <sheetData>
    <row r="1" spans="1:14" s="99" customFormat="1" ht="47.25" customHeight="1">
      <c r="A1" s="257" t="s">
        <v>155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65" customFormat="1" ht="102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/>
      <c r="K2" s="100" t="s">
        <v>9</v>
      </c>
      <c r="L2" s="100" t="s">
        <v>10</v>
      </c>
      <c r="M2" s="100" t="s">
        <v>11</v>
      </c>
      <c r="N2" s="101" t="s">
        <v>12</v>
      </c>
    </row>
    <row r="3" spans="1:14" s="65" customFormat="1" ht="42" customHeight="1">
      <c r="A3" s="102">
        <v>1</v>
      </c>
      <c r="B3" s="103" t="s">
        <v>156</v>
      </c>
      <c r="C3" s="104"/>
      <c r="D3" s="102" t="s">
        <v>157</v>
      </c>
      <c r="E3" s="102">
        <v>0</v>
      </c>
      <c r="F3" s="102">
        <v>2</v>
      </c>
      <c r="G3" s="102">
        <v>50</v>
      </c>
      <c r="H3" s="105">
        <f>E3+F3+G3</f>
        <v>52</v>
      </c>
      <c r="I3" s="106"/>
      <c r="J3" s="106"/>
      <c r="K3" s="107"/>
      <c r="L3" s="106"/>
      <c r="M3" s="106"/>
      <c r="N3" s="106"/>
    </row>
    <row r="4" spans="1:14" s="65" customFormat="1" ht="39" customHeight="1">
      <c r="A4" s="102">
        <v>2</v>
      </c>
      <c r="B4" s="103" t="s">
        <v>158</v>
      </c>
      <c r="C4" s="104"/>
      <c r="D4" s="102" t="s">
        <v>53</v>
      </c>
      <c r="E4" s="102">
        <v>5</v>
      </c>
      <c r="F4" s="102">
        <v>2</v>
      </c>
      <c r="G4" s="102">
        <v>100</v>
      </c>
      <c r="H4" s="105">
        <f>E4+F4+G4</f>
        <v>107</v>
      </c>
      <c r="I4" s="106"/>
      <c r="J4" s="106"/>
      <c r="K4" s="107"/>
      <c r="L4" s="106"/>
      <c r="M4" s="106"/>
      <c r="N4" s="106"/>
    </row>
    <row r="5" spans="1:14" s="65" customFormat="1" ht="43.5" customHeight="1">
      <c r="A5" s="102">
        <v>3</v>
      </c>
      <c r="B5" s="103" t="s">
        <v>159</v>
      </c>
      <c r="C5" s="104"/>
      <c r="D5" s="102" t="s">
        <v>53</v>
      </c>
      <c r="E5" s="102">
        <v>5</v>
      </c>
      <c r="F5" s="102">
        <v>2</v>
      </c>
      <c r="G5" s="102">
        <v>100</v>
      </c>
      <c r="H5" s="105">
        <f>E5+F5+G5</f>
        <v>107</v>
      </c>
      <c r="I5" s="106"/>
      <c r="J5" s="106"/>
      <c r="K5" s="107"/>
      <c r="L5" s="106"/>
      <c r="M5" s="106"/>
      <c r="N5" s="106"/>
    </row>
    <row r="6" spans="1:14" s="65" customFormat="1" ht="41.25" customHeight="1">
      <c r="A6" s="258" t="s">
        <v>135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108">
        <f>SUM(M3:M5)</f>
        <v>0</v>
      </c>
      <c r="N6" s="109">
        <f>SUM(N3:N5)</f>
        <v>0</v>
      </c>
    </row>
    <row r="7" spans="1:14" s="111" customFormat="1" ht="26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/>
    </row>
    <row r="8" spans="1:8" s="113" customFormat="1" ht="18">
      <c r="A8" s="112" t="s">
        <v>127</v>
      </c>
      <c r="B8" s="112"/>
      <c r="C8" s="112"/>
      <c r="D8" s="112"/>
      <c r="E8" s="112"/>
      <c r="F8" s="112"/>
      <c r="G8" s="112"/>
      <c r="H8" s="111"/>
    </row>
  </sheetData>
  <sheetProtection selectLockedCells="1" selectUnlockedCells="1"/>
  <mergeCells count="2">
    <mergeCell ref="A1:N1"/>
    <mergeCell ref="A6:L6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A1">
      <selection activeCell="G10" sqref="G10"/>
    </sheetView>
  </sheetViews>
  <sheetFormatPr defaultColWidth="10.8515625" defaultRowHeight="12.75"/>
  <cols>
    <col min="1" max="1" width="5.140625" style="0" customWidth="1"/>
    <col min="2" max="2" width="45.421875" style="0" customWidth="1"/>
    <col min="3" max="3" width="19.421875" style="0" customWidth="1"/>
    <col min="4" max="4" width="5.421875" style="0" customWidth="1"/>
    <col min="5" max="7" width="11.00390625" style="0" customWidth="1"/>
    <col min="8" max="8" width="11.00390625" style="1" customWidth="1"/>
    <col min="9" max="9" width="15.421875" style="0" customWidth="1"/>
    <col min="10" max="10" width="11.421875" style="0" hidden="1" customWidth="1"/>
    <col min="11" max="11" width="15.421875" style="0" customWidth="1"/>
    <col min="12" max="12" width="15.140625" style="0" customWidth="1"/>
    <col min="13" max="13" width="13.28125" style="0" customWidth="1"/>
    <col min="14" max="14" width="19.421875" style="0" customWidth="1"/>
  </cols>
  <sheetData>
    <row r="1" spans="1:14" s="114" customFormat="1" ht="39.75" customHeight="1">
      <c r="A1" s="292" t="s">
        <v>340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54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ht="20.25" customHeight="1">
      <c r="A3" s="116">
        <v>1</v>
      </c>
      <c r="B3" s="117" t="s">
        <v>160</v>
      </c>
      <c r="C3" s="117"/>
      <c r="D3" s="116" t="s">
        <v>14</v>
      </c>
      <c r="E3" s="118">
        <v>15</v>
      </c>
      <c r="F3" s="118">
        <v>1</v>
      </c>
      <c r="G3" s="118">
        <v>10</v>
      </c>
      <c r="H3" s="119">
        <f aca="true" t="shared" si="0" ref="H3:H20">E3+F3+G3</f>
        <v>26</v>
      </c>
      <c r="I3" s="116"/>
      <c r="J3" s="116"/>
      <c r="K3" s="120"/>
      <c r="L3" s="121"/>
      <c r="M3" s="122"/>
      <c r="N3" s="122"/>
    </row>
    <row r="4" spans="1:14" ht="24.75" customHeight="1">
      <c r="A4" s="118">
        <v>2</v>
      </c>
      <c r="B4" s="117" t="s">
        <v>161</v>
      </c>
      <c r="C4" s="117"/>
      <c r="D4" s="116" t="s">
        <v>14</v>
      </c>
      <c r="E4" s="118">
        <v>15</v>
      </c>
      <c r="F4" s="118">
        <v>1</v>
      </c>
      <c r="G4" s="118">
        <v>10</v>
      </c>
      <c r="H4" s="119">
        <f t="shared" si="0"/>
        <v>26</v>
      </c>
      <c r="I4" s="116"/>
      <c r="J4" s="116"/>
      <c r="K4" s="120"/>
      <c r="L4" s="121"/>
      <c r="M4" s="122"/>
      <c r="N4" s="122"/>
    </row>
    <row r="5" spans="1:14" ht="21" customHeight="1">
      <c r="A5" s="116">
        <v>3</v>
      </c>
      <c r="B5" s="123" t="s">
        <v>162</v>
      </c>
      <c r="C5" s="124"/>
      <c r="D5" s="118" t="s">
        <v>14</v>
      </c>
      <c r="E5" s="118">
        <v>100</v>
      </c>
      <c r="F5" s="118">
        <v>200</v>
      </c>
      <c r="G5" s="118">
        <v>60</v>
      </c>
      <c r="H5" s="119">
        <f t="shared" si="0"/>
        <v>360</v>
      </c>
      <c r="I5" s="122"/>
      <c r="J5" s="122"/>
      <c r="K5" s="120"/>
      <c r="L5" s="121"/>
      <c r="M5" s="122"/>
      <c r="N5" s="122"/>
    </row>
    <row r="6" spans="1:14" ht="21" customHeight="1">
      <c r="A6" s="116"/>
      <c r="B6" s="125" t="s">
        <v>163</v>
      </c>
      <c r="C6" s="126"/>
      <c r="D6" s="127" t="s">
        <v>14</v>
      </c>
      <c r="E6" s="118">
        <v>0</v>
      </c>
      <c r="F6" s="118">
        <v>0</v>
      </c>
      <c r="G6" s="118">
        <v>6</v>
      </c>
      <c r="H6" s="119">
        <f t="shared" si="0"/>
        <v>6</v>
      </c>
      <c r="I6" s="122"/>
      <c r="J6" s="122"/>
      <c r="K6" s="120"/>
      <c r="L6" s="121"/>
      <c r="M6" s="122"/>
      <c r="N6" s="122"/>
    </row>
    <row r="7" spans="1:14" ht="20.25" customHeight="1">
      <c r="A7" s="118">
        <v>4</v>
      </c>
      <c r="B7" s="123" t="s">
        <v>164</v>
      </c>
      <c r="C7" s="124"/>
      <c r="D7" s="118" t="s">
        <v>14</v>
      </c>
      <c r="E7" s="118">
        <v>4</v>
      </c>
      <c r="F7" s="118">
        <v>2</v>
      </c>
      <c r="G7" s="118">
        <v>0</v>
      </c>
      <c r="H7" s="119">
        <f t="shared" si="0"/>
        <v>6</v>
      </c>
      <c r="I7" s="122"/>
      <c r="J7" s="122"/>
      <c r="K7" s="120"/>
      <c r="L7" s="121"/>
      <c r="M7" s="122"/>
      <c r="N7" s="122"/>
    </row>
    <row r="8" spans="1:14" ht="21.75" customHeight="1">
      <c r="A8" s="116">
        <v>5</v>
      </c>
      <c r="B8" s="123" t="s">
        <v>165</v>
      </c>
      <c r="C8" s="124"/>
      <c r="D8" s="118" t="s">
        <v>14</v>
      </c>
      <c r="E8" s="118">
        <v>4</v>
      </c>
      <c r="F8" s="118">
        <v>2</v>
      </c>
      <c r="G8" s="118">
        <v>0</v>
      </c>
      <c r="H8" s="119">
        <f t="shared" si="0"/>
        <v>6</v>
      </c>
      <c r="I8" s="122"/>
      <c r="J8" s="122"/>
      <c r="K8" s="120"/>
      <c r="L8" s="121"/>
      <c r="M8" s="122"/>
      <c r="N8" s="122"/>
    </row>
    <row r="9" spans="1:14" ht="36.75" customHeight="1">
      <c r="A9" s="118">
        <v>6</v>
      </c>
      <c r="B9" s="123" t="s">
        <v>166</v>
      </c>
      <c r="C9" s="124"/>
      <c r="D9" s="118" t="s">
        <v>14</v>
      </c>
      <c r="E9" s="118">
        <v>35</v>
      </c>
      <c r="F9" s="118">
        <v>0</v>
      </c>
      <c r="G9" s="291">
        <v>40</v>
      </c>
      <c r="H9" s="119">
        <f t="shared" si="0"/>
        <v>75</v>
      </c>
      <c r="I9" s="122"/>
      <c r="J9" s="122"/>
      <c r="K9" s="120"/>
      <c r="L9" s="121"/>
      <c r="M9" s="122"/>
      <c r="N9" s="122"/>
    </row>
    <row r="10" spans="1:14" ht="30" customHeight="1">
      <c r="A10" s="116">
        <v>7</v>
      </c>
      <c r="B10" s="123" t="s">
        <v>167</v>
      </c>
      <c r="C10" s="124"/>
      <c r="D10" s="118" t="s">
        <v>14</v>
      </c>
      <c r="E10" s="118">
        <v>250</v>
      </c>
      <c r="F10" s="118">
        <v>900</v>
      </c>
      <c r="G10" s="118">
        <v>150</v>
      </c>
      <c r="H10" s="119">
        <f t="shared" si="0"/>
        <v>1300</v>
      </c>
      <c r="I10" s="122"/>
      <c r="J10" s="122"/>
      <c r="K10" s="120"/>
      <c r="L10" s="121"/>
      <c r="M10" s="122"/>
      <c r="N10" s="122"/>
    </row>
    <row r="11" spans="1:14" ht="36" customHeight="1">
      <c r="A11" s="118">
        <v>8</v>
      </c>
      <c r="B11" s="123" t="s">
        <v>168</v>
      </c>
      <c r="C11" s="124"/>
      <c r="D11" s="118" t="s">
        <v>14</v>
      </c>
      <c r="E11" s="118">
        <v>70</v>
      </c>
      <c r="F11" s="118">
        <v>260</v>
      </c>
      <c r="G11" s="291">
        <v>200</v>
      </c>
      <c r="H11" s="119">
        <f t="shared" si="0"/>
        <v>530</v>
      </c>
      <c r="I11" s="122"/>
      <c r="J11" s="122"/>
      <c r="K11" s="120"/>
      <c r="L11" s="121"/>
      <c r="M11" s="122"/>
      <c r="N11" s="122"/>
    </row>
    <row r="12" spans="1:14" ht="27.75" customHeight="1">
      <c r="A12" s="116">
        <v>9</v>
      </c>
      <c r="B12" s="123" t="s">
        <v>169</v>
      </c>
      <c r="C12" s="124"/>
      <c r="D12" s="118" t="s">
        <v>14</v>
      </c>
      <c r="E12" s="118">
        <v>5</v>
      </c>
      <c r="F12" s="118">
        <v>5</v>
      </c>
      <c r="G12" s="118">
        <v>5</v>
      </c>
      <c r="H12" s="119">
        <f t="shared" si="0"/>
        <v>15</v>
      </c>
      <c r="I12" s="122"/>
      <c r="J12" s="122"/>
      <c r="K12" s="120"/>
      <c r="L12" s="121"/>
      <c r="M12" s="122"/>
      <c r="N12" s="122"/>
    </row>
    <row r="13" spans="1:14" ht="30">
      <c r="A13" s="118">
        <v>10</v>
      </c>
      <c r="B13" s="123" t="s">
        <v>170</v>
      </c>
      <c r="C13" s="124"/>
      <c r="D13" s="118" t="s">
        <v>14</v>
      </c>
      <c r="E13" s="118">
        <v>5</v>
      </c>
      <c r="F13" s="118">
        <v>1</v>
      </c>
      <c r="G13" s="118">
        <v>1</v>
      </c>
      <c r="H13" s="119">
        <f t="shared" si="0"/>
        <v>7</v>
      </c>
      <c r="I13" s="122"/>
      <c r="J13" s="122"/>
      <c r="K13" s="120"/>
      <c r="L13" s="121"/>
      <c r="M13" s="122"/>
      <c r="N13" s="122"/>
    </row>
    <row r="14" spans="1:14" ht="30">
      <c r="A14" s="116">
        <v>11</v>
      </c>
      <c r="B14" s="123" t="s">
        <v>171</v>
      </c>
      <c r="C14" s="124"/>
      <c r="D14" s="118" t="s">
        <v>14</v>
      </c>
      <c r="E14" s="118">
        <v>5</v>
      </c>
      <c r="F14" s="118">
        <v>1</v>
      </c>
      <c r="G14" s="118">
        <v>2</v>
      </c>
      <c r="H14" s="119">
        <f t="shared" si="0"/>
        <v>8</v>
      </c>
      <c r="I14" s="122"/>
      <c r="J14" s="122"/>
      <c r="K14" s="120"/>
      <c r="L14" s="121"/>
      <c r="M14" s="122"/>
      <c r="N14" s="122"/>
    </row>
    <row r="15" spans="1:14" ht="30">
      <c r="A15" s="118">
        <v>12</v>
      </c>
      <c r="B15" s="123" t="s">
        <v>172</v>
      </c>
      <c r="C15" s="124"/>
      <c r="D15" s="118" t="s">
        <v>14</v>
      </c>
      <c r="E15" s="118">
        <v>1</v>
      </c>
      <c r="F15" s="118">
        <v>1</v>
      </c>
      <c r="G15" s="118">
        <v>1</v>
      </c>
      <c r="H15" s="119">
        <f t="shared" si="0"/>
        <v>3</v>
      </c>
      <c r="I15" s="122"/>
      <c r="J15" s="122"/>
      <c r="K15" s="120"/>
      <c r="L15" s="121"/>
      <c r="M15" s="122"/>
      <c r="N15" s="122"/>
    </row>
    <row r="16" spans="1:14" ht="30">
      <c r="A16" s="116">
        <v>13</v>
      </c>
      <c r="B16" s="117" t="s">
        <v>173</v>
      </c>
      <c r="C16" s="117"/>
      <c r="D16" s="116" t="s">
        <v>14</v>
      </c>
      <c r="E16" s="118">
        <v>20</v>
      </c>
      <c r="F16" s="118">
        <v>20</v>
      </c>
      <c r="G16" s="118">
        <v>10</v>
      </c>
      <c r="H16" s="119">
        <f t="shared" si="0"/>
        <v>50</v>
      </c>
      <c r="I16" s="128"/>
      <c r="J16" s="122"/>
      <c r="K16" s="120"/>
      <c r="L16" s="121"/>
      <c r="M16" s="122"/>
      <c r="N16" s="122"/>
    </row>
    <row r="17" spans="1:14" ht="30">
      <c r="A17" s="118">
        <v>14</v>
      </c>
      <c r="B17" s="117" t="s">
        <v>174</v>
      </c>
      <c r="C17" s="117"/>
      <c r="D17" s="116" t="s">
        <v>14</v>
      </c>
      <c r="E17" s="118">
        <v>30</v>
      </c>
      <c r="F17" s="118">
        <v>200</v>
      </c>
      <c r="G17" s="118">
        <v>10</v>
      </c>
      <c r="H17" s="119">
        <f t="shared" si="0"/>
        <v>240</v>
      </c>
      <c r="I17" s="128"/>
      <c r="J17" s="122"/>
      <c r="K17" s="120"/>
      <c r="L17" s="121"/>
      <c r="M17" s="122"/>
      <c r="N17" s="122"/>
    </row>
    <row r="18" spans="1:14" ht="41.25" customHeight="1">
      <c r="A18" s="118"/>
      <c r="B18" s="117" t="s">
        <v>175</v>
      </c>
      <c r="C18" s="117"/>
      <c r="D18" s="116" t="s">
        <v>14</v>
      </c>
      <c r="E18" s="118">
        <v>0</v>
      </c>
      <c r="F18" s="118">
        <v>40</v>
      </c>
      <c r="G18" s="118">
        <v>0</v>
      </c>
      <c r="H18" s="119">
        <f t="shared" si="0"/>
        <v>40</v>
      </c>
      <c r="I18" s="128"/>
      <c r="J18" s="122"/>
      <c r="K18" s="120"/>
      <c r="L18" s="121"/>
      <c r="M18" s="122"/>
      <c r="N18" s="122"/>
    </row>
    <row r="19" spans="1:14" ht="22.5" customHeight="1">
      <c r="A19" s="116">
        <v>15</v>
      </c>
      <c r="B19" s="117" t="s">
        <v>176</v>
      </c>
      <c r="C19" s="117"/>
      <c r="D19" s="116" t="s">
        <v>14</v>
      </c>
      <c r="E19" s="118">
        <v>2</v>
      </c>
      <c r="F19" s="118">
        <v>2</v>
      </c>
      <c r="G19" s="118">
        <v>3</v>
      </c>
      <c r="H19" s="119">
        <f t="shared" si="0"/>
        <v>7</v>
      </c>
      <c r="I19" s="128"/>
      <c r="J19" s="122"/>
      <c r="K19" s="120"/>
      <c r="L19" s="121"/>
      <c r="M19" s="122"/>
      <c r="N19" s="122"/>
    </row>
    <row r="20" spans="1:14" ht="24.75" customHeight="1">
      <c r="A20" s="118">
        <v>16</v>
      </c>
      <c r="B20" s="117" t="s">
        <v>177</v>
      </c>
      <c r="C20" s="117"/>
      <c r="D20" s="116" t="s">
        <v>14</v>
      </c>
      <c r="E20" s="118">
        <v>5</v>
      </c>
      <c r="F20" s="118">
        <v>6</v>
      </c>
      <c r="G20" s="118">
        <v>5</v>
      </c>
      <c r="H20" s="119">
        <f t="shared" si="0"/>
        <v>16</v>
      </c>
      <c r="I20" s="128"/>
      <c r="J20" s="122"/>
      <c r="K20" s="120"/>
      <c r="L20" s="121"/>
      <c r="M20" s="122"/>
      <c r="N20" s="122"/>
    </row>
    <row r="21" spans="1:14" s="2" customFormat="1" ht="31.5" customHeight="1">
      <c r="A21" s="260" t="s">
        <v>135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129">
        <f>SUM(M3:M20)</f>
        <v>0</v>
      </c>
      <c r="N21" s="129">
        <f>SUM(N3:N20)</f>
        <v>0</v>
      </c>
    </row>
    <row r="22" spans="1:14" ht="15.75">
      <c r="A22" s="130"/>
      <c r="B22" s="130"/>
      <c r="C22" s="130"/>
      <c r="D22" s="130"/>
      <c r="E22" s="131"/>
      <c r="F22" s="131"/>
      <c r="G22" s="131"/>
      <c r="H22" s="132"/>
      <c r="I22" s="130"/>
      <c r="J22" s="130"/>
      <c r="K22" s="130"/>
      <c r="L22" s="130"/>
      <c r="M22" s="130"/>
      <c r="N22" s="130"/>
    </row>
    <row r="23" spans="1:14" s="133" customFormat="1" ht="15.75">
      <c r="A23" s="261" t="s">
        <v>178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</sheetData>
  <sheetProtection selectLockedCells="1" selectUnlockedCells="1"/>
  <mergeCells count="3">
    <mergeCell ref="A1:N1"/>
    <mergeCell ref="A21:L21"/>
    <mergeCell ref="A23:N23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4.140625" style="0" customWidth="1"/>
    <col min="2" max="2" width="25.421875" style="0" customWidth="1"/>
    <col min="3" max="3" width="11.421875" style="0" customWidth="1"/>
    <col min="4" max="10" width="9.00390625" style="0" customWidth="1"/>
    <col min="11" max="11" width="10.8515625" style="0" customWidth="1"/>
    <col min="12" max="12" width="10.00390625" style="0" customWidth="1"/>
    <col min="13" max="13" width="16.00390625" style="0" customWidth="1"/>
  </cols>
  <sheetData>
    <row r="1" spans="1:13" s="2" customFormat="1" ht="30.75" customHeight="1">
      <c r="A1" s="262" t="s">
        <v>333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5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134" t="s">
        <v>11</v>
      </c>
      <c r="M2" s="135" t="s">
        <v>12</v>
      </c>
    </row>
    <row r="3" spans="1:13" ht="28.5">
      <c r="A3" s="136">
        <v>1</v>
      </c>
      <c r="B3" s="22" t="s">
        <v>179</v>
      </c>
      <c r="C3" s="137"/>
      <c r="D3" s="16" t="s">
        <v>14</v>
      </c>
      <c r="E3" s="16">
        <v>2</v>
      </c>
      <c r="F3" s="16">
        <v>5</v>
      </c>
      <c r="G3" s="16">
        <v>10</v>
      </c>
      <c r="H3" s="138">
        <f aca="true" t="shared" si="0" ref="H3:H29">E3+F3+G3</f>
        <v>17</v>
      </c>
      <c r="I3" s="16"/>
      <c r="J3" s="78"/>
      <c r="K3" s="139"/>
      <c r="L3" s="140"/>
      <c r="M3" s="139"/>
    </row>
    <row r="4" spans="1:13" ht="25.5" customHeight="1">
      <c r="A4" s="136">
        <v>2</v>
      </c>
      <c r="B4" s="22" t="s">
        <v>180</v>
      </c>
      <c r="C4" s="137"/>
      <c r="D4" s="16" t="s">
        <v>14</v>
      </c>
      <c r="E4" s="16">
        <v>2</v>
      </c>
      <c r="F4" s="16">
        <v>5</v>
      </c>
      <c r="G4" s="16">
        <v>0</v>
      </c>
      <c r="H4" s="138">
        <f t="shared" si="0"/>
        <v>7</v>
      </c>
      <c r="I4" s="16"/>
      <c r="J4" s="78"/>
      <c r="K4" s="139"/>
      <c r="L4" s="140"/>
      <c r="M4" s="139"/>
    </row>
    <row r="5" spans="1:13" ht="57">
      <c r="A5" s="136">
        <v>3</v>
      </c>
      <c r="B5" s="22" t="s">
        <v>181</v>
      </c>
      <c r="C5" s="137"/>
      <c r="D5" s="16" t="s">
        <v>14</v>
      </c>
      <c r="E5" s="16">
        <v>10</v>
      </c>
      <c r="F5" s="16">
        <v>20</v>
      </c>
      <c r="G5" s="16">
        <v>60</v>
      </c>
      <c r="H5" s="138">
        <f t="shared" si="0"/>
        <v>90</v>
      </c>
      <c r="I5" s="16"/>
      <c r="J5" s="78"/>
      <c r="K5" s="139"/>
      <c r="L5" s="140"/>
      <c r="M5" s="139"/>
    </row>
    <row r="6" spans="1:13" ht="57">
      <c r="A6" s="136">
        <v>4</v>
      </c>
      <c r="B6" s="22" t="s">
        <v>182</v>
      </c>
      <c r="C6" s="137"/>
      <c r="D6" s="16" t="s">
        <v>14</v>
      </c>
      <c r="E6" s="16">
        <v>10</v>
      </c>
      <c r="F6" s="16">
        <v>15</v>
      </c>
      <c r="G6" s="16">
        <v>20</v>
      </c>
      <c r="H6" s="138">
        <f t="shared" si="0"/>
        <v>45</v>
      </c>
      <c r="I6" s="16"/>
      <c r="J6" s="78"/>
      <c r="K6" s="139"/>
      <c r="L6" s="140"/>
      <c r="M6" s="139"/>
    </row>
    <row r="7" spans="1:13" ht="57">
      <c r="A7" s="136">
        <v>5</v>
      </c>
      <c r="B7" s="22" t="s">
        <v>183</v>
      </c>
      <c r="C7" s="137"/>
      <c r="D7" s="16" t="s">
        <v>14</v>
      </c>
      <c r="E7" s="16">
        <v>5</v>
      </c>
      <c r="F7" s="16">
        <v>5</v>
      </c>
      <c r="G7" s="16">
        <v>15</v>
      </c>
      <c r="H7" s="138">
        <f t="shared" si="0"/>
        <v>25</v>
      </c>
      <c r="I7" s="16"/>
      <c r="J7" s="78"/>
      <c r="K7" s="139"/>
      <c r="L7" s="140"/>
      <c r="M7" s="139"/>
    </row>
    <row r="8" spans="1:13" ht="28.5">
      <c r="A8" s="136">
        <v>6</v>
      </c>
      <c r="B8" s="22" t="s">
        <v>184</v>
      </c>
      <c r="C8" s="137"/>
      <c r="D8" s="16" t="s">
        <v>14</v>
      </c>
      <c r="E8" s="16">
        <v>0</v>
      </c>
      <c r="F8" s="16">
        <v>5</v>
      </c>
      <c r="G8" s="16">
        <v>5</v>
      </c>
      <c r="H8" s="138">
        <f t="shared" si="0"/>
        <v>10</v>
      </c>
      <c r="I8" s="16"/>
      <c r="J8" s="78"/>
      <c r="K8" s="139"/>
      <c r="L8" s="140"/>
      <c r="M8" s="139"/>
    </row>
    <row r="9" spans="1:13" ht="28.5">
      <c r="A9" s="136">
        <v>7</v>
      </c>
      <c r="B9" s="22" t="s">
        <v>185</v>
      </c>
      <c r="C9" s="137"/>
      <c r="D9" s="16" t="s">
        <v>14</v>
      </c>
      <c r="E9" s="16">
        <v>10</v>
      </c>
      <c r="F9" s="16">
        <v>15</v>
      </c>
      <c r="G9" s="16">
        <v>15</v>
      </c>
      <c r="H9" s="138">
        <f t="shared" si="0"/>
        <v>40</v>
      </c>
      <c r="I9" s="16"/>
      <c r="J9" s="78"/>
      <c r="K9" s="139"/>
      <c r="L9" s="140"/>
      <c r="M9" s="139"/>
    </row>
    <row r="10" spans="1:13" ht="28.5">
      <c r="A10" s="136">
        <v>9</v>
      </c>
      <c r="B10" s="22" t="s">
        <v>186</v>
      </c>
      <c r="C10" s="137"/>
      <c r="D10" s="16" t="s">
        <v>14</v>
      </c>
      <c r="E10" s="16">
        <v>2</v>
      </c>
      <c r="F10" s="16">
        <v>6</v>
      </c>
      <c r="G10" s="16">
        <v>2</v>
      </c>
      <c r="H10" s="138">
        <f t="shared" si="0"/>
        <v>10</v>
      </c>
      <c r="I10" s="16"/>
      <c r="J10" s="78"/>
      <c r="K10" s="139"/>
      <c r="L10" s="140"/>
      <c r="M10" s="139"/>
    </row>
    <row r="11" spans="1:13" ht="42.75">
      <c r="A11" s="136">
        <v>10</v>
      </c>
      <c r="B11" s="22" t="s">
        <v>187</v>
      </c>
      <c r="C11" s="137"/>
      <c r="D11" s="16" t="s">
        <v>14</v>
      </c>
      <c r="E11" s="16">
        <v>0</v>
      </c>
      <c r="F11" s="16">
        <v>5</v>
      </c>
      <c r="G11" s="16">
        <v>0</v>
      </c>
      <c r="H11" s="138">
        <f t="shared" si="0"/>
        <v>5</v>
      </c>
      <c r="I11" s="16"/>
      <c r="J11" s="78"/>
      <c r="K11" s="139"/>
      <c r="L11" s="140"/>
      <c r="M11" s="139"/>
    </row>
    <row r="12" spans="1:13" ht="42.75">
      <c r="A12" s="136">
        <v>11</v>
      </c>
      <c r="B12" s="22" t="s">
        <v>188</v>
      </c>
      <c r="C12" s="137"/>
      <c r="D12" s="16" t="s">
        <v>14</v>
      </c>
      <c r="E12" s="16">
        <v>0</v>
      </c>
      <c r="F12" s="16">
        <v>5</v>
      </c>
      <c r="G12" s="16">
        <v>0</v>
      </c>
      <c r="H12" s="138">
        <f t="shared" si="0"/>
        <v>5</v>
      </c>
      <c r="I12" s="16"/>
      <c r="J12" s="78"/>
      <c r="K12" s="139"/>
      <c r="L12" s="140"/>
      <c r="M12" s="139"/>
    </row>
    <row r="13" spans="1:13" ht="28.5">
      <c r="A13" s="136">
        <v>12</v>
      </c>
      <c r="B13" s="22" t="s">
        <v>189</v>
      </c>
      <c r="C13" s="137"/>
      <c r="D13" s="16" t="s">
        <v>14</v>
      </c>
      <c r="E13" s="16">
        <v>20</v>
      </c>
      <c r="F13" s="16">
        <v>25</v>
      </c>
      <c r="G13" s="16">
        <v>200</v>
      </c>
      <c r="H13" s="138">
        <f t="shared" si="0"/>
        <v>245</v>
      </c>
      <c r="I13" s="16"/>
      <c r="J13" s="78"/>
      <c r="K13" s="139"/>
      <c r="L13" s="140"/>
      <c r="M13" s="139"/>
    </row>
    <row r="14" spans="1:13" ht="28.5">
      <c r="A14" s="136">
        <v>13</v>
      </c>
      <c r="B14" s="22" t="s">
        <v>190</v>
      </c>
      <c r="C14" s="137"/>
      <c r="D14" s="16" t="s">
        <v>14</v>
      </c>
      <c r="E14" s="16">
        <v>10</v>
      </c>
      <c r="F14" s="16">
        <v>5</v>
      </c>
      <c r="G14" s="16">
        <v>10</v>
      </c>
      <c r="H14" s="138">
        <f t="shared" si="0"/>
        <v>25</v>
      </c>
      <c r="I14" s="16"/>
      <c r="J14" s="78"/>
      <c r="K14" s="139"/>
      <c r="L14" s="140"/>
      <c r="M14" s="139"/>
    </row>
    <row r="15" spans="1:13" ht="28.5">
      <c r="A15" s="136">
        <v>14</v>
      </c>
      <c r="B15" s="22" t="s">
        <v>191</v>
      </c>
      <c r="C15" s="137"/>
      <c r="D15" s="16" t="s">
        <v>14</v>
      </c>
      <c r="E15" s="16">
        <v>10</v>
      </c>
      <c r="F15" s="16">
        <v>30</v>
      </c>
      <c r="G15" s="16">
        <v>15</v>
      </c>
      <c r="H15" s="138">
        <f t="shared" si="0"/>
        <v>55</v>
      </c>
      <c r="I15" s="16"/>
      <c r="J15" s="78"/>
      <c r="K15" s="139"/>
      <c r="L15" s="140"/>
      <c r="M15" s="139"/>
    </row>
    <row r="16" spans="1:13" ht="28.5">
      <c r="A16" s="136">
        <v>15</v>
      </c>
      <c r="B16" s="22" t="s">
        <v>192</v>
      </c>
      <c r="C16" s="137"/>
      <c r="D16" s="16" t="s">
        <v>14</v>
      </c>
      <c r="E16" s="16">
        <v>100</v>
      </c>
      <c r="F16" s="16">
        <v>50</v>
      </c>
      <c r="G16" s="16">
        <v>300</v>
      </c>
      <c r="H16" s="138">
        <f t="shared" si="0"/>
        <v>450</v>
      </c>
      <c r="I16" s="16"/>
      <c r="J16" s="78"/>
      <c r="K16" s="139"/>
      <c r="L16" s="140"/>
      <c r="M16" s="139"/>
    </row>
    <row r="17" spans="1:13" ht="28.5">
      <c r="A17" s="136">
        <v>16</v>
      </c>
      <c r="B17" s="22" t="s">
        <v>193</v>
      </c>
      <c r="C17" s="137"/>
      <c r="D17" s="16" t="s">
        <v>14</v>
      </c>
      <c r="E17" s="16">
        <v>250</v>
      </c>
      <c r="F17" s="16">
        <v>120</v>
      </c>
      <c r="G17" s="16">
        <v>50</v>
      </c>
      <c r="H17" s="138">
        <f t="shared" si="0"/>
        <v>420</v>
      </c>
      <c r="I17" s="16"/>
      <c r="J17" s="78"/>
      <c r="K17" s="139"/>
      <c r="L17" s="140"/>
      <c r="M17" s="139"/>
    </row>
    <row r="18" spans="1:13" ht="28.5">
      <c r="A18" s="136">
        <v>17</v>
      </c>
      <c r="B18" s="22" t="s">
        <v>194</v>
      </c>
      <c r="C18" s="137"/>
      <c r="D18" s="16" t="s">
        <v>14</v>
      </c>
      <c r="E18" s="16">
        <v>5</v>
      </c>
      <c r="F18" s="16">
        <v>50</v>
      </c>
      <c r="G18" s="16">
        <v>200</v>
      </c>
      <c r="H18" s="138">
        <f t="shared" si="0"/>
        <v>255</v>
      </c>
      <c r="I18" s="16"/>
      <c r="J18" s="78"/>
      <c r="K18" s="139"/>
      <c r="L18" s="140"/>
      <c r="M18" s="139"/>
    </row>
    <row r="19" spans="1:13" ht="28.5">
      <c r="A19" s="136">
        <v>18</v>
      </c>
      <c r="B19" s="22" t="s">
        <v>195</v>
      </c>
      <c r="C19" s="137"/>
      <c r="D19" s="16" t="s">
        <v>14</v>
      </c>
      <c r="E19" s="16">
        <v>2</v>
      </c>
      <c r="F19" s="16">
        <v>5</v>
      </c>
      <c r="G19" s="16">
        <v>60</v>
      </c>
      <c r="H19" s="138">
        <f t="shared" si="0"/>
        <v>67</v>
      </c>
      <c r="I19" s="16"/>
      <c r="J19" s="78"/>
      <c r="K19" s="139"/>
      <c r="L19" s="140"/>
      <c r="M19" s="139"/>
    </row>
    <row r="20" spans="1:13" ht="28.5">
      <c r="A20" s="136">
        <v>19</v>
      </c>
      <c r="B20" s="22" t="s">
        <v>196</v>
      </c>
      <c r="C20" s="137"/>
      <c r="D20" s="16" t="s">
        <v>14</v>
      </c>
      <c r="E20" s="16">
        <v>2</v>
      </c>
      <c r="F20" s="16">
        <v>5</v>
      </c>
      <c r="G20" s="16">
        <v>30</v>
      </c>
      <c r="H20" s="138">
        <f t="shared" si="0"/>
        <v>37</v>
      </c>
      <c r="I20" s="16"/>
      <c r="J20" s="78"/>
      <c r="K20" s="139"/>
      <c r="L20" s="140"/>
      <c r="M20" s="139"/>
    </row>
    <row r="21" spans="1:13" ht="28.5">
      <c r="A21" s="136">
        <v>20</v>
      </c>
      <c r="B21" s="22" t="s">
        <v>197</v>
      </c>
      <c r="C21" s="137"/>
      <c r="D21" s="16" t="s">
        <v>14</v>
      </c>
      <c r="E21" s="16">
        <v>0</v>
      </c>
      <c r="F21" s="16">
        <v>5</v>
      </c>
      <c r="G21" s="16">
        <v>0</v>
      </c>
      <c r="H21" s="138">
        <f t="shared" si="0"/>
        <v>5</v>
      </c>
      <c r="I21" s="16"/>
      <c r="J21" s="78"/>
      <c r="K21" s="139"/>
      <c r="L21" s="140"/>
      <c r="M21" s="139"/>
    </row>
    <row r="22" spans="1:13" ht="28.5">
      <c r="A22" s="136">
        <v>21</v>
      </c>
      <c r="B22" s="22" t="s">
        <v>198</v>
      </c>
      <c r="C22" s="137"/>
      <c r="D22" s="16" t="s">
        <v>14</v>
      </c>
      <c r="E22" s="16">
        <v>0</v>
      </c>
      <c r="F22" s="16">
        <v>1</v>
      </c>
      <c r="G22" s="16">
        <v>5</v>
      </c>
      <c r="H22" s="138">
        <f t="shared" si="0"/>
        <v>6</v>
      </c>
      <c r="I22" s="16"/>
      <c r="J22" s="78"/>
      <c r="K22" s="139"/>
      <c r="L22" s="140"/>
      <c r="M22" s="139"/>
    </row>
    <row r="23" spans="1:13" ht="28.5">
      <c r="A23" s="136">
        <v>25</v>
      </c>
      <c r="B23" s="22" t="s">
        <v>199</v>
      </c>
      <c r="C23" s="137"/>
      <c r="D23" s="16" t="s">
        <v>14</v>
      </c>
      <c r="E23" s="16">
        <v>10</v>
      </c>
      <c r="F23" s="16">
        <v>220</v>
      </c>
      <c r="G23" s="16">
        <v>2</v>
      </c>
      <c r="H23" s="138">
        <f t="shared" si="0"/>
        <v>232</v>
      </c>
      <c r="I23" s="16"/>
      <c r="J23" s="78"/>
      <c r="K23" s="139"/>
      <c r="L23" s="140"/>
      <c r="M23" s="139"/>
    </row>
    <row r="24" spans="1:13" ht="28.5">
      <c r="A24" s="136">
        <v>26</v>
      </c>
      <c r="B24" s="22" t="s">
        <v>200</v>
      </c>
      <c r="C24" s="137"/>
      <c r="D24" s="16" t="s">
        <v>14</v>
      </c>
      <c r="E24" s="16">
        <v>15</v>
      </c>
      <c r="F24" s="16">
        <v>5</v>
      </c>
      <c r="G24" s="16">
        <v>10</v>
      </c>
      <c r="H24" s="138">
        <f t="shared" si="0"/>
        <v>30</v>
      </c>
      <c r="I24" s="16"/>
      <c r="J24" s="78"/>
      <c r="K24" s="139"/>
      <c r="L24" s="140"/>
      <c r="M24" s="139"/>
    </row>
    <row r="25" spans="1:13" ht="28.5">
      <c r="A25" s="136">
        <v>27</v>
      </c>
      <c r="B25" s="22" t="s">
        <v>201</v>
      </c>
      <c r="C25" s="137"/>
      <c r="D25" s="16" t="s">
        <v>14</v>
      </c>
      <c r="E25" s="16">
        <v>35</v>
      </c>
      <c r="F25" s="16">
        <v>5</v>
      </c>
      <c r="G25" s="16">
        <v>5</v>
      </c>
      <c r="H25" s="138">
        <f t="shared" si="0"/>
        <v>45</v>
      </c>
      <c r="I25" s="16"/>
      <c r="J25" s="78"/>
      <c r="K25" s="139"/>
      <c r="L25" s="140"/>
      <c r="M25" s="139"/>
    </row>
    <row r="26" spans="1:13" ht="28.5">
      <c r="A26" s="136">
        <v>28</v>
      </c>
      <c r="B26" s="22" t="s">
        <v>202</v>
      </c>
      <c r="C26" s="137"/>
      <c r="D26" s="16" t="s">
        <v>14</v>
      </c>
      <c r="E26" s="16">
        <v>0</v>
      </c>
      <c r="F26" s="16">
        <v>2</v>
      </c>
      <c r="G26" s="16">
        <v>0</v>
      </c>
      <c r="H26" s="138">
        <f t="shared" si="0"/>
        <v>2</v>
      </c>
      <c r="I26" s="16"/>
      <c r="J26" s="78"/>
      <c r="K26" s="139"/>
      <c r="L26" s="140"/>
      <c r="M26" s="139"/>
    </row>
    <row r="27" spans="1:13" ht="28.5">
      <c r="A27" s="136">
        <v>29</v>
      </c>
      <c r="B27" s="22" t="s">
        <v>203</v>
      </c>
      <c r="C27" s="137"/>
      <c r="D27" s="16" t="s">
        <v>14</v>
      </c>
      <c r="E27" s="16">
        <v>2</v>
      </c>
      <c r="F27" s="16">
        <v>2</v>
      </c>
      <c r="G27" s="16">
        <v>50</v>
      </c>
      <c r="H27" s="138">
        <f t="shared" si="0"/>
        <v>54</v>
      </c>
      <c r="I27" s="16"/>
      <c r="J27" s="78"/>
      <c r="K27" s="139"/>
      <c r="L27" s="140"/>
      <c r="M27" s="139"/>
    </row>
    <row r="28" spans="1:13" ht="28.5">
      <c r="A28" s="136">
        <v>31</v>
      </c>
      <c r="B28" s="22" t="s">
        <v>204</v>
      </c>
      <c r="C28" s="137"/>
      <c r="D28" s="16" t="s">
        <v>14</v>
      </c>
      <c r="E28" s="16">
        <v>2</v>
      </c>
      <c r="F28" s="16">
        <v>2</v>
      </c>
      <c r="G28" s="16">
        <v>0</v>
      </c>
      <c r="H28" s="138">
        <f t="shared" si="0"/>
        <v>4</v>
      </c>
      <c r="I28" s="16"/>
      <c r="J28" s="78"/>
      <c r="K28" s="139"/>
      <c r="L28" s="140"/>
      <c r="M28" s="139"/>
    </row>
    <row r="29" spans="1:13" ht="24.75" customHeight="1">
      <c r="A29" s="136">
        <v>32</v>
      </c>
      <c r="B29" s="22" t="s">
        <v>205</v>
      </c>
      <c r="C29" s="137"/>
      <c r="D29" s="16" t="s">
        <v>14</v>
      </c>
      <c r="E29" s="16">
        <v>10</v>
      </c>
      <c r="F29" s="16">
        <v>70</v>
      </c>
      <c r="G29" s="16">
        <v>5</v>
      </c>
      <c r="H29" s="138">
        <f t="shared" si="0"/>
        <v>85</v>
      </c>
      <c r="I29" s="16"/>
      <c r="J29" s="78"/>
      <c r="K29" s="139"/>
      <c r="L29" s="140"/>
      <c r="M29" s="139"/>
    </row>
    <row r="30" spans="1:13" s="143" customFormat="1" ht="37.5" customHeight="1">
      <c r="A30" s="263" t="s">
        <v>135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141">
        <f>SUM(L3:L29)</f>
        <v>0</v>
      </c>
      <c r="M30" s="142">
        <f>SUM(M3:M29)</f>
        <v>0</v>
      </c>
    </row>
    <row r="31" spans="1:13" s="143" customFormat="1" ht="16.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46"/>
    </row>
    <row r="32" spans="1:12" ht="15">
      <c r="A32" s="264" t="s">
        <v>206</v>
      </c>
      <c r="B32" s="264"/>
      <c r="C32" s="264"/>
      <c r="D32" s="264"/>
      <c r="E32" s="264"/>
      <c r="F32" s="264"/>
      <c r="G32" s="264"/>
      <c r="H32" s="264"/>
      <c r="I32" s="264"/>
      <c r="J32" s="147"/>
      <c r="K32" s="147"/>
      <c r="L32" s="147"/>
    </row>
  </sheetData>
  <sheetProtection selectLockedCells="1" selectUnlockedCells="1"/>
  <mergeCells count="3">
    <mergeCell ref="A1:M1"/>
    <mergeCell ref="A30:K30"/>
    <mergeCell ref="A32:I32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Aleksandra Mrówka</cp:lastModifiedBy>
  <dcterms:created xsi:type="dcterms:W3CDTF">2021-02-16T13:12:01Z</dcterms:created>
  <dcterms:modified xsi:type="dcterms:W3CDTF">2021-04-13T12:21:41Z</dcterms:modified>
  <cp:category/>
  <cp:version/>
  <cp:contentType/>
  <cp:contentStatus/>
</cp:coreProperties>
</file>