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zetargi\2023\usługi\67_Rewitalizacja parku w Sulęcinie\Brudnopis\"/>
    </mc:Choice>
  </mc:AlternateContent>
  <xr:revisionPtr revIDLastSave="0" documentId="13_ncr:1_{BE17B583-71BC-4524-9AF9-08A15AABD5A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abela" sheetId="1" state="hidden" r:id="rId1"/>
    <sheet name="Kosztorys" sheetId="2" r:id="rId2"/>
    <sheet name="Przedmiar" sheetId="3" r:id="rId3"/>
    <sheet name="Limit" sheetId="4" state="hidden" r:id="rId4"/>
  </sheets>
  <calcPr calcId="181029"/>
</workbook>
</file>

<file path=xl/calcChain.xml><?xml version="1.0" encoding="utf-8"?>
<calcChain xmlns="http://schemas.openxmlformats.org/spreadsheetml/2006/main">
  <c r="G68" i="4" l="1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69" i="4" s="1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51" i="4" s="1"/>
  <c r="G10" i="4"/>
  <c r="G9" i="4"/>
  <c r="I23" i="1"/>
  <c r="I22" i="1"/>
  <c r="I21" i="1"/>
  <c r="I19" i="1"/>
  <c r="I17" i="1"/>
  <c r="H15" i="1"/>
  <c r="G15" i="1"/>
  <c r="F15" i="1"/>
  <c r="E15" i="1"/>
  <c r="D15" i="1"/>
  <c r="C15" i="1"/>
  <c r="I13" i="1"/>
  <c r="I12" i="1"/>
  <c r="H10" i="1"/>
  <c r="H26" i="1" s="1"/>
  <c r="G10" i="1"/>
  <c r="F10" i="1"/>
  <c r="F26" i="1" s="1"/>
  <c r="E10" i="1"/>
  <c r="E26" i="1" s="1"/>
  <c r="D10" i="1"/>
  <c r="D26" i="1" s="1"/>
  <c r="C10" i="1"/>
  <c r="I8" i="1"/>
  <c r="G26" i="1" l="1"/>
  <c r="C26" i="1"/>
  <c r="I10" i="1"/>
  <c r="I26" i="1" s="1"/>
  <c r="I28" i="1" s="1"/>
  <c r="I15" i="1"/>
  <c r="T10" i="2" l="1"/>
  <c r="T21" i="2" s="1"/>
  <c r="T22" i="2" l="1"/>
  <c r="U10" i="2"/>
  <c r="V10" i="2" s="1"/>
  <c r="U21" i="2"/>
  <c r="V21" i="2" s="1"/>
  <c r="U22" i="2" l="1"/>
  <c r="V22" i="2" s="1"/>
</calcChain>
</file>

<file path=xl/sharedStrings.xml><?xml version="1.0" encoding="utf-8"?>
<sst xmlns="http://schemas.openxmlformats.org/spreadsheetml/2006/main" count="366" uniqueCount="231">
  <si>
    <t>SIE-01-11G :  TABELA ELEMENTÓW SCALONYCH</t>
  </si>
  <si>
    <t>Zagospodarowanie parku przy ul. Parkowej w miejscowości Grodziszów gm. Siechnice 
w ramach Rewitalizacji parku w Grodziszowie</t>
  </si>
  <si>
    <t>Dział</t>
  </si>
  <si>
    <t>Nazwa</t>
  </si>
  <si>
    <t>R</t>
  </si>
  <si>
    <t>M</t>
  </si>
  <si>
    <t>T</t>
  </si>
  <si>
    <t>S</t>
  </si>
  <si>
    <t>K</t>
  </si>
  <si>
    <t>Z</t>
  </si>
  <si>
    <t>Ogółem</t>
  </si>
  <si>
    <t>Ogółem
(sykal)</t>
  </si>
  <si>
    <t>1.</t>
  </si>
  <si>
    <t>Prace przygotowawcze</t>
  </si>
  <si>
    <t/>
  </si>
  <si>
    <t>- pozycje uproszczone</t>
  </si>
  <si>
    <t>2.</t>
  </si>
  <si>
    <t>Nawierzchnie</t>
  </si>
  <si>
    <t>2.1.</t>
  </si>
  <si>
    <t xml:space="preserve">  Alejki</t>
  </si>
  <si>
    <t>2.2.</t>
  </si>
  <si>
    <t xml:space="preserve">  Nawierzchnia poliuretanowa</t>
  </si>
  <si>
    <t xml:space="preserve">  - pozycje uproszczone</t>
  </si>
  <si>
    <t>3.</t>
  </si>
  <si>
    <t>Mała architektura</t>
  </si>
  <si>
    <t>3.1.</t>
  </si>
  <si>
    <t xml:space="preserve">  Urządzenia wolnostojące</t>
  </si>
  <si>
    <t>3.2.</t>
  </si>
  <si>
    <t xml:space="preserve">  Trejaż</t>
  </si>
  <si>
    <t>3.3.</t>
  </si>
  <si>
    <t xml:space="preserve">  Mostek</t>
  </si>
  <si>
    <t>4.</t>
  </si>
  <si>
    <t>Zieleń</t>
  </si>
  <si>
    <t>5.</t>
  </si>
  <si>
    <t>Inne</t>
  </si>
  <si>
    <t>R A Z E M :</t>
  </si>
  <si>
    <t>Poz</t>
  </si>
  <si>
    <t>Symbol</t>
  </si>
  <si>
    <t>Jedn</t>
  </si>
  <si>
    <t>Ilość</t>
  </si>
  <si>
    <t>R j.</t>
  </si>
  <si>
    <t>M j.</t>
  </si>
  <si>
    <t>T j.</t>
  </si>
  <si>
    <t>S j.</t>
  </si>
  <si>
    <t>K j.</t>
  </si>
  <si>
    <t>Z j.</t>
  </si>
  <si>
    <t>Wartość (bez zaokr)</t>
  </si>
  <si>
    <t>Wartość</t>
  </si>
  <si>
    <t>KNR  201-01-21-01-00</t>
  </si>
  <si>
    <t>Roboty pomiarowe</t>
  </si>
  <si>
    <t>m2</t>
  </si>
  <si>
    <t>szt</t>
  </si>
  <si>
    <t>KNR  221-01-07-04-00</t>
  </si>
  <si>
    <t>KNR  221-07-01-06-00</t>
  </si>
  <si>
    <t>KNR  201-01-10-02-00</t>
  </si>
  <si>
    <t>Wywożenie dłużyc, karpiny i galęzi na odległość do 2 km, z utylizacją</t>
  </si>
  <si>
    <t>m3</t>
  </si>
  <si>
    <t>KNR  201-01-10-05-00</t>
  </si>
  <si>
    <t>Wywożenie karpin i gałęzi - dod za każde następne 0,5 km współ. 16</t>
  </si>
  <si>
    <t>Razem:</t>
  </si>
  <si>
    <t>KNR  401-01-08-02-00</t>
  </si>
  <si>
    <t>Wywóz ziemi samochodami skrzyniowymi na odległość do 1 km w gruncie kategorii 3 z utylizacją - analogia</t>
  </si>
  <si>
    <t>KNR  401-01-08-04-00</t>
  </si>
  <si>
    <t>KNR  231-04-07-01-00</t>
  </si>
  <si>
    <t>metr</t>
  </si>
  <si>
    <t>kg</t>
  </si>
  <si>
    <t>Mg</t>
  </si>
  <si>
    <t>KNR  221-03-23-04-01</t>
  </si>
  <si>
    <t>KNR  221-03-02-05-01</t>
  </si>
  <si>
    <t>KNR  221-03-02-04-01</t>
  </si>
  <si>
    <t>Sadzenie roślin okrywowych i pnączy na terenie płaskim w gruncie kategorii 3, dół głębokości 0,3 m z całkowitą zaprawą</t>
  </si>
  <si>
    <t>Obrzeże trawnikowe</t>
  </si>
  <si>
    <t>KNR  221-02-13-01-00</t>
  </si>
  <si>
    <t>Ręczne rozrzucenie ściółki pod roślinami grub 5-7 cm - analogia</t>
  </si>
  <si>
    <t>KNR  201-01-26-01-00</t>
  </si>
  <si>
    <t>Usunięcie warstwy humusu grub do 10 cm spycharkami</t>
  </si>
  <si>
    <t>KNR  221-02-13-02-00</t>
  </si>
  <si>
    <t>SIE-01-11G :  LIMIT ILOŚCIOWO - WARTOŚCIOWY</t>
  </si>
  <si>
    <t>Lp</t>
  </si>
  <si>
    <t>Cena</t>
  </si>
  <si>
    <t>ROBOCIZNA</t>
  </si>
  <si>
    <t>999</t>
  </si>
  <si>
    <t>Robotnik budowlany</t>
  </si>
  <si>
    <t>r-godz</t>
  </si>
  <si>
    <t>MATERIAŁY</t>
  </si>
  <si>
    <t>0000011</t>
  </si>
  <si>
    <t>Opłata za utylizację</t>
  </si>
  <si>
    <t>1102310</t>
  </si>
  <si>
    <t>Pręty zbrojen żebrowane 34GS fi 8-14</t>
  </si>
  <si>
    <t>1330499</t>
  </si>
  <si>
    <t>Gwoździe budowlane gołe</t>
  </si>
  <si>
    <t>1369999</t>
  </si>
  <si>
    <t>Wyroby warsztatowe różne</t>
  </si>
  <si>
    <t>1420899</t>
  </si>
  <si>
    <t>Azofoska</t>
  </si>
  <si>
    <t>1600510</t>
  </si>
  <si>
    <t>Tłucznie kamienne niesortowane</t>
  </si>
  <si>
    <t>1600610</t>
  </si>
  <si>
    <t>Kruszywo łamane naturalne twarde 0-16</t>
  </si>
  <si>
    <t>Kruszywo łamane naturalne twarde 0-8</t>
  </si>
  <si>
    <t>1600799</t>
  </si>
  <si>
    <t>Klińce do nawierzchni</t>
  </si>
  <si>
    <t>1601299</t>
  </si>
  <si>
    <t>Piasek do nawierzchni drogowych</t>
  </si>
  <si>
    <t>1603499</t>
  </si>
  <si>
    <t>Miał kamienny</t>
  </si>
  <si>
    <t>2222501</t>
  </si>
  <si>
    <t>Obrzeże stalowe</t>
  </si>
  <si>
    <t>Obrzeże trawnikowe 100x20x6 szare</t>
  </si>
  <si>
    <t>2370650</t>
  </si>
  <si>
    <t>Masy betonowe z kruszywa naturalnego B-20</t>
  </si>
  <si>
    <t>2370660</t>
  </si>
  <si>
    <t>Masy betonowe z kruszywa naturalnego C20/25 (B-25)</t>
  </si>
  <si>
    <t>2370670</t>
  </si>
  <si>
    <t>Masy betonowe z kruszywa naturalnego C25/30 (B-30)</t>
  </si>
  <si>
    <t>2602003</t>
  </si>
  <si>
    <t>Deski iglaste obrzynane 19-25 mm kl.3</t>
  </si>
  <si>
    <t>2602013</t>
  </si>
  <si>
    <t>Deski iglaste obrzynane 29-45 mm kl.3</t>
  </si>
  <si>
    <t>2602099</t>
  </si>
  <si>
    <t>Deski iglaste obrzynane</t>
  </si>
  <si>
    <t>2643099</t>
  </si>
  <si>
    <t>Krawędziaki iglaste nasycone</t>
  </si>
  <si>
    <t>2790199</t>
  </si>
  <si>
    <t>Maty słomiane</t>
  </si>
  <si>
    <t>3900599</t>
  </si>
  <si>
    <t>Tkaniny jutowe</t>
  </si>
  <si>
    <t>3901404</t>
  </si>
  <si>
    <t>Geowłóknina</t>
  </si>
  <si>
    <t>3930000</t>
  </si>
  <si>
    <t>Woda przemysłowa</t>
  </si>
  <si>
    <t>3950099</t>
  </si>
  <si>
    <t>Drewno na stemple budowlane okrągłe igl.</t>
  </si>
  <si>
    <t>3951299</t>
  </si>
  <si>
    <t>Paliki drewniane</t>
  </si>
  <si>
    <t>3951320</t>
  </si>
  <si>
    <t>Słupki iglaste niekorowane fi 10-11 cm</t>
  </si>
  <si>
    <t>3960002</t>
  </si>
  <si>
    <t>Ściółka leśna</t>
  </si>
  <si>
    <t>3990199</t>
  </si>
  <si>
    <t>Nasiona kwiatów</t>
  </si>
  <si>
    <t>Nasiona traw</t>
  </si>
  <si>
    <t>3992002</t>
  </si>
  <si>
    <t>Ambrowiec amerykański</t>
  </si>
  <si>
    <t>3992010</t>
  </si>
  <si>
    <t>Metasekwoja chińska</t>
  </si>
  <si>
    <t>3993001</t>
  </si>
  <si>
    <t>Byliny</t>
  </si>
  <si>
    <t>Krzewy liściaste formy naturalnej</t>
  </si>
  <si>
    <t>Okrywowe i pnącza</t>
  </si>
  <si>
    <t>3993010</t>
  </si>
  <si>
    <t>Krzewy iglaste</t>
  </si>
  <si>
    <t>3994004</t>
  </si>
  <si>
    <t>Ziemia żyzna</t>
  </si>
  <si>
    <t>6831801</t>
  </si>
  <si>
    <t>Sznur konopny surowy</t>
  </si>
  <si>
    <t>SPRZĘT</t>
  </si>
  <si>
    <t>11334</t>
  </si>
  <si>
    <t>Spycharka gąsienicowa 100 kM</t>
  </si>
  <si>
    <t>m-godz</t>
  </si>
  <si>
    <t>11612</t>
  </si>
  <si>
    <t>Równiarka samojezdna 100 kM</t>
  </si>
  <si>
    <t>12111</t>
  </si>
  <si>
    <t>Walec statyczny samojezdny 6 Mg</t>
  </si>
  <si>
    <t>12113</t>
  </si>
  <si>
    <t>Walec statyczny samojezdny 10 Mg</t>
  </si>
  <si>
    <t>12115</t>
  </si>
  <si>
    <t>Walec statyczny samojezdny 15 Mg</t>
  </si>
  <si>
    <t>12312</t>
  </si>
  <si>
    <t>Walec wibracyjny samojezdny 5 Mg</t>
  </si>
  <si>
    <t>13111</t>
  </si>
  <si>
    <t>Piła motorowa łańcuchowa 4,2 kM</t>
  </si>
  <si>
    <t>34212</t>
  </si>
  <si>
    <t>Wyciąg szybowy 1,5 Mg</t>
  </si>
  <si>
    <t>39000</t>
  </si>
  <si>
    <t>Środek transportowy (1)</t>
  </si>
  <si>
    <t>39121</t>
  </si>
  <si>
    <t>Ciągnik kołowy 75 kM</t>
  </si>
  <si>
    <t>39511</t>
  </si>
  <si>
    <t>Samochód dostawczy 0,9 Mg</t>
  </si>
  <si>
    <t>39521</t>
  </si>
  <si>
    <t>Samochód skrzyniowy do 5 t  (1)</t>
  </si>
  <si>
    <t>39611</t>
  </si>
  <si>
    <t>Przyczepa skrzyniowa 3,5 Mg</t>
  </si>
  <si>
    <t>71212</t>
  </si>
  <si>
    <t>Giętarka mechaniczna do prętów</t>
  </si>
  <si>
    <t>71231</t>
  </si>
  <si>
    <t>Nożyce mechaniczne do prętów</t>
  </si>
  <si>
    <t>71251</t>
  </si>
  <si>
    <t>Prościarka automatyczna do prętów</t>
  </si>
  <si>
    <t>Załącznik nr 8 - Przedmiar robót (wyciąg z całości)</t>
  </si>
  <si>
    <r>
      <t>m</t>
    </r>
    <r>
      <rPr>
        <vertAlign val="superscript"/>
        <sz val="10"/>
        <color rgb="FF000000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</si>
  <si>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0"/>
        <color rgb="FF000000"/>
        <rFont val="Calibri"/>
        <family val="2"/>
        <charset val="238"/>
        <scheme val="minor"/>
      </rPr>
      <t>3</t>
    </r>
  </si>
  <si>
    <t>m</t>
  </si>
  <si>
    <t>Pielęgnacja drzew starszych istniejących - analogia</t>
  </si>
  <si>
    <t>Pozycja</t>
  </si>
  <si>
    <t>Zabezpieczenie drzew na okres robót - analogia</t>
  </si>
  <si>
    <t>Sadzenie krzewów iglastych na terenie płaskim w gruncie kategorii 3,
dół głębokości 0,5 m z zaprawą</t>
  </si>
  <si>
    <t>Sadzenie krzewów liściastych na terenie płaskim w gruncie kategorii 3,
dół głębokości 0,5 m z całkowitą zaprawą</t>
  </si>
  <si>
    <t>Sadzenie bylin i traw na terenie płaskim w gruncie kategorii 3,
dół głębokości 0,3 m z całkowitą zaprawą</t>
  </si>
  <si>
    <t>Wywóz ziemi samochodami skrzyniowymi na każdy następny 1 km wspól. 9</t>
  </si>
  <si>
    <t>Ręczne rozrzucenie ziemi grubości 2 cm w terenie płaskim</t>
  </si>
  <si>
    <t>Rozrzucenie ziemi w terenie płaskim - dodatek za 1 cm współ. 13</t>
  </si>
  <si>
    <t>VAT</t>
  </si>
  <si>
    <t>Wartość netto</t>
  </si>
  <si>
    <t>Wartość brutto</t>
  </si>
  <si>
    <t>Razem prace przygotowawcze</t>
  </si>
  <si>
    <t>Razem zieleń</t>
  </si>
  <si>
    <r>
      <t>m</t>
    </r>
    <r>
      <rPr>
        <vertAlign val="superscript"/>
        <sz val="10"/>
        <color rgb="FF000000"/>
        <rFont val="Calibri"/>
        <family val="2"/>
        <scheme val="minor"/>
      </rPr>
      <t>2</t>
    </r>
  </si>
  <si>
    <r>
      <t>m</t>
    </r>
    <r>
      <rPr>
        <vertAlign val="superscript"/>
        <sz val="10"/>
        <color rgb="FF000000"/>
        <rFont val="Calibri"/>
        <family val="2"/>
        <scheme val="minor"/>
      </rPr>
      <t>3</t>
    </r>
  </si>
  <si>
    <t>Ręczne rozrzucenie ściółki pod roślinami
grubość 5-7 cm - analogia</t>
  </si>
  <si>
    <t>Usunięcie spycharkami warstwy humusu
grubość do 10 cm</t>
  </si>
  <si>
    <t>Ręczne rozrzucenie ziemi grubości 2 cm
w terenie płaskim</t>
  </si>
  <si>
    <t>Rozrzucenie ziemi w terenie płaskim - dodatek
za 1 cm współ. 13</t>
  </si>
  <si>
    <t>Wywożenie dłużyc, karpiny i galęzi na odległość
do 2 km, z utylizacją</t>
  </si>
  <si>
    <t>Wywóz ziemi samochodami skrzyniowymi na odległość do 1 km w gruncie kategorii 3
z utylizacją - analogia</t>
  </si>
  <si>
    <t>Cena jedn.</t>
  </si>
  <si>
    <t>Razem całość (prace przygotowawcze + zieleń)</t>
  </si>
  <si>
    <t xml:space="preserve">Gminny Program Rewitalizacji – rewitalizacja parku w miejscowości Sulęcin.
</t>
  </si>
  <si>
    <t>KNR  221-03-11-07-00</t>
  </si>
  <si>
    <t>Klon Freemana obw. 20-22cm - Sadzenie drzew piennych na terenie płaskim w gruncie kategorii 3 dół głębokości 1/0,7 m z całkowitą zaprawą</t>
  </si>
  <si>
    <t>Lipa drobnolistna obw. 20-22cm - Sadzenie drzew piennych na terenie płaskim w gruncie kategorii 3 dół głębokości 1/0,7 m z całkowitą zaprawą</t>
  </si>
  <si>
    <t>KNR  221-03-23-06-00</t>
  </si>
  <si>
    <t>Cypryśnik błotny wys. 250-350cm - Sadzenie drzew iglastych na terenie płaskim w gruncie kategorii 3 dół głębokości 1,0/0,7 m z zaprawą</t>
  </si>
  <si>
    <t>64.</t>
  </si>
  <si>
    <t>65.</t>
  </si>
  <si>
    <t>66.</t>
  </si>
  <si>
    <t>67.</t>
  </si>
  <si>
    <t>68.</t>
  </si>
  <si>
    <t>69.</t>
  </si>
  <si>
    <t>Formularz ofertowy zadań wnioskowanych| o dofinansowanie środkami Wojewódzkiego Funduszu Ochrony Środowiska i Gospodarki Wodnej we Wrocławiu.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</si>
</sst>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."/>
    <numFmt numFmtId="165" formatCode="0.000"/>
  </numFmts>
  <fonts count="24" x14ac:knownFonts="1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i/>
      <sz val="9"/>
      <color rgb="FF000000"/>
      <name val="Calibri"/>
      <family val="2"/>
    </font>
    <font>
      <sz val="9"/>
      <color rgb="FF000000" tint="0.249977111117893"/>
      <name val="Calibri"/>
      <family val="2"/>
    </font>
    <font>
      <i/>
      <sz val="9"/>
      <color rgb="FF000000" tint="0.249977111117893"/>
      <name val="Calibri"/>
      <family val="2"/>
    </font>
    <font>
      <b/>
      <sz val="9"/>
      <color rgb="FF000000"/>
      <name val="Calibri"/>
      <family val="2"/>
    </font>
    <font>
      <b/>
      <u/>
      <sz val="10"/>
      <color rgb="FF000000"/>
      <name val="Calibri"/>
      <family val="2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vertAlign val="superscript"/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0"/>
      <color rgb="FF000000" tint="0.59999389629810485"/>
      <name val="Calibri"/>
      <family val="2"/>
      <scheme val="minor"/>
    </font>
    <font>
      <i/>
      <sz val="10"/>
      <color rgb="FF000000" tint="0.29999694814905242"/>
      <name val="Calibri"/>
      <family val="2"/>
      <scheme val="minor"/>
    </font>
    <font>
      <sz val="10"/>
      <color rgb="FF000000" tint="0.59999389629810485"/>
      <name val="Calibri"/>
      <family val="2"/>
      <scheme val="minor"/>
    </font>
    <font>
      <sz val="10"/>
      <color rgb="FF000000" tint="0.29999694814905242"/>
      <name val="Calibri"/>
      <family val="2"/>
      <scheme val="minor"/>
    </font>
    <font>
      <b/>
      <sz val="10"/>
      <color rgb="FF000000" tint="0.59999389629810485"/>
      <name val="Calibri"/>
      <family val="2"/>
      <scheme val="minor"/>
    </font>
    <font>
      <b/>
      <sz val="10"/>
      <color rgb="FF000000" tint="0.2999969481490524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4" fillId="0" borderId="0" xfId="0" applyNumberFormat="1" applyFont="1" applyAlignment="1">
      <alignment vertical="top"/>
    </xf>
    <xf numFmtId="4" fontId="4" fillId="0" borderId="0" xfId="0" applyNumberFormat="1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2" fontId="5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 wrapText="1"/>
    </xf>
    <xf numFmtId="0" fontId="7" fillId="0" borderId="0" xfId="0" applyFont="1" applyAlignment="1">
      <alignment vertical="top"/>
    </xf>
    <xf numFmtId="4" fontId="7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4" fontId="2" fillId="0" borderId="0" xfId="0" applyNumberFormat="1" applyFont="1" applyAlignment="1">
      <alignment vertical="top"/>
    </xf>
    <xf numFmtId="0" fontId="0" fillId="0" borderId="0" xfId="0" applyAlignment="1">
      <alignment horizontal="center" vertical="top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indent="1"/>
    </xf>
    <xf numFmtId="4" fontId="11" fillId="0" borderId="1" xfId="0" applyNumberFormat="1" applyFont="1" applyBorder="1" applyAlignment="1">
      <alignment horizontal="right" vertical="center" indent="1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2" fontId="22" fillId="0" borderId="1" xfId="0" applyNumberFormat="1" applyFont="1" applyBorder="1" applyAlignment="1">
      <alignment vertical="center"/>
    </xf>
    <xf numFmtId="4" fontId="23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left" vertical="center" indent="1"/>
    </xf>
    <xf numFmtId="0" fontId="15" fillId="0" borderId="1" xfId="0" applyFont="1" applyBorder="1" applyAlignment="1">
      <alignment horizontal="left" vertical="center" wrapText="1" indent="1"/>
    </xf>
    <xf numFmtId="4" fontId="15" fillId="0" borderId="1" xfId="0" applyNumberFormat="1" applyFont="1" applyBorder="1" applyAlignment="1">
      <alignment horizontal="right" vertical="center" indent="1"/>
    </xf>
    <xf numFmtId="2" fontId="20" fillId="0" borderId="1" xfId="0" applyNumberFormat="1" applyFont="1" applyBorder="1" applyAlignment="1">
      <alignment horizontal="right" vertical="center" indent="1"/>
    </xf>
    <xf numFmtId="4" fontId="21" fillId="0" borderId="1" xfId="0" applyNumberFormat="1" applyFont="1" applyBorder="1" applyAlignment="1">
      <alignment horizontal="right" vertical="center" indent="1"/>
    </xf>
    <xf numFmtId="4" fontId="14" fillId="0" borderId="1" xfId="0" applyNumberFormat="1" applyFont="1" applyBorder="1" applyAlignment="1">
      <alignment horizontal="right" vertical="center" indent="1"/>
    </xf>
    <xf numFmtId="164" fontId="15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right" vertical="center" indent="1"/>
    </xf>
    <xf numFmtId="0" fontId="1" fillId="0" borderId="0" xfId="0" applyFont="1" applyAlignment="1">
      <alignment horizontal="left" vertical="top"/>
    </xf>
    <xf numFmtId="0" fontId="0" fillId="0" borderId="0" xfId="0"/>
    <xf numFmtId="0" fontId="2" fillId="0" borderId="0" xfId="0" applyFont="1" applyAlignment="1">
      <alignment horizontal="left" vertical="top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top"/>
    </xf>
    <xf numFmtId="0" fontId="8" fillId="0" borderId="0" xfId="0" applyFont="1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workbookViewId="0">
      <selection activeCell="T20" sqref="T20"/>
    </sheetView>
  </sheetViews>
  <sheetFormatPr defaultRowHeight="12" x14ac:dyDescent="0.2"/>
  <cols>
    <col min="1" max="1" width="6"/>
    <col min="2" max="2" width="45"/>
    <col min="3" max="4" width="10"/>
    <col min="5" max="5" width="9"/>
    <col min="6" max="8" width="10"/>
    <col min="9" max="9" width="12"/>
    <col min="10" max="10" width="2"/>
    <col min="11" max="11" width="0" hidden="1"/>
  </cols>
  <sheetData>
    <row r="1" spans="1:11" ht="15" x14ac:dyDescent="0.2">
      <c r="A1" s="46" t="s">
        <v>0</v>
      </c>
      <c r="B1" s="47"/>
      <c r="C1" s="47"/>
      <c r="D1" s="47"/>
      <c r="E1" s="47"/>
    </row>
    <row r="3" spans="1:11" ht="12.75" x14ac:dyDescent="0.2">
      <c r="A3" s="48" t="s">
        <v>1</v>
      </c>
      <c r="B3" s="47"/>
      <c r="C3" s="47"/>
      <c r="D3" s="47"/>
      <c r="E3" s="47"/>
    </row>
    <row r="6" spans="1:11" x14ac:dyDescent="0.2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K6" s="2" t="s">
        <v>11</v>
      </c>
    </row>
    <row r="8" spans="1:11" x14ac:dyDescent="0.2">
      <c r="A8" s="1" t="s">
        <v>12</v>
      </c>
      <c r="B8" s="3" t="s">
        <v>13</v>
      </c>
      <c r="C8" s="4">
        <v>14440.39</v>
      </c>
      <c r="D8" s="4">
        <v>4471.95</v>
      </c>
      <c r="E8" s="4">
        <v>0</v>
      </c>
      <c r="F8" s="4">
        <v>7029.51</v>
      </c>
      <c r="G8" s="4">
        <v>15659.55</v>
      </c>
      <c r="H8" s="4">
        <v>8898.6299999999992</v>
      </c>
      <c r="I8" s="5">
        <f>SUM(C8:H8)</f>
        <v>50500.029999999992</v>
      </c>
      <c r="K8" s="5">
        <v>50500.03</v>
      </c>
    </row>
    <row r="9" spans="1:11" x14ac:dyDescent="0.2">
      <c r="A9" s="6" t="s">
        <v>14</v>
      </c>
      <c r="B9" s="7" t="s">
        <v>15</v>
      </c>
      <c r="I9" s="6">
        <v>500</v>
      </c>
      <c r="K9" s="6">
        <v>500</v>
      </c>
    </row>
    <row r="10" spans="1:11" x14ac:dyDescent="0.2">
      <c r="A10" s="1" t="s">
        <v>16</v>
      </c>
      <c r="B10" s="3" t="s">
        <v>17</v>
      </c>
      <c r="C10" s="4">
        <f t="shared" ref="C10:I10" si="0">SUM(C12:C13)</f>
        <v>9281.39</v>
      </c>
      <c r="D10" s="4">
        <f t="shared" si="0"/>
        <v>103836.5</v>
      </c>
      <c r="E10" s="4">
        <f t="shared" si="0"/>
        <v>0</v>
      </c>
      <c r="F10" s="4">
        <f t="shared" si="0"/>
        <v>18010.98</v>
      </c>
      <c r="G10" s="4">
        <f t="shared" si="0"/>
        <v>19918.560000000001</v>
      </c>
      <c r="H10" s="4">
        <f t="shared" si="0"/>
        <v>11328.029999999999</v>
      </c>
      <c r="I10" s="5">
        <f t="shared" si="0"/>
        <v>162375.46</v>
      </c>
      <c r="K10" s="5">
        <v>162375.45000000001</v>
      </c>
    </row>
    <row r="11" spans="1:11" x14ac:dyDescent="0.2">
      <c r="A11" s="6" t="s">
        <v>14</v>
      </c>
      <c r="B11" s="7" t="s">
        <v>15</v>
      </c>
      <c r="I11" s="6">
        <v>80000</v>
      </c>
      <c r="K11" s="6">
        <v>80000</v>
      </c>
    </row>
    <row r="12" spans="1:11" x14ac:dyDescent="0.2">
      <c r="A12" s="8" t="s">
        <v>18</v>
      </c>
      <c r="B12" s="9" t="s">
        <v>19</v>
      </c>
      <c r="C12" s="10">
        <v>5840.86</v>
      </c>
      <c r="D12" s="10">
        <v>94460.5</v>
      </c>
      <c r="E12" s="10">
        <v>0</v>
      </c>
      <c r="F12" s="10">
        <v>14464.38</v>
      </c>
      <c r="G12" s="10">
        <v>14818.25</v>
      </c>
      <c r="H12" s="10">
        <v>8427.2199999999993</v>
      </c>
      <c r="I12" s="11">
        <f>SUM(C12:H12)</f>
        <v>138011.21</v>
      </c>
      <c r="K12" s="11">
        <v>138011.20000000001</v>
      </c>
    </row>
    <row r="13" spans="1:11" x14ac:dyDescent="0.2">
      <c r="A13" s="8" t="s">
        <v>20</v>
      </c>
      <c r="B13" s="9" t="s">
        <v>21</v>
      </c>
      <c r="C13" s="10">
        <v>3440.53</v>
      </c>
      <c r="D13" s="10">
        <v>9376</v>
      </c>
      <c r="E13" s="10">
        <v>0</v>
      </c>
      <c r="F13" s="10">
        <v>3546.6</v>
      </c>
      <c r="G13" s="10">
        <v>5100.3100000000004</v>
      </c>
      <c r="H13" s="10">
        <v>2900.81</v>
      </c>
      <c r="I13" s="11">
        <f>SUM(C13:H13)</f>
        <v>24364.250000000004</v>
      </c>
      <c r="K13" s="11">
        <v>24364.25</v>
      </c>
    </row>
    <row r="14" spans="1:11" x14ac:dyDescent="0.2">
      <c r="A14" s="12" t="s">
        <v>14</v>
      </c>
      <c r="B14" s="13" t="s">
        <v>22</v>
      </c>
      <c r="I14" s="12">
        <v>80000</v>
      </c>
      <c r="K14" s="12">
        <v>80000</v>
      </c>
    </row>
    <row r="15" spans="1:11" x14ac:dyDescent="0.2">
      <c r="A15" s="1" t="s">
        <v>23</v>
      </c>
      <c r="B15" s="3" t="s">
        <v>24</v>
      </c>
      <c r="C15" s="4">
        <f t="shared" ref="C15:I15" si="1">SUM(C17,C19,C21)</f>
        <v>5876.58</v>
      </c>
      <c r="D15" s="4">
        <f t="shared" si="1"/>
        <v>27780.85</v>
      </c>
      <c r="E15" s="4">
        <f t="shared" si="1"/>
        <v>0</v>
      </c>
      <c r="F15" s="4">
        <f t="shared" si="1"/>
        <v>540.17999999999995</v>
      </c>
      <c r="G15" s="4">
        <f t="shared" si="1"/>
        <v>4684.0400000000009</v>
      </c>
      <c r="H15" s="4">
        <f t="shared" si="1"/>
        <v>2664.0099999999998</v>
      </c>
      <c r="I15" s="5">
        <f t="shared" si="1"/>
        <v>41545.659999999996</v>
      </c>
      <c r="K15" s="5">
        <v>41545.629999999997</v>
      </c>
    </row>
    <row r="16" spans="1:11" x14ac:dyDescent="0.2">
      <c r="A16" s="6" t="s">
        <v>14</v>
      </c>
      <c r="B16" s="7" t="s">
        <v>15</v>
      </c>
      <c r="I16" s="6">
        <v>145060</v>
      </c>
      <c r="K16" s="6">
        <v>145060</v>
      </c>
    </row>
    <row r="17" spans="1:11" x14ac:dyDescent="0.2">
      <c r="A17" s="8" t="s">
        <v>25</v>
      </c>
      <c r="B17" s="9" t="s">
        <v>26</v>
      </c>
      <c r="C17" s="10">
        <v>1133.5999999999999</v>
      </c>
      <c r="D17" s="10">
        <v>2014.76</v>
      </c>
      <c r="E17" s="10">
        <v>0</v>
      </c>
      <c r="F17" s="10">
        <v>295.70999999999998</v>
      </c>
      <c r="G17" s="10">
        <v>1043.42</v>
      </c>
      <c r="H17" s="10">
        <v>593.48</v>
      </c>
      <c r="I17" s="11">
        <f>SUM(C17:H17)</f>
        <v>5080.9699999999993</v>
      </c>
      <c r="K17" s="11">
        <v>5080.96</v>
      </c>
    </row>
    <row r="18" spans="1:11" x14ac:dyDescent="0.2">
      <c r="A18" s="12" t="s">
        <v>14</v>
      </c>
      <c r="B18" s="13" t="s">
        <v>22</v>
      </c>
      <c r="I18" s="12">
        <v>139450</v>
      </c>
      <c r="K18" s="12">
        <v>139450</v>
      </c>
    </row>
    <row r="19" spans="1:11" x14ac:dyDescent="0.2">
      <c r="A19" s="8" t="s">
        <v>27</v>
      </c>
      <c r="B19" s="9" t="s">
        <v>28</v>
      </c>
      <c r="C19" s="10">
        <v>1485.24</v>
      </c>
      <c r="D19" s="10">
        <v>13507.45</v>
      </c>
      <c r="E19" s="10">
        <v>0</v>
      </c>
      <c r="F19" s="10">
        <v>67.459999999999994</v>
      </c>
      <c r="G19" s="10">
        <v>1133.47</v>
      </c>
      <c r="H19" s="10">
        <v>644.67999999999995</v>
      </c>
      <c r="I19" s="11">
        <f>SUM(C19:H19)</f>
        <v>16838.3</v>
      </c>
      <c r="K19" s="11">
        <v>16838.3</v>
      </c>
    </row>
    <row r="20" spans="1:11" x14ac:dyDescent="0.2">
      <c r="A20" s="12" t="s">
        <v>14</v>
      </c>
      <c r="B20" s="13" t="s">
        <v>22</v>
      </c>
      <c r="I20" s="12">
        <v>5610</v>
      </c>
      <c r="K20" s="12">
        <v>5610</v>
      </c>
    </row>
    <row r="21" spans="1:11" x14ac:dyDescent="0.2">
      <c r="A21" s="8" t="s">
        <v>29</v>
      </c>
      <c r="B21" s="9" t="s">
        <v>30</v>
      </c>
      <c r="C21" s="10">
        <v>3257.74</v>
      </c>
      <c r="D21" s="10">
        <v>12258.64</v>
      </c>
      <c r="E21" s="10">
        <v>0</v>
      </c>
      <c r="F21" s="10">
        <v>177.01</v>
      </c>
      <c r="G21" s="10">
        <v>2507.15</v>
      </c>
      <c r="H21" s="10">
        <v>1425.85</v>
      </c>
      <c r="I21" s="11">
        <f>SUM(C21:H21)</f>
        <v>19626.39</v>
      </c>
      <c r="K21" s="11">
        <v>19626.37</v>
      </c>
    </row>
    <row r="22" spans="1:11" x14ac:dyDescent="0.2">
      <c r="A22" s="1" t="s">
        <v>31</v>
      </c>
      <c r="B22" s="3" t="s">
        <v>32</v>
      </c>
      <c r="C22" s="4">
        <v>96971.63</v>
      </c>
      <c r="D22" s="4">
        <v>244323.12</v>
      </c>
      <c r="E22" s="4">
        <v>0</v>
      </c>
      <c r="F22" s="4">
        <v>10647.28</v>
      </c>
      <c r="G22" s="4">
        <v>78570.320000000007</v>
      </c>
      <c r="H22" s="4">
        <v>44679.199999999997</v>
      </c>
      <c r="I22" s="5">
        <f>SUM(C22:H22)</f>
        <v>475191.55000000005</v>
      </c>
      <c r="K22" s="5">
        <v>475191.55</v>
      </c>
    </row>
    <row r="23" spans="1:11" x14ac:dyDescent="0.2">
      <c r="A23" s="1" t="s">
        <v>33</v>
      </c>
      <c r="B23" s="3" t="s">
        <v>34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5">
        <f>SUM(C23:H23)</f>
        <v>0</v>
      </c>
      <c r="K23" s="5">
        <v>0</v>
      </c>
    </row>
    <row r="24" spans="1:11" x14ac:dyDescent="0.2">
      <c r="A24" s="6" t="s">
        <v>14</v>
      </c>
      <c r="B24" s="7" t="s">
        <v>15</v>
      </c>
      <c r="I24" s="6">
        <v>2500</v>
      </c>
      <c r="K24" s="6">
        <v>2500</v>
      </c>
    </row>
    <row r="26" spans="1:11" x14ac:dyDescent="0.2">
      <c r="B26" s="14" t="s">
        <v>35</v>
      </c>
      <c r="C26" s="4">
        <f t="shared" ref="C26:I26" si="2">SUM(C8,C10,C15,C22:C23)</f>
        <v>126569.99</v>
      </c>
      <c r="D26" s="4">
        <f t="shared" si="2"/>
        <v>380412.42</v>
      </c>
      <c r="E26" s="4">
        <f t="shared" si="2"/>
        <v>0</v>
      </c>
      <c r="F26" s="4">
        <f t="shared" si="2"/>
        <v>36227.949999999997</v>
      </c>
      <c r="G26" s="4">
        <f t="shared" si="2"/>
        <v>118832.47</v>
      </c>
      <c r="H26" s="4">
        <f t="shared" si="2"/>
        <v>67569.87</v>
      </c>
      <c r="I26" s="5">
        <f t="shared" si="2"/>
        <v>729612.70000000007</v>
      </c>
      <c r="K26" s="5">
        <v>729612.66</v>
      </c>
    </row>
    <row r="27" spans="1:11" x14ac:dyDescent="0.2">
      <c r="A27" s="6" t="s">
        <v>14</v>
      </c>
      <c r="B27" s="7" t="s">
        <v>15</v>
      </c>
      <c r="I27" s="6">
        <v>228060</v>
      </c>
      <c r="K27" s="6">
        <v>228060</v>
      </c>
    </row>
    <row r="28" spans="1:11" x14ac:dyDescent="0.2">
      <c r="I28" s="15">
        <f>SUM(I26:I27)</f>
        <v>957672.70000000007</v>
      </c>
      <c r="K28" s="15">
        <v>957672.66</v>
      </c>
    </row>
  </sheetData>
  <mergeCells count="2">
    <mergeCell ref="A1:E1"/>
    <mergeCell ref="A3:E3"/>
  </mergeCells>
  <pageMargins left="0.25" right="0.25" top="0.5" bottom="0.75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2"/>
  <sheetViews>
    <sheetView tabSelected="1" zoomScale="89" zoomScaleNormal="89" workbookViewId="0">
      <selection activeCell="L14" sqref="L14"/>
    </sheetView>
  </sheetViews>
  <sheetFormatPr defaultRowHeight="12.75" x14ac:dyDescent="0.2"/>
  <cols>
    <col min="1" max="1" width="6.1640625" style="31" bestFit="1" customWidth="1"/>
    <col min="2" max="2" width="27.33203125" style="31" customWidth="1"/>
    <col min="3" max="3" width="50" style="31"/>
    <col min="4" max="4" width="8" style="31"/>
    <col min="5" max="5" width="15.83203125" style="31" customWidth="1"/>
    <col min="6" max="11" width="12.83203125" style="31" hidden="1" customWidth="1"/>
    <col min="12" max="12" width="15.83203125" style="31" customWidth="1"/>
    <col min="13" max="19" width="12.83203125" style="31" hidden="1" customWidth="1"/>
    <col min="20" max="22" width="15.83203125" style="31" customWidth="1"/>
    <col min="23" max="16384" width="9.33203125" style="31"/>
  </cols>
  <sheetData>
    <row r="1" spans="1:22" ht="35.25" customHeight="1" x14ac:dyDescent="0.2">
      <c r="A1" s="51" t="s">
        <v>230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</row>
    <row r="2" spans="1:22" ht="31.5" customHeight="1" x14ac:dyDescent="0.2">
      <c r="A2" s="50" t="s">
        <v>218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2" ht="20.100000000000001" customHeight="1" x14ac:dyDescent="0.2">
      <c r="A3" s="32" t="s">
        <v>36</v>
      </c>
      <c r="B3" s="32" t="s">
        <v>37</v>
      </c>
      <c r="C3" s="32" t="s">
        <v>3</v>
      </c>
      <c r="D3" s="32" t="s">
        <v>38</v>
      </c>
      <c r="E3" s="32" t="s">
        <v>39</v>
      </c>
      <c r="F3" s="33" t="s">
        <v>40</v>
      </c>
      <c r="G3" s="33" t="s">
        <v>41</v>
      </c>
      <c r="H3" s="33" t="s">
        <v>42</v>
      </c>
      <c r="I3" s="33" t="s">
        <v>43</v>
      </c>
      <c r="J3" s="33" t="s">
        <v>44</v>
      </c>
      <c r="K3" s="33" t="s">
        <v>45</v>
      </c>
      <c r="L3" s="32" t="s">
        <v>216</v>
      </c>
      <c r="M3" s="33" t="s">
        <v>4</v>
      </c>
      <c r="N3" s="33" t="s">
        <v>5</v>
      </c>
      <c r="O3" s="33" t="s">
        <v>6</v>
      </c>
      <c r="P3" s="33" t="s">
        <v>7</v>
      </c>
      <c r="Q3" s="33" t="s">
        <v>8</v>
      </c>
      <c r="R3" s="33" t="s">
        <v>9</v>
      </c>
      <c r="S3" s="34" t="s">
        <v>46</v>
      </c>
      <c r="T3" s="32" t="s">
        <v>204</v>
      </c>
      <c r="U3" s="32" t="s">
        <v>203</v>
      </c>
      <c r="V3" s="32" t="s">
        <v>205</v>
      </c>
    </row>
    <row r="4" spans="1:22" ht="20.100000000000001" customHeight="1" x14ac:dyDescent="0.2">
      <c r="A4" s="50" t="s">
        <v>13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</row>
    <row r="5" spans="1:22" ht="30" customHeight="1" x14ac:dyDescent="0.2">
      <c r="A5" s="44">
        <v>1</v>
      </c>
      <c r="B5" s="38" t="s">
        <v>48</v>
      </c>
      <c r="C5" s="39" t="s">
        <v>49</v>
      </c>
      <c r="D5" s="30" t="s">
        <v>208</v>
      </c>
      <c r="E5" s="40">
        <v>3770</v>
      </c>
      <c r="F5" s="41">
        <v>0.24</v>
      </c>
      <c r="G5" s="41">
        <v>0</v>
      </c>
      <c r="H5" s="41">
        <v>0</v>
      </c>
      <c r="I5" s="41">
        <v>0.01</v>
      </c>
      <c r="J5" s="41">
        <v>0.18</v>
      </c>
      <c r="K5" s="41">
        <v>0.1</v>
      </c>
      <c r="L5" s="40"/>
      <c r="M5" s="41"/>
      <c r="N5" s="41"/>
      <c r="O5" s="41"/>
      <c r="P5" s="41"/>
      <c r="Q5" s="41"/>
      <c r="R5" s="41"/>
      <c r="S5" s="42"/>
      <c r="T5" s="40"/>
      <c r="U5" s="40"/>
      <c r="V5" s="40"/>
    </row>
    <row r="6" spans="1:22" ht="30" customHeight="1" x14ac:dyDescent="0.2">
      <c r="A6" s="44">
        <v>7</v>
      </c>
      <c r="B6" s="38" t="s">
        <v>52</v>
      </c>
      <c r="C6" s="39" t="s">
        <v>196</v>
      </c>
      <c r="D6" s="30" t="s">
        <v>51</v>
      </c>
      <c r="E6" s="40">
        <v>5</v>
      </c>
      <c r="F6" s="41">
        <v>70.88</v>
      </c>
      <c r="G6" s="41">
        <v>41.13</v>
      </c>
      <c r="H6" s="41">
        <v>0</v>
      </c>
      <c r="I6" s="41">
        <v>0</v>
      </c>
      <c r="J6" s="41">
        <v>51.74</v>
      </c>
      <c r="K6" s="41">
        <v>29.43</v>
      </c>
      <c r="L6" s="40"/>
      <c r="M6" s="41"/>
      <c r="N6" s="41"/>
      <c r="O6" s="41"/>
      <c r="P6" s="41"/>
      <c r="Q6" s="41"/>
      <c r="R6" s="41"/>
      <c r="S6" s="42"/>
      <c r="T6" s="40"/>
      <c r="U6" s="40"/>
      <c r="V6" s="40"/>
    </row>
    <row r="7" spans="1:22" ht="30" customHeight="1" x14ac:dyDescent="0.2">
      <c r="A7" s="44">
        <v>8</v>
      </c>
      <c r="B7" s="38" t="s">
        <v>53</v>
      </c>
      <c r="C7" s="39" t="s">
        <v>194</v>
      </c>
      <c r="D7" s="30" t="s">
        <v>51</v>
      </c>
      <c r="E7" s="40">
        <v>23</v>
      </c>
      <c r="F7" s="41">
        <v>118.13</v>
      </c>
      <c r="G7" s="41">
        <v>12.35</v>
      </c>
      <c r="H7" s="41">
        <v>0</v>
      </c>
      <c r="I7" s="41">
        <v>0</v>
      </c>
      <c r="J7" s="41">
        <v>86.23</v>
      </c>
      <c r="K7" s="41">
        <v>49.05</v>
      </c>
      <c r="L7" s="40"/>
      <c r="M7" s="41"/>
      <c r="N7" s="41"/>
      <c r="O7" s="41"/>
      <c r="P7" s="41"/>
      <c r="Q7" s="41"/>
      <c r="R7" s="41"/>
      <c r="S7" s="42"/>
      <c r="T7" s="40"/>
      <c r="U7" s="40"/>
      <c r="V7" s="40"/>
    </row>
    <row r="8" spans="1:22" ht="30" customHeight="1" x14ac:dyDescent="0.2">
      <c r="A8" s="44">
        <v>9</v>
      </c>
      <c r="B8" s="38" t="s">
        <v>54</v>
      </c>
      <c r="C8" s="39" t="s">
        <v>214</v>
      </c>
      <c r="D8" s="30" t="s">
        <v>209</v>
      </c>
      <c r="E8" s="40">
        <v>5</v>
      </c>
      <c r="F8" s="41">
        <v>27.17</v>
      </c>
      <c r="G8" s="41">
        <v>139.13</v>
      </c>
      <c r="H8" s="41">
        <v>0</v>
      </c>
      <c r="I8" s="41">
        <v>43.68</v>
      </c>
      <c r="J8" s="41">
        <v>51.72</v>
      </c>
      <c r="K8" s="41">
        <v>29.42</v>
      </c>
      <c r="L8" s="40"/>
      <c r="M8" s="41"/>
      <c r="N8" s="41"/>
      <c r="O8" s="41"/>
      <c r="P8" s="41"/>
      <c r="Q8" s="41"/>
      <c r="R8" s="41"/>
      <c r="S8" s="42"/>
      <c r="T8" s="40"/>
      <c r="U8" s="40"/>
      <c r="V8" s="40"/>
    </row>
    <row r="9" spans="1:22" ht="30" customHeight="1" x14ac:dyDescent="0.2">
      <c r="A9" s="44">
        <v>10</v>
      </c>
      <c r="B9" s="38" t="s">
        <v>57</v>
      </c>
      <c r="C9" s="39" t="s">
        <v>58</v>
      </c>
      <c r="D9" s="30" t="s">
        <v>209</v>
      </c>
      <c r="E9" s="40">
        <v>5</v>
      </c>
      <c r="F9" s="41">
        <v>0</v>
      </c>
      <c r="G9" s="41">
        <v>0</v>
      </c>
      <c r="H9" s="41">
        <v>0</v>
      </c>
      <c r="I9" s="41">
        <v>44.93</v>
      </c>
      <c r="J9" s="41">
        <v>32.799999999999997</v>
      </c>
      <c r="K9" s="41">
        <v>18.649999999999999</v>
      </c>
      <c r="L9" s="40"/>
      <c r="M9" s="41"/>
      <c r="N9" s="41"/>
      <c r="O9" s="41"/>
      <c r="P9" s="41"/>
      <c r="Q9" s="41"/>
      <c r="R9" s="41"/>
      <c r="S9" s="42"/>
      <c r="T9" s="40"/>
      <c r="U9" s="40"/>
      <c r="V9" s="40"/>
    </row>
    <row r="10" spans="1:22" ht="20.100000000000001" customHeight="1" x14ac:dyDescent="0.2">
      <c r="A10" s="52" t="s">
        <v>206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36"/>
      <c r="N10" s="36"/>
      <c r="O10" s="36"/>
      <c r="P10" s="36"/>
      <c r="Q10" s="36"/>
      <c r="R10" s="36"/>
      <c r="S10" s="37"/>
      <c r="T10" s="43">
        <f>SUM(T5:T9)</f>
        <v>0</v>
      </c>
      <c r="U10" s="43">
        <f t="shared" ref="U10:U22" si="0">T10*0.23</f>
        <v>0</v>
      </c>
      <c r="V10" s="43">
        <f t="shared" ref="V10:V22" si="1">T10+U10</f>
        <v>0</v>
      </c>
    </row>
    <row r="11" spans="1:22" ht="20.100000000000001" customHeight="1" x14ac:dyDescent="0.2">
      <c r="A11" s="50" t="s">
        <v>32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</row>
    <row r="12" spans="1:22" ht="45" customHeight="1" x14ac:dyDescent="0.2">
      <c r="A12" s="44">
        <v>61</v>
      </c>
      <c r="B12" s="38" t="s">
        <v>219</v>
      </c>
      <c r="C12" s="39" t="s">
        <v>220</v>
      </c>
      <c r="D12" s="30" t="s">
        <v>51</v>
      </c>
      <c r="E12" s="40">
        <v>3</v>
      </c>
      <c r="F12" s="41">
        <v>19.09</v>
      </c>
      <c r="G12" s="41">
        <v>55.52</v>
      </c>
      <c r="H12" s="41">
        <v>0</v>
      </c>
      <c r="I12" s="41">
        <v>0</v>
      </c>
      <c r="J12" s="41">
        <v>13.94</v>
      </c>
      <c r="K12" s="41">
        <v>7.93</v>
      </c>
      <c r="L12" s="40"/>
      <c r="M12" s="41"/>
      <c r="N12" s="41"/>
      <c r="O12" s="41"/>
      <c r="P12" s="41"/>
      <c r="Q12" s="41"/>
      <c r="R12" s="41"/>
      <c r="S12" s="42"/>
      <c r="T12" s="40"/>
      <c r="U12" s="40"/>
      <c r="V12" s="40"/>
    </row>
    <row r="13" spans="1:22" ht="45" customHeight="1" x14ac:dyDescent="0.2">
      <c r="A13" s="44">
        <v>62</v>
      </c>
      <c r="B13" s="38" t="s">
        <v>219</v>
      </c>
      <c r="C13" s="39" t="s">
        <v>221</v>
      </c>
      <c r="D13" s="30" t="s">
        <v>51</v>
      </c>
      <c r="E13" s="40">
        <v>4</v>
      </c>
      <c r="F13" s="41">
        <v>17.809999999999999</v>
      </c>
      <c r="G13" s="41">
        <v>57.58</v>
      </c>
      <c r="H13" s="41">
        <v>0</v>
      </c>
      <c r="I13" s="41">
        <v>0</v>
      </c>
      <c r="J13" s="41">
        <v>13</v>
      </c>
      <c r="K13" s="41">
        <v>7.39</v>
      </c>
      <c r="L13" s="40"/>
      <c r="M13" s="41"/>
      <c r="N13" s="41"/>
      <c r="O13" s="41"/>
      <c r="P13" s="41"/>
      <c r="Q13" s="41"/>
      <c r="R13" s="41"/>
      <c r="S13" s="42"/>
      <c r="T13" s="40"/>
      <c r="U13" s="40"/>
      <c r="V13" s="40"/>
    </row>
    <row r="14" spans="1:22" ht="45" customHeight="1" x14ac:dyDescent="0.2">
      <c r="A14" s="44">
        <v>63</v>
      </c>
      <c r="B14" s="38" t="s">
        <v>222</v>
      </c>
      <c r="C14" s="39" t="s">
        <v>223</v>
      </c>
      <c r="D14" s="30" t="s">
        <v>51</v>
      </c>
      <c r="E14" s="40">
        <v>1</v>
      </c>
      <c r="F14" s="41">
        <v>10.67</v>
      </c>
      <c r="G14" s="41">
        <v>27.28</v>
      </c>
      <c r="H14" s="41">
        <v>0</v>
      </c>
      <c r="I14" s="41">
        <v>0</v>
      </c>
      <c r="J14" s="41">
        <v>7.79</v>
      </c>
      <c r="K14" s="41">
        <v>4.43</v>
      </c>
      <c r="L14" s="40"/>
      <c r="M14" s="41"/>
      <c r="N14" s="41"/>
      <c r="O14" s="41"/>
      <c r="P14" s="41"/>
      <c r="Q14" s="41"/>
      <c r="R14" s="41"/>
      <c r="S14" s="42"/>
      <c r="T14" s="40"/>
      <c r="U14" s="40"/>
      <c r="V14" s="40"/>
    </row>
    <row r="15" spans="1:22" ht="45" customHeight="1" x14ac:dyDescent="0.2">
      <c r="A15" s="44" t="s">
        <v>224</v>
      </c>
      <c r="B15" s="38" t="s">
        <v>72</v>
      </c>
      <c r="C15" s="39" t="s">
        <v>210</v>
      </c>
      <c r="D15" s="30" t="s">
        <v>208</v>
      </c>
      <c r="E15" s="40">
        <v>24</v>
      </c>
      <c r="F15" s="41">
        <v>3.91</v>
      </c>
      <c r="G15" s="41">
        <v>9.31</v>
      </c>
      <c r="H15" s="41">
        <v>0</v>
      </c>
      <c r="I15" s="41">
        <v>0</v>
      </c>
      <c r="J15" s="41">
        <v>2.85</v>
      </c>
      <c r="K15" s="41">
        <v>1.62</v>
      </c>
      <c r="L15" s="40"/>
      <c r="M15" s="41"/>
      <c r="N15" s="41"/>
      <c r="O15" s="41"/>
      <c r="P15" s="41"/>
      <c r="Q15" s="41"/>
      <c r="R15" s="41"/>
      <c r="S15" s="42"/>
      <c r="T15" s="40"/>
      <c r="U15" s="40"/>
      <c r="V15" s="40"/>
    </row>
    <row r="16" spans="1:22" ht="45" customHeight="1" x14ac:dyDescent="0.2">
      <c r="A16" s="44" t="s">
        <v>225</v>
      </c>
      <c r="B16" s="38" t="s">
        <v>74</v>
      </c>
      <c r="C16" s="39" t="s">
        <v>211</v>
      </c>
      <c r="D16" s="30" t="s">
        <v>208</v>
      </c>
      <c r="E16" s="40">
        <v>24</v>
      </c>
      <c r="F16" s="41">
        <v>0.13</v>
      </c>
      <c r="G16" s="41">
        <v>0</v>
      </c>
      <c r="H16" s="41">
        <v>0</v>
      </c>
      <c r="I16" s="41">
        <v>0.51</v>
      </c>
      <c r="J16" s="41">
        <v>0.47</v>
      </c>
      <c r="K16" s="41">
        <v>0.27</v>
      </c>
      <c r="L16" s="40"/>
      <c r="M16" s="41"/>
      <c r="N16" s="41"/>
      <c r="O16" s="41"/>
      <c r="P16" s="41"/>
      <c r="Q16" s="41"/>
      <c r="R16" s="41"/>
      <c r="S16" s="42"/>
      <c r="T16" s="40"/>
      <c r="U16" s="40"/>
      <c r="V16" s="40"/>
    </row>
    <row r="17" spans="1:22" ht="45" customHeight="1" x14ac:dyDescent="0.2">
      <c r="A17" s="44" t="s">
        <v>226</v>
      </c>
      <c r="B17" s="38" t="s">
        <v>60</v>
      </c>
      <c r="C17" s="39" t="s">
        <v>215</v>
      </c>
      <c r="D17" s="30" t="s">
        <v>209</v>
      </c>
      <c r="E17" s="40">
        <v>5</v>
      </c>
      <c r="F17" s="41">
        <v>9.84</v>
      </c>
      <c r="G17" s="41">
        <v>24.82</v>
      </c>
      <c r="H17" s="41">
        <v>0</v>
      </c>
      <c r="I17" s="41">
        <v>34.5</v>
      </c>
      <c r="J17" s="41">
        <v>32.369999999999997</v>
      </c>
      <c r="K17" s="41">
        <v>18.41</v>
      </c>
      <c r="L17" s="40"/>
      <c r="M17" s="41"/>
      <c r="N17" s="41"/>
      <c r="O17" s="41"/>
      <c r="P17" s="41"/>
      <c r="Q17" s="41"/>
      <c r="R17" s="41"/>
      <c r="S17" s="42"/>
      <c r="T17" s="40"/>
      <c r="U17" s="40"/>
      <c r="V17" s="40"/>
    </row>
    <row r="18" spans="1:22" ht="45" customHeight="1" x14ac:dyDescent="0.2">
      <c r="A18" s="44" t="s">
        <v>227</v>
      </c>
      <c r="B18" s="38" t="s">
        <v>62</v>
      </c>
      <c r="C18" s="39" t="s">
        <v>200</v>
      </c>
      <c r="D18" s="30" t="s">
        <v>209</v>
      </c>
      <c r="E18" s="40">
        <v>5</v>
      </c>
      <c r="F18" s="41">
        <v>0</v>
      </c>
      <c r="G18" s="41">
        <v>0</v>
      </c>
      <c r="H18" s="41">
        <v>0</v>
      </c>
      <c r="I18" s="41">
        <v>23.29</v>
      </c>
      <c r="J18" s="41">
        <v>17</v>
      </c>
      <c r="K18" s="41">
        <v>9.67</v>
      </c>
      <c r="L18" s="40"/>
      <c r="M18" s="41"/>
      <c r="N18" s="41"/>
      <c r="O18" s="41"/>
      <c r="P18" s="41"/>
      <c r="Q18" s="41"/>
      <c r="R18" s="41"/>
      <c r="S18" s="42"/>
      <c r="T18" s="40"/>
      <c r="U18" s="40"/>
      <c r="V18" s="40"/>
    </row>
    <row r="19" spans="1:22" ht="45" customHeight="1" x14ac:dyDescent="0.2">
      <c r="A19" s="44" t="s">
        <v>228</v>
      </c>
      <c r="B19" s="38" t="s">
        <v>72</v>
      </c>
      <c r="C19" s="39" t="s">
        <v>212</v>
      </c>
      <c r="D19" s="30" t="s">
        <v>208</v>
      </c>
      <c r="E19" s="40">
        <v>24</v>
      </c>
      <c r="F19" s="41">
        <v>1.56</v>
      </c>
      <c r="G19" s="41">
        <v>3.26</v>
      </c>
      <c r="H19" s="41">
        <v>0</v>
      </c>
      <c r="I19" s="41">
        <v>0</v>
      </c>
      <c r="J19" s="41">
        <v>1.1399999999999999</v>
      </c>
      <c r="K19" s="41">
        <v>0.65</v>
      </c>
      <c r="L19" s="40"/>
      <c r="M19" s="41"/>
      <c r="N19" s="41"/>
      <c r="O19" s="41"/>
      <c r="P19" s="41"/>
      <c r="Q19" s="41"/>
      <c r="R19" s="41"/>
      <c r="S19" s="42"/>
      <c r="T19" s="40"/>
      <c r="U19" s="40"/>
      <c r="V19" s="40"/>
    </row>
    <row r="20" spans="1:22" ht="45" customHeight="1" x14ac:dyDescent="0.2">
      <c r="A20" s="44" t="s">
        <v>229</v>
      </c>
      <c r="B20" s="38" t="s">
        <v>76</v>
      </c>
      <c r="C20" s="39" t="s">
        <v>213</v>
      </c>
      <c r="D20" s="30" t="s">
        <v>208</v>
      </c>
      <c r="E20" s="40">
        <v>24</v>
      </c>
      <c r="F20" s="41">
        <v>6.08</v>
      </c>
      <c r="G20" s="41">
        <v>21.18</v>
      </c>
      <c r="H20" s="41">
        <v>0</v>
      </c>
      <c r="I20" s="41">
        <v>0</v>
      </c>
      <c r="J20" s="41">
        <v>4.4400000000000004</v>
      </c>
      <c r="K20" s="41">
        <v>2.52</v>
      </c>
      <c r="L20" s="40"/>
      <c r="M20" s="41"/>
      <c r="N20" s="41"/>
      <c r="O20" s="41"/>
      <c r="P20" s="41"/>
      <c r="Q20" s="41"/>
      <c r="R20" s="41"/>
      <c r="S20" s="42"/>
      <c r="T20" s="40"/>
      <c r="U20" s="40"/>
      <c r="V20" s="40"/>
    </row>
    <row r="21" spans="1:22" ht="20.100000000000001" customHeight="1" x14ac:dyDescent="0.2">
      <c r="A21" s="49" t="s">
        <v>207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35"/>
      <c r="N21" s="35"/>
      <c r="O21" s="35"/>
      <c r="P21" s="35"/>
      <c r="Q21" s="35"/>
      <c r="R21" s="35"/>
      <c r="S21" s="35"/>
      <c r="T21" s="45">
        <f>SUM(T5:T20)</f>
        <v>0</v>
      </c>
      <c r="U21" s="45">
        <f t="shared" si="0"/>
        <v>0</v>
      </c>
      <c r="V21" s="45">
        <f t="shared" si="1"/>
        <v>0</v>
      </c>
    </row>
    <row r="22" spans="1:22" ht="20.100000000000001" customHeight="1" x14ac:dyDescent="0.2">
      <c r="A22" s="49" t="s">
        <v>217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35"/>
      <c r="N22" s="35"/>
      <c r="O22" s="35"/>
      <c r="P22" s="35"/>
      <c r="Q22" s="35"/>
      <c r="R22" s="35"/>
      <c r="S22" s="35"/>
      <c r="T22" s="45">
        <f>T10+T21</f>
        <v>0</v>
      </c>
      <c r="U22" s="45">
        <f t="shared" si="0"/>
        <v>0</v>
      </c>
      <c r="V22" s="45">
        <f t="shared" si="1"/>
        <v>0</v>
      </c>
    </row>
  </sheetData>
  <mergeCells count="7">
    <mergeCell ref="A22:L22"/>
    <mergeCell ref="A4:V4"/>
    <mergeCell ref="A2:V2"/>
    <mergeCell ref="A1:V1"/>
    <mergeCell ref="A10:L10"/>
    <mergeCell ref="A11:V11"/>
    <mergeCell ref="A21:L21"/>
  </mergeCells>
  <printOptions horizontalCentered="1"/>
  <pageMargins left="0.39370078740157483" right="0.39370078740157483" top="0.78740157480314965" bottom="0.78740157480314965" header="0" footer="0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1"/>
  <sheetViews>
    <sheetView zoomScale="130" zoomScaleNormal="130" workbookViewId="0">
      <selection activeCell="C6" sqref="C6"/>
    </sheetView>
  </sheetViews>
  <sheetFormatPr defaultRowHeight="12.75" x14ac:dyDescent="0.2"/>
  <cols>
    <col min="1" max="1" width="10.5" style="21" customWidth="1"/>
    <col min="2" max="2" width="25.83203125" style="21" customWidth="1"/>
    <col min="3" max="3" width="72" style="21" customWidth="1"/>
    <col min="4" max="4" width="8" style="21"/>
    <col min="5" max="5" width="12.33203125" style="22" customWidth="1"/>
    <col min="6" max="16384" width="9.33203125" style="21"/>
  </cols>
  <sheetData>
    <row r="1" spans="1:5" s="20" customFormat="1" ht="30" customHeight="1" x14ac:dyDescent="0.2">
      <c r="A1" s="56" t="s">
        <v>190</v>
      </c>
      <c r="B1" s="56"/>
      <c r="C1" s="56"/>
      <c r="D1" s="56"/>
      <c r="E1" s="56"/>
    </row>
    <row r="2" spans="1:5" ht="30" customHeight="1" x14ac:dyDescent="0.2">
      <c r="A2" s="51" t="s">
        <v>1</v>
      </c>
      <c r="B2" s="51"/>
      <c r="C2" s="51"/>
      <c r="D2" s="51"/>
      <c r="E2" s="51"/>
    </row>
    <row r="3" spans="1:5" ht="20.100000000000001" customHeight="1" x14ac:dyDescent="0.2">
      <c r="A3" s="23" t="s">
        <v>195</v>
      </c>
      <c r="B3" s="23" t="s">
        <v>37</v>
      </c>
      <c r="C3" s="23" t="s">
        <v>3</v>
      </c>
      <c r="D3" s="23" t="s">
        <v>38</v>
      </c>
      <c r="E3" s="24" t="s">
        <v>39</v>
      </c>
    </row>
    <row r="4" spans="1:5" ht="20.100000000000001" customHeight="1" x14ac:dyDescent="0.2">
      <c r="A4" s="53" t="s">
        <v>13</v>
      </c>
      <c r="B4" s="54"/>
      <c r="C4" s="54"/>
      <c r="D4" s="54"/>
      <c r="E4" s="55"/>
    </row>
    <row r="5" spans="1:5" ht="30" customHeight="1" x14ac:dyDescent="0.2">
      <c r="A5" s="25">
        <v>1</v>
      </c>
      <c r="B5" s="28" t="s">
        <v>48</v>
      </c>
      <c r="C5" s="27" t="s">
        <v>49</v>
      </c>
      <c r="D5" s="26" t="s">
        <v>191</v>
      </c>
      <c r="E5" s="29">
        <v>3768</v>
      </c>
    </row>
    <row r="6" spans="1:5" ht="30" customHeight="1" x14ac:dyDescent="0.2">
      <c r="A6" s="25">
        <v>7</v>
      </c>
      <c r="B6" s="28" t="s">
        <v>52</v>
      </c>
      <c r="C6" s="27" t="s">
        <v>196</v>
      </c>
      <c r="D6" s="26" t="s">
        <v>51</v>
      </c>
      <c r="E6" s="29">
        <v>10</v>
      </c>
    </row>
    <row r="7" spans="1:5" ht="30" customHeight="1" x14ac:dyDescent="0.2">
      <c r="A7" s="25">
        <v>8</v>
      </c>
      <c r="B7" s="28" t="s">
        <v>53</v>
      </c>
      <c r="C7" s="27" t="s">
        <v>194</v>
      </c>
      <c r="D7" s="26" t="s">
        <v>51</v>
      </c>
      <c r="E7" s="29">
        <v>31</v>
      </c>
    </row>
    <row r="8" spans="1:5" ht="30" customHeight="1" x14ac:dyDescent="0.2">
      <c r="A8" s="25">
        <v>9</v>
      </c>
      <c r="B8" s="28" t="s">
        <v>54</v>
      </c>
      <c r="C8" s="27" t="s">
        <v>55</v>
      </c>
      <c r="D8" s="26" t="s">
        <v>192</v>
      </c>
      <c r="E8" s="29">
        <v>5</v>
      </c>
    </row>
    <row r="9" spans="1:5" ht="30" customHeight="1" x14ac:dyDescent="0.2">
      <c r="A9" s="25">
        <v>10</v>
      </c>
      <c r="B9" s="28" t="s">
        <v>57</v>
      </c>
      <c r="C9" s="27" t="s">
        <v>58</v>
      </c>
      <c r="D9" s="26" t="s">
        <v>192</v>
      </c>
      <c r="E9" s="29">
        <v>5</v>
      </c>
    </row>
    <row r="10" spans="1:5" ht="20.100000000000001" customHeight="1" x14ac:dyDescent="0.2">
      <c r="A10" s="53" t="s">
        <v>32</v>
      </c>
      <c r="B10" s="54"/>
      <c r="C10" s="54"/>
      <c r="D10" s="54"/>
      <c r="E10" s="55"/>
    </row>
    <row r="11" spans="1:5" ht="30" customHeight="1" x14ac:dyDescent="0.2">
      <c r="A11" s="25">
        <v>61</v>
      </c>
      <c r="B11" s="28" t="s">
        <v>67</v>
      </c>
      <c r="C11" s="27" t="s">
        <v>197</v>
      </c>
      <c r="D11" s="26" t="s">
        <v>51</v>
      </c>
      <c r="E11" s="29">
        <v>127</v>
      </c>
    </row>
    <row r="12" spans="1:5" ht="30" customHeight="1" x14ac:dyDescent="0.2">
      <c r="A12" s="25">
        <v>62</v>
      </c>
      <c r="B12" s="28" t="s">
        <v>68</v>
      </c>
      <c r="C12" s="27" t="s">
        <v>198</v>
      </c>
      <c r="D12" s="26" t="s">
        <v>51</v>
      </c>
      <c r="E12" s="29">
        <v>112</v>
      </c>
    </row>
    <row r="13" spans="1:5" ht="30" customHeight="1" x14ac:dyDescent="0.2">
      <c r="A13" s="25">
        <v>63</v>
      </c>
      <c r="B13" s="28" t="s">
        <v>69</v>
      </c>
      <c r="C13" s="27" t="s">
        <v>199</v>
      </c>
      <c r="D13" s="26" t="s">
        <v>51</v>
      </c>
      <c r="E13" s="29">
        <v>570</v>
      </c>
    </row>
    <row r="14" spans="1:5" ht="30" customHeight="1" x14ac:dyDescent="0.2">
      <c r="A14" s="25">
        <v>64</v>
      </c>
      <c r="B14" s="28" t="s">
        <v>69</v>
      </c>
      <c r="C14" s="27" t="s">
        <v>70</v>
      </c>
      <c r="D14" s="26" t="s">
        <v>51</v>
      </c>
      <c r="E14" s="29">
        <v>564</v>
      </c>
    </row>
    <row r="15" spans="1:5" ht="30" customHeight="1" x14ac:dyDescent="0.2">
      <c r="A15" s="25">
        <v>65</v>
      </c>
      <c r="B15" s="28" t="s">
        <v>63</v>
      </c>
      <c r="C15" s="27" t="s">
        <v>71</v>
      </c>
      <c r="D15" s="26" t="s">
        <v>193</v>
      </c>
      <c r="E15" s="29">
        <v>100</v>
      </c>
    </row>
    <row r="16" spans="1:5" ht="30" customHeight="1" x14ac:dyDescent="0.2">
      <c r="A16" s="25">
        <v>66</v>
      </c>
      <c r="B16" s="28" t="s">
        <v>72</v>
      </c>
      <c r="C16" s="27" t="s">
        <v>73</v>
      </c>
      <c r="D16" s="26" t="s">
        <v>191</v>
      </c>
      <c r="E16" s="29">
        <v>225</v>
      </c>
    </row>
    <row r="17" spans="1:5" ht="30" customHeight="1" x14ac:dyDescent="0.2">
      <c r="A17" s="25">
        <v>67</v>
      </c>
      <c r="B17" s="28" t="s">
        <v>74</v>
      </c>
      <c r="C17" s="27" t="s">
        <v>75</v>
      </c>
      <c r="D17" s="26" t="s">
        <v>191</v>
      </c>
      <c r="E17" s="29">
        <v>300</v>
      </c>
    </row>
    <row r="18" spans="1:5" ht="30" customHeight="1" x14ac:dyDescent="0.2">
      <c r="A18" s="25">
        <v>68</v>
      </c>
      <c r="B18" s="28" t="s">
        <v>60</v>
      </c>
      <c r="C18" s="27" t="s">
        <v>61</v>
      </c>
      <c r="D18" s="26" t="s">
        <v>192</v>
      </c>
      <c r="E18" s="29">
        <v>34</v>
      </c>
    </row>
    <row r="19" spans="1:5" ht="30" customHeight="1" x14ac:dyDescent="0.2">
      <c r="A19" s="25">
        <v>69</v>
      </c>
      <c r="B19" s="28" t="s">
        <v>62</v>
      </c>
      <c r="C19" s="27" t="s">
        <v>200</v>
      </c>
      <c r="D19" s="26" t="s">
        <v>192</v>
      </c>
      <c r="E19" s="29">
        <v>34</v>
      </c>
    </row>
    <row r="20" spans="1:5" ht="30" customHeight="1" x14ac:dyDescent="0.2">
      <c r="A20" s="25">
        <v>70</v>
      </c>
      <c r="B20" s="28" t="s">
        <v>72</v>
      </c>
      <c r="C20" s="27" t="s">
        <v>201</v>
      </c>
      <c r="D20" s="26" t="s">
        <v>191</v>
      </c>
      <c r="E20" s="29">
        <v>300</v>
      </c>
    </row>
    <row r="21" spans="1:5" ht="30" customHeight="1" x14ac:dyDescent="0.2">
      <c r="A21" s="25">
        <v>71</v>
      </c>
      <c r="B21" s="28" t="s">
        <v>76</v>
      </c>
      <c r="C21" s="27" t="s">
        <v>202</v>
      </c>
      <c r="D21" s="26" t="s">
        <v>191</v>
      </c>
      <c r="E21" s="29">
        <v>300</v>
      </c>
    </row>
  </sheetData>
  <mergeCells count="4">
    <mergeCell ref="A2:E2"/>
    <mergeCell ref="A4:E4"/>
    <mergeCell ref="A10:E10"/>
    <mergeCell ref="A1:E1"/>
  </mergeCells>
  <printOptions horizontalCentered="1"/>
  <pageMargins left="0.78740157480314965" right="0.78740157480314965" top="0.78740157480314965" bottom="0.78740157480314965" header="0" footer="0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9"/>
  <sheetViews>
    <sheetView workbookViewId="0">
      <selection activeCell="N32" sqref="N32"/>
    </sheetView>
  </sheetViews>
  <sheetFormatPr defaultRowHeight="12" x14ac:dyDescent="0.2"/>
  <cols>
    <col min="1" max="1" width="6"/>
    <col min="2" max="2" width="10"/>
    <col min="3" max="3" width="60"/>
    <col min="4" max="4" width="9"/>
    <col min="5" max="6" width="10"/>
    <col min="7" max="7" width="12"/>
  </cols>
  <sheetData>
    <row r="1" spans="1:7" ht="15" x14ac:dyDescent="0.2">
      <c r="A1" s="46" t="s">
        <v>77</v>
      </c>
      <c r="B1" s="47"/>
      <c r="C1" s="47"/>
      <c r="D1" s="47"/>
      <c r="E1" s="47"/>
    </row>
    <row r="3" spans="1:7" ht="12.75" x14ac:dyDescent="0.2">
      <c r="A3" s="48" t="s">
        <v>1</v>
      </c>
      <c r="B3" s="47"/>
      <c r="C3" s="47"/>
      <c r="D3" s="47"/>
      <c r="E3" s="47"/>
    </row>
    <row r="6" spans="1:7" x14ac:dyDescent="0.2">
      <c r="A6" s="2" t="s">
        <v>78</v>
      </c>
      <c r="B6" s="2" t="s">
        <v>37</v>
      </c>
      <c r="C6" s="2" t="s">
        <v>3</v>
      </c>
      <c r="D6" s="2" t="s">
        <v>38</v>
      </c>
      <c r="E6" s="2" t="s">
        <v>39</v>
      </c>
      <c r="F6" s="2" t="s">
        <v>79</v>
      </c>
      <c r="G6" s="2" t="s">
        <v>47</v>
      </c>
    </row>
    <row r="8" spans="1:7" ht="12.75" x14ac:dyDescent="0.2">
      <c r="A8" s="58" t="s">
        <v>80</v>
      </c>
      <c r="B8" s="47"/>
      <c r="C8" s="47"/>
    </row>
    <row r="9" spans="1:7" x14ac:dyDescent="0.2">
      <c r="A9" s="16">
        <v>1</v>
      </c>
      <c r="B9" s="1" t="s">
        <v>81</v>
      </c>
      <c r="C9" s="3" t="s">
        <v>82</v>
      </c>
      <c r="D9" s="19" t="s">
        <v>83</v>
      </c>
      <c r="E9" s="17">
        <v>5142.59</v>
      </c>
      <c r="F9" s="5">
        <v>0</v>
      </c>
      <c r="G9" s="5">
        <f>E9*F9</f>
        <v>0</v>
      </c>
    </row>
    <row r="10" spans="1:7" ht="12.75" x14ac:dyDescent="0.2">
      <c r="D10" s="57" t="s">
        <v>59</v>
      </c>
      <c r="E10" s="47"/>
      <c r="G10" s="18">
        <f>SUM(G9)</f>
        <v>0</v>
      </c>
    </row>
    <row r="11" spans="1:7" ht="12.75" x14ac:dyDescent="0.2">
      <c r="A11" s="58" t="s">
        <v>84</v>
      </c>
      <c r="B11" s="47"/>
      <c r="C11" s="47"/>
    </row>
    <row r="12" spans="1:7" x14ac:dyDescent="0.2">
      <c r="A12" s="16">
        <v>1</v>
      </c>
      <c r="B12" s="1" t="s">
        <v>85</v>
      </c>
      <c r="C12" s="3" t="s">
        <v>86</v>
      </c>
      <c r="D12" s="19" t="s">
        <v>66</v>
      </c>
      <c r="E12" s="17">
        <v>741.28</v>
      </c>
      <c r="F12" s="5">
        <v>0</v>
      </c>
      <c r="G12" s="5">
        <f t="shared" ref="G12:G50" si="0">E12*F12</f>
        <v>0</v>
      </c>
    </row>
    <row r="13" spans="1:7" x14ac:dyDescent="0.2">
      <c r="A13" s="16">
        <v>2</v>
      </c>
      <c r="B13" s="1" t="s">
        <v>87</v>
      </c>
      <c r="C13" s="3" t="s">
        <v>88</v>
      </c>
      <c r="D13" s="19" t="s">
        <v>65</v>
      </c>
      <c r="E13" s="17">
        <v>34.200000000000003</v>
      </c>
      <c r="F13" s="5">
        <v>0</v>
      </c>
      <c r="G13" s="5">
        <f t="shared" si="0"/>
        <v>0</v>
      </c>
    </row>
    <row r="14" spans="1:7" x14ac:dyDescent="0.2">
      <c r="A14" s="16">
        <v>3</v>
      </c>
      <c r="B14" s="1" t="s">
        <v>89</v>
      </c>
      <c r="C14" s="3" t="s">
        <v>90</v>
      </c>
      <c r="D14" s="19" t="s">
        <v>65</v>
      </c>
      <c r="E14" s="17">
        <v>9.58</v>
      </c>
      <c r="F14" s="5">
        <v>0</v>
      </c>
      <c r="G14" s="5">
        <f t="shared" si="0"/>
        <v>0</v>
      </c>
    </row>
    <row r="15" spans="1:7" x14ac:dyDescent="0.2">
      <c r="A15" s="16">
        <v>4</v>
      </c>
      <c r="B15" s="1" t="s">
        <v>91</v>
      </c>
      <c r="C15" s="3" t="s">
        <v>92</v>
      </c>
      <c r="D15" s="19" t="s">
        <v>65</v>
      </c>
      <c r="E15" s="17">
        <v>135</v>
      </c>
      <c r="F15" s="5">
        <v>0</v>
      </c>
      <c r="G15" s="5">
        <f t="shared" si="0"/>
        <v>0</v>
      </c>
    </row>
    <row r="16" spans="1:7" x14ac:dyDescent="0.2">
      <c r="A16" s="16">
        <v>5</v>
      </c>
      <c r="B16" s="1" t="s">
        <v>93</v>
      </c>
      <c r="C16" s="3" t="s">
        <v>94</v>
      </c>
      <c r="D16" s="19" t="s">
        <v>66</v>
      </c>
      <c r="E16" s="17">
        <v>0.08</v>
      </c>
      <c r="F16" s="5">
        <v>0</v>
      </c>
      <c r="G16" s="5">
        <f t="shared" si="0"/>
        <v>0</v>
      </c>
    </row>
    <row r="17" spans="1:7" x14ac:dyDescent="0.2">
      <c r="A17" s="16">
        <v>6</v>
      </c>
      <c r="B17" s="1" t="s">
        <v>95</v>
      </c>
      <c r="C17" s="3" t="s">
        <v>96</v>
      </c>
      <c r="D17" s="19" t="s">
        <v>66</v>
      </c>
      <c r="E17" s="17">
        <v>248.17</v>
      </c>
      <c r="F17" s="5">
        <v>0</v>
      </c>
      <c r="G17" s="5">
        <f t="shared" si="0"/>
        <v>0</v>
      </c>
    </row>
    <row r="18" spans="1:7" x14ac:dyDescent="0.2">
      <c r="A18" s="16">
        <v>7</v>
      </c>
      <c r="B18" s="1" t="s">
        <v>97</v>
      </c>
      <c r="C18" s="3" t="s">
        <v>98</v>
      </c>
      <c r="D18" s="19" t="s">
        <v>66</v>
      </c>
      <c r="E18" s="17">
        <v>61.11</v>
      </c>
      <c r="F18" s="5">
        <v>0</v>
      </c>
      <c r="G18" s="5">
        <f t="shared" si="0"/>
        <v>0</v>
      </c>
    </row>
    <row r="19" spans="1:7" x14ac:dyDescent="0.2">
      <c r="A19" s="16">
        <v>8</v>
      </c>
      <c r="B19" s="1" t="s">
        <v>97</v>
      </c>
      <c r="C19" s="3" t="s">
        <v>99</v>
      </c>
      <c r="D19" s="19" t="s">
        <v>66</v>
      </c>
      <c r="E19" s="17">
        <v>30.87</v>
      </c>
      <c r="F19" s="5">
        <v>0</v>
      </c>
      <c r="G19" s="5">
        <f t="shared" si="0"/>
        <v>0</v>
      </c>
    </row>
    <row r="20" spans="1:7" x14ac:dyDescent="0.2">
      <c r="A20" s="16">
        <v>9</v>
      </c>
      <c r="B20" s="1" t="s">
        <v>100</v>
      </c>
      <c r="C20" s="3" t="s">
        <v>101</v>
      </c>
      <c r="D20" s="19" t="s">
        <v>66</v>
      </c>
      <c r="E20" s="17">
        <v>4.09</v>
      </c>
      <c r="F20" s="5">
        <v>0</v>
      </c>
      <c r="G20" s="5">
        <f t="shared" si="0"/>
        <v>0</v>
      </c>
    </row>
    <row r="21" spans="1:7" x14ac:dyDescent="0.2">
      <c r="A21" s="16">
        <v>10</v>
      </c>
      <c r="B21" s="1" t="s">
        <v>102</v>
      </c>
      <c r="C21" s="3" t="s">
        <v>103</v>
      </c>
      <c r="D21" s="19" t="s">
        <v>56</v>
      </c>
      <c r="E21" s="17">
        <v>42.93</v>
      </c>
      <c r="F21" s="5">
        <v>0</v>
      </c>
      <c r="G21" s="5">
        <f t="shared" si="0"/>
        <v>0</v>
      </c>
    </row>
    <row r="22" spans="1:7" x14ac:dyDescent="0.2">
      <c r="A22" s="16">
        <v>11</v>
      </c>
      <c r="B22" s="1" t="s">
        <v>104</v>
      </c>
      <c r="C22" s="3" t="s">
        <v>105</v>
      </c>
      <c r="D22" s="19" t="s">
        <v>66</v>
      </c>
      <c r="E22" s="17">
        <v>5.21</v>
      </c>
      <c r="F22" s="5">
        <v>0</v>
      </c>
      <c r="G22" s="5">
        <f t="shared" si="0"/>
        <v>0</v>
      </c>
    </row>
    <row r="23" spans="1:7" x14ac:dyDescent="0.2">
      <c r="A23" s="16">
        <v>12</v>
      </c>
      <c r="B23" s="1" t="s">
        <v>106</v>
      </c>
      <c r="C23" s="3" t="s">
        <v>107</v>
      </c>
      <c r="D23" s="19" t="s">
        <v>64</v>
      </c>
      <c r="E23" s="17">
        <v>418.71</v>
      </c>
      <c r="F23" s="5">
        <v>0</v>
      </c>
      <c r="G23" s="5">
        <f t="shared" si="0"/>
        <v>0</v>
      </c>
    </row>
    <row r="24" spans="1:7" x14ac:dyDescent="0.2">
      <c r="A24" s="16">
        <v>13</v>
      </c>
      <c r="B24" s="1" t="s">
        <v>106</v>
      </c>
      <c r="C24" s="3" t="s">
        <v>71</v>
      </c>
      <c r="D24" s="19" t="s">
        <v>64</v>
      </c>
      <c r="E24" s="17">
        <v>241.74</v>
      </c>
      <c r="F24" s="5">
        <v>0</v>
      </c>
      <c r="G24" s="5">
        <f t="shared" si="0"/>
        <v>0</v>
      </c>
    </row>
    <row r="25" spans="1:7" x14ac:dyDescent="0.2">
      <c r="A25" s="16">
        <v>14</v>
      </c>
      <c r="B25" s="1" t="s">
        <v>106</v>
      </c>
      <c r="C25" s="3" t="s">
        <v>108</v>
      </c>
      <c r="D25" s="19" t="s">
        <v>64</v>
      </c>
      <c r="E25" s="17">
        <v>11.73</v>
      </c>
      <c r="F25" s="5">
        <v>0</v>
      </c>
      <c r="G25" s="5">
        <f t="shared" si="0"/>
        <v>0</v>
      </c>
    </row>
    <row r="26" spans="1:7" x14ac:dyDescent="0.2">
      <c r="A26" s="16">
        <v>15</v>
      </c>
      <c r="B26" s="1" t="s">
        <v>109</v>
      </c>
      <c r="C26" s="3" t="s">
        <v>110</v>
      </c>
      <c r="D26" s="19" t="s">
        <v>56</v>
      </c>
      <c r="E26" s="17">
        <v>2.29</v>
      </c>
      <c r="F26" s="5">
        <v>0</v>
      </c>
      <c r="G26" s="5">
        <f t="shared" si="0"/>
        <v>0</v>
      </c>
    </row>
    <row r="27" spans="1:7" x14ac:dyDescent="0.2">
      <c r="A27" s="16">
        <v>16</v>
      </c>
      <c r="B27" s="1" t="s">
        <v>111</v>
      </c>
      <c r="C27" s="3" t="s">
        <v>112</v>
      </c>
      <c r="D27" s="19" t="s">
        <v>56</v>
      </c>
      <c r="E27" s="17">
        <v>5.28</v>
      </c>
      <c r="F27" s="5">
        <v>0</v>
      </c>
      <c r="G27" s="5">
        <f t="shared" si="0"/>
        <v>0</v>
      </c>
    </row>
    <row r="28" spans="1:7" x14ac:dyDescent="0.2">
      <c r="A28" s="16">
        <v>17</v>
      </c>
      <c r="B28" s="1" t="s">
        <v>113</v>
      </c>
      <c r="C28" s="3" t="s">
        <v>114</v>
      </c>
      <c r="D28" s="19" t="s">
        <v>56</v>
      </c>
      <c r="E28" s="17">
        <v>2.0299999999999998</v>
      </c>
      <c r="F28" s="5">
        <v>0</v>
      </c>
      <c r="G28" s="5">
        <f t="shared" si="0"/>
        <v>0</v>
      </c>
    </row>
    <row r="29" spans="1:7" x14ac:dyDescent="0.2">
      <c r="A29" s="16">
        <v>18</v>
      </c>
      <c r="B29" s="1" t="s">
        <v>115</v>
      </c>
      <c r="C29" s="3" t="s">
        <v>116</v>
      </c>
      <c r="D29" s="19" t="s">
        <v>56</v>
      </c>
      <c r="E29" s="17">
        <v>0.73</v>
      </c>
      <c r="F29" s="5">
        <v>0</v>
      </c>
      <c r="G29" s="5">
        <f t="shared" si="0"/>
        <v>0</v>
      </c>
    </row>
    <row r="30" spans="1:7" x14ac:dyDescent="0.2">
      <c r="A30" s="16">
        <v>19</v>
      </c>
      <c r="B30" s="1" t="s">
        <v>117</v>
      </c>
      <c r="C30" s="3" t="s">
        <v>118</v>
      </c>
      <c r="D30" s="19" t="s">
        <v>56</v>
      </c>
      <c r="E30" s="17">
        <v>7.0000000000000007E-2</v>
      </c>
      <c r="F30" s="5">
        <v>0</v>
      </c>
      <c r="G30" s="5">
        <f t="shared" si="0"/>
        <v>0</v>
      </c>
    </row>
    <row r="31" spans="1:7" x14ac:dyDescent="0.2">
      <c r="A31" s="16">
        <v>20</v>
      </c>
      <c r="B31" s="1" t="s">
        <v>119</v>
      </c>
      <c r="C31" s="3" t="s">
        <v>120</v>
      </c>
      <c r="D31" s="19" t="s">
        <v>56</v>
      </c>
      <c r="E31" s="17">
        <v>7.0000000000000007E-2</v>
      </c>
      <c r="F31" s="5">
        <v>0</v>
      </c>
      <c r="G31" s="5">
        <f t="shared" si="0"/>
        <v>0</v>
      </c>
    </row>
    <row r="32" spans="1:7" x14ac:dyDescent="0.2">
      <c r="A32" s="16">
        <v>21</v>
      </c>
      <c r="B32" s="1" t="s">
        <v>121</v>
      </c>
      <c r="C32" s="3" t="s">
        <v>122</v>
      </c>
      <c r="D32" s="19" t="s">
        <v>56</v>
      </c>
      <c r="E32" s="17">
        <v>2.08</v>
      </c>
      <c r="F32" s="5">
        <v>0</v>
      </c>
      <c r="G32" s="5">
        <f t="shared" si="0"/>
        <v>0</v>
      </c>
    </row>
    <row r="33" spans="1:7" x14ac:dyDescent="0.2">
      <c r="A33" s="16">
        <v>22</v>
      </c>
      <c r="B33" s="1" t="s">
        <v>123</v>
      </c>
      <c r="C33" s="3" t="s">
        <v>124</v>
      </c>
      <c r="D33" s="19" t="s">
        <v>50</v>
      </c>
      <c r="E33" s="17">
        <v>100</v>
      </c>
      <c r="F33" s="5">
        <v>0</v>
      </c>
      <c r="G33" s="5">
        <f t="shared" si="0"/>
        <v>0</v>
      </c>
    </row>
    <row r="34" spans="1:7" x14ac:dyDescent="0.2">
      <c r="A34" s="16">
        <v>23</v>
      </c>
      <c r="B34" s="1" t="s">
        <v>125</v>
      </c>
      <c r="C34" s="3" t="s">
        <v>126</v>
      </c>
      <c r="D34" s="19" t="s">
        <v>50</v>
      </c>
      <c r="E34" s="17">
        <v>6.2</v>
      </c>
      <c r="F34" s="5">
        <v>0</v>
      </c>
      <c r="G34" s="5">
        <f t="shared" si="0"/>
        <v>0</v>
      </c>
    </row>
    <row r="35" spans="1:7" x14ac:dyDescent="0.2">
      <c r="A35" s="16">
        <v>24</v>
      </c>
      <c r="B35" s="1" t="s">
        <v>127</v>
      </c>
      <c r="C35" s="3" t="s">
        <v>128</v>
      </c>
      <c r="D35" s="19" t="s">
        <v>50</v>
      </c>
      <c r="E35" s="17">
        <v>106</v>
      </c>
      <c r="F35" s="5">
        <v>0</v>
      </c>
      <c r="G35" s="5">
        <f t="shared" si="0"/>
        <v>0</v>
      </c>
    </row>
    <row r="36" spans="1:7" x14ac:dyDescent="0.2">
      <c r="A36" s="16">
        <v>25</v>
      </c>
      <c r="B36" s="1" t="s">
        <v>129</v>
      </c>
      <c r="C36" s="3" t="s">
        <v>130</v>
      </c>
      <c r="D36" s="19" t="s">
        <v>56</v>
      </c>
      <c r="E36" s="17">
        <v>110.66</v>
      </c>
      <c r="F36" s="5">
        <v>0</v>
      </c>
      <c r="G36" s="5">
        <f t="shared" si="0"/>
        <v>0</v>
      </c>
    </row>
    <row r="37" spans="1:7" x14ac:dyDescent="0.2">
      <c r="A37" s="16">
        <v>26</v>
      </c>
      <c r="B37" s="1" t="s">
        <v>131</v>
      </c>
      <c r="C37" s="3" t="s">
        <v>132</v>
      </c>
      <c r="D37" s="19" t="s">
        <v>56</v>
      </c>
      <c r="E37" s="17">
        <v>0.04</v>
      </c>
      <c r="F37" s="5">
        <v>0</v>
      </c>
      <c r="G37" s="5">
        <f t="shared" si="0"/>
        <v>0</v>
      </c>
    </row>
    <row r="38" spans="1:7" x14ac:dyDescent="0.2">
      <c r="A38" s="16">
        <v>27</v>
      </c>
      <c r="B38" s="1" t="s">
        <v>133</v>
      </c>
      <c r="C38" s="3" t="s">
        <v>134</v>
      </c>
      <c r="D38" s="19" t="s">
        <v>51</v>
      </c>
      <c r="E38" s="17">
        <v>4</v>
      </c>
      <c r="F38" s="5">
        <v>0</v>
      </c>
      <c r="G38" s="5">
        <f t="shared" si="0"/>
        <v>0</v>
      </c>
    </row>
    <row r="39" spans="1:7" x14ac:dyDescent="0.2">
      <c r="A39" s="16">
        <v>28</v>
      </c>
      <c r="B39" s="1" t="s">
        <v>135</v>
      </c>
      <c r="C39" s="3" t="s">
        <v>136</v>
      </c>
      <c r="D39" s="19" t="s">
        <v>56</v>
      </c>
      <c r="E39" s="17">
        <v>0.04</v>
      </c>
      <c r="F39" s="5">
        <v>0</v>
      </c>
      <c r="G39" s="5">
        <f t="shared" si="0"/>
        <v>0</v>
      </c>
    </row>
    <row r="40" spans="1:7" x14ac:dyDescent="0.2">
      <c r="A40" s="16">
        <v>29</v>
      </c>
      <c r="B40" s="1" t="s">
        <v>137</v>
      </c>
      <c r="C40" s="3" t="s">
        <v>138</v>
      </c>
      <c r="D40" s="19" t="s">
        <v>56</v>
      </c>
      <c r="E40" s="17">
        <v>46.35</v>
      </c>
      <c r="F40" s="5">
        <v>0</v>
      </c>
      <c r="G40" s="5">
        <f t="shared" si="0"/>
        <v>0</v>
      </c>
    </row>
    <row r="41" spans="1:7" x14ac:dyDescent="0.2">
      <c r="A41" s="16">
        <v>30</v>
      </c>
      <c r="B41" s="1" t="s">
        <v>139</v>
      </c>
      <c r="C41" s="3" t="s">
        <v>140</v>
      </c>
      <c r="D41" s="19" t="s">
        <v>65</v>
      </c>
      <c r="E41" s="17">
        <v>15.45</v>
      </c>
      <c r="F41" s="5">
        <v>0</v>
      </c>
      <c r="G41" s="5">
        <f t="shared" si="0"/>
        <v>0</v>
      </c>
    </row>
    <row r="42" spans="1:7" x14ac:dyDescent="0.2">
      <c r="A42" s="16">
        <v>31</v>
      </c>
      <c r="B42" s="1" t="s">
        <v>139</v>
      </c>
      <c r="C42" s="3" t="s">
        <v>141</v>
      </c>
      <c r="D42" s="19" t="s">
        <v>65</v>
      </c>
      <c r="E42" s="17">
        <v>43.34</v>
      </c>
      <c r="F42" s="5">
        <v>0</v>
      </c>
      <c r="G42" s="5">
        <f t="shared" si="0"/>
        <v>0</v>
      </c>
    </row>
    <row r="43" spans="1:7" x14ac:dyDescent="0.2">
      <c r="A43" s="16">
        <v>32</v>
      </c>
      <c r="B43" s="1" t="s">
        <v>142</v>
      </c>
      <c r="C43" s="3" t="s">
        <v>143</v>
      </c>
      <c r="D43" s="19" t="s">
        <v>51</v>
      </c>
      <c r="E43" s="17">
        <v>1.05</v>
      </c>
      <c r="F43" s="5">
        <v>0</v>
      </c>
      <c r="G43" s="5">
        <f t="shared" si="0"/>
        <v>0</v>
      </c>
    </row>
    <row r="44" spans="1:7" x14ac:dyDescent="0.2">
      <c r="A44" s="16">
        <v>33</v>
      </c>
      <c r="B44" s="1" t="s">
        <v>144</v>
      </c>
      <c r="C44" s="3" t="s">
        <v>145</v>
      </c>
      <c r="D44" s="19" t="s">
        <v>51</v>
      </c>
      <c r="E44" s="17">
        <v>5.25</v>
      </c>
      <c r="F44" s="5">
        <v>0</v>
      </c>
      <c r="G44" s="5">
        <f t="shared" si="0"/>
        <v>0</v>
      </c>
    </row>
    <row r="45" spans="1:7" x14ac:dyDescent="0.2">
      <c r="A45" s="16">
        <v>34</v>
      </c>
      <c r="B45" s="1" t="s">
        <v>146</v>
      </c>
      <c r="C45" s="3" t="s">
        <v>147</v>
      </c>
      <c r="D45" s="19" t="s">
        <v>51</v>
      </c>
      <c r="E45" s="17">
        <v>1870.05</v>
      </c>
      <c r="F45" s="5">
        <v>0</v>
      </c>
      <c r="G45" s="5">
        <f t="shared" si="0"/>
        <v>0</v>
      </c>
    </row>
    <row r="46" spans="1:7" x14ac:dyDescent="0.2">
      <c r="A46" s="16">
        <v>35</v>
      </c>
      <c r="B46" s="1" t="s">
        <v>146</v>
      </c>
      <c r="C46" s="3" t="s">
        <v>148</v>
      </c>
      <c r="D46" s="19" t="s">
        <v>51</v>
      </c>
      <c r="E46" s="17">
        <v>281.39999999999998</v>
      </c>
      <c r="F46" s="5">
        <v>0</v>
      </c>
      <c r="G46" s="5">
        <f t="shared" si="0"/>
        <v>0</v>
      </c>
    </row>
    <row r="47" spans="1:7" x14ac:dyDescent="0.2">
      <c r="A47" s="16">
        <v>36</v>
      </c>
      <c r="B47" s="1" t="s">
        <v>146</v>
      </c>
      <c r="C47" s="3" t="s">
        <v>149</v>
      </c>
      <c r="D47" s="19" t="s">
        <v>51</v>
      </c>
      <c r="E47" s="17">
        <v>1743</v>
      </c>
      <c r="F47" s="5">
        <v>0</v>
      </c>
      <c r="G47" s="5">
        <f t="shared" si="0"/>
        <v>0</v>
      </c>
    </row>
    <row r="48" spans="1:7" x14ac:dyDescent="0.2">
      <c r="A48" s="16">
        <v>37</v>
      </c>
      <c r="B48" s="1" t="s">
        <v>150</v>
      </c>
      <c r="C48" s="3" t="s">
        <v>151</v>
      </c>
      <c r="D48" s="19" t="s">
        <v>51</v>
      </c>
      <c r="E48" s="17">
        <v>851.55</v>
      </c>
      <c r="F48" s="5">
        <v>0</v>
      </c>
      <c r="G48" s="5">
        <f t="shared" si="0"/>
        <v>0</v>
      </c>
    </row>
    <row r="49" spans="1:7" x14ac:dyDescent="0.2">
      <c r="A49" s="16">
        <v>38</v>
      </c>
      <c r="B49" s="1" t="s">
        <v>152</v>
      </c>
      <c r="C49" s="3" t="s">
        <v>153</v>
      </c>
      <c r="D49" s="19" t="s">
        <v>56</v>
      </c>
      <c r="E49" s="17">
        <v>438.24</v>
      </c>
      <c r="F49" s="5">
        <v>0</v>
      </c>
      <c r="G49" s="5">
        <f t="shared" si="0"/>
        <v>0</v>
      </c>
    </row>
    <row r="50" spans="1:7" x14ac:dyDescent="0.2">
      <c r="A50" s="16">
        <v>39</v>
      </c>
      <c r="B50" s="1" t="s">
        <v>154</v>
      </c>
      <c r="C50" s="3" t="s">
        <v>155</v>
      </c>
      <c r="D50" s="19" t="s">
        <v>65</v>
      </c>
      <c r="E50" s="17">
        <v>0.06</v>
      </c>
      <c r="F50" s="5">
        <v>0</v>
      </c>
      <c r="G50" s="5">
        <f t="shared" si="0"/>
        <v>0</v>
      </c>
    </row>
    <row r="51" spans="1:7" ht="12.75" x14ac:dyDescent="0.2">
      <c r="D51" s="57" t="s">
        <v>59</v>
      </c>
      <c r="E51" s="47"/>
      <c r="G51" s="18">
        <f>SUM(G12:G50)</f>
        <v>0</v>
      </c>
    </row>
    <row r="52" spans="1:7" ht="12.75" x14ac:dyDescent="0.2">
      <c r="A52" s="58" t="s">
        <v>156</v>
      </c>
      <c r="B52" s="47"/>
      <c r="C52" s="47"/>
    </row>
    <row r="53" spans="1:7" x14ac:dyDescent="0.2">
      <c r="A53" s="16">
        <v>1</v>
      </c>
      <c r="B53" s="1" t="s">
        <v>157</v>
      </c>
      <c r="C53" s="3" t="s">
        <v>158</v>
      </c>
      <c r="D53" s="19" t="s">
        <v>159</v>
      </c>
      <c r="E53" s="17">
        <v>8.09</v>
      </c>
      <c r="F53" s="5">
        <v>0</v>
      </c>
      <c r="G53" s="5">
        <f t="shared" ref="G53:G68" si="1">E53*F53</f>
        <v>0</v>
      </c>
    </row>
    <row r="54" spans="1:7" x14ac:dyDescent="0.2">
      <c r="A54" s="16">
        <v>2</v>
      </c>
      <c r="B54" s="1" t="s">
        <v>160</v>
      </c>
      <c r="C54" s="3" t="s">
        <v>161</v>
      </c>
      <c r="D54" s="19" t="s">
        <v>159</v>
      </c>
      <c r="E54" s="17">
        <v>6.08</v>
      </c>
      <c r="F54" s="5">
        <v>0</v>
      </c>
      <c r="G54" s="5">
        <f t="shared" si="1"/>
        <v>0</v>
      </c>
    </row>
    <row r="55" spans="1:7" x14ac:dyDescent="0.2">
      <c r="A55" s="16">
        <v>3</v>
      </c>
      <c r="B55" s="1" t="s">
        <v>162</v>
      </c>
      <c r="C55" s="3" t="s">
        <v>163</v>
      </c>
      <c r="D55" s="19" t="s">
        <v>159</v>
      </c>
      <c r="E55" s="17">
        <v>3.98</v>
      </c>
      <c r="F55" s="5">
        <v>0</v>
      </c>
      <c r="G55" s="5">
        <f t="shared" si="1"/>
        <v>0</v>
      </c>
    </row>
    <row r="56" spans="1:7" x14ac:dyDescent="0.2">
      <c r="A56" s="16">
        <v>4</v>
      </c>
      <c r="B56" s="1" t="s">
        <v>164</v>
      </c>
      <c r="C56" s="3" t="s">
        <v>165</v>
      </c>
      <c r="D56" s="19" t="s">
        <v>159</v>
      </c>
      <c r="E56" s="17">
        <v>35.65</v>
      </c>
      <c r="F56" s="5">
        <v>0</v>
      </c>
      <c r="G56" s="5">
        <f t="shared" si="1"/>
        <v>0</v>
      </c>
    </row>
    <row r="57" spans="1:7" x14ac:dyDescent="0.2">
      <c r="A57" s="16">
        <v>5</v>
      </c>
      <c r="B57" s="1" t="s">
        <v>166</v>
      </c>
      <c r="C57" s="3" t="s">
        <v>167</v>
      </c>
      <c r="D57" s="19" t="s">
        <v>159</v>
      </c>
      <c r="E57" s="17">
        <v>4.67</v>
      </c>
      <c r="F57" s="5">
        <v>0</v>
      </c>
      <c r="G57" s="5">
        <f t="shared" si="1"/>
        <v>0</v>
      </c>
    </row>
    <row r="58" spans="1:7" x14ac:dyDescent="0.2">
      <c r="A58" s="16">
        <v>6</v>
      </c>
      <c r="B58" s="1" t="s">
        <v>168</v>
      </c>
      <c r="C58" s="3" t="s">
        <v>169</v>
      </c>
      <c r="D58" s="19" t="s">
        <v>159</v>
      </c>
      <c r="E58" s="17">
        <v>1.1499999999999999</v>
      </c>
      <c r="F58" s="5">
        <v>0</v>
      </c>
      <c r="G58" s="5">
        <f t="shared" si="1"/>
        <v>0</v>
      </c>
    </row>
    <row r="59" spans="1:7" x14ac:dyDescent="0.2">
      <c r="A59" s="16">
        <v>7</v>
      </c>
      <c r="B59" s="1" t="s">
        <v>170</v>
      </c>
      <c r="C59" s="3" t="s">
        <v>171</v>
      </c>
      <c r="D59" s="19" t="s">
        <v>159</v>
      </c>
      <c r="E59" s="17">
        <v>2.84</v>
      </c>
      <c r="F59" s="5">
        <v>0</v>
      </c>
      <c r="G59" s="5">
        <f t="shared" si="1"/>
        <v>0</v>
      </c>
    </row>
    <row r="60" spans="1:7" x14ac:dyDescent="0.2">
      <c r="A60" s="16">
        <v>8</v>
      </c>
      <c r="B60" s="1" t="s">
        <v>172</v>
      </c>
      <c r="C60" s="3" t="s">
        <v>173</v>
      </c>
      <c r="D60" s="19" t="s">
        <v>159</v>
      </c>
      <c r="E60" s="17">
        <v>3.33</v>
      </c>
      <c r="F60" s="5">
        <v>0</v>
      </c>
      <c r="G60" s="5">
        <f t="shared" si="1"/>
        <v>0</v>
      </c>
    </row>
    <row r="61" spans="1:7" x14ac:dyDescent="0.2">
      <c r="A61" s="16">
        <v>9</v>
      </c>
      <c r="B61" s="1" t="s">
        <v>174</v>
      </c>
      <c r="C61" s="3" t="s">
        <v>175</v>
      </c>
      <c r="D61" s="19" t="s">
        <v>159</v>
      </c>
      <c r="E61" s="17">
        <v>0.62</v>
      </c>
      <c r="F61" s="5">
        <v>0</v>
      </c>
      <c r="G61" s="5">
        <f t="shared" si="1"/>
        <v>0</v>
      </c>
    </row>
    <row r="62" spans="1:7" x14ac:dyDescent="0.2">
      <c r="A62" s="16">
        <v>10</v>
      </c>
      <c r="B62" s="1" t="s">
        <v>176</v>
      </c>
      <c r="C62" s="3" t="s">
        <v>177</v>
      </c>
      <c r="D62" s="19" t="s">
        <v>159</v>
      </c>
      <c r="E62" s="17">
        <v>4.26</v>
      </c>
      <c r="F62" s="5">
        <v>0</v>
      </c>
      <c r="G62" s="5">
        <f t="shared" si="1"/>
        <v>0</v>
      </c>
    </row>
    <row r="63" spans="1:7" x14ac:dyDescent="0.2">
      <c r="A63" s="16">
        <v>11</v>
      </c>
      <c r="B63" s="1" t="s">
        <v>178</v>
      </c>
      <c r="C63" s="3" t="s">
        <v>179</v>
      </c>
      <c r="D63" s="19" t="s">
        <v>159</v>
      </c>
      <c r="E63" s="17">
        <v>0.56999999999999995</v>
      </c>
      <c r="F63" s="5">
        <v>0</v>
      </c>
      <c r="G63" s="5">
        <f t="shared" si="1"/>
        <v>0</v>
      </c>
    </row>
    <row r="64" spans="1:7" x14ac:dyDescent="0.2">
      <c r="A64" s="16">
        <v>12</v>
      </c>
      <c r="B64" s="1" t="s">
        <v>180</v>
      </c>
      <c r="C64" s="3" t="s">
        <v>181</v>
      </c>
      <c r="D64" s="19" t="s">
        <v>159</v>
      </c>
      <c r="E64" s="17">
        <v>291.91000000000003</v>
      </c>
      <c r="F64" s="5">
        <v>0</v>
      </c>
      <c r="G64" s="5">
        <f t="shared" si="1"/>
        <v>0</v>
      </c>
    </row>
    <row r="65" spans="1:7" x14ac:dyDescent="0.2">
      <c r="A65" s="16">
        <v>13</v>
      </c>
      <c r="B65" s="1" t="s">
        <v>182</v>
      </c>
      <c r="C65" s="3" t="s">
        <v>183</v>
      </c>
      <c r="D65" s="19" t="s">
        <v>159</v>
      </c>
      <c r="E65" s="17">
        <v>8.52</v>
      </c>
      <c r="F65" s="5">
        <v>0</v>
      </c>
      <c r="G65" s="5">
        <f t="shared" si="1"/>
        <v>0</v>
      </c>
    </row>
    <row r="66" spans="1:7" x14ac:dyDescent="0.2">
      <c r="A66" s="16">
        <v>14</v>
      </c>
      <c r="B66" s="1" t="s">
        <v>184</v>
      </c>
      <c r="C66" s="3" t="s">
        <v>185</v>
      </c>
      <c r="D66" s="19" t="s">
        <v>159</v>
      </c>
      <c r="E66" s="17">
        <v>0.16</v>
      </c>
      <c r="F66" s="5">
        <v>0</v>
      </c>
      <c r="G66" s="5">
        <f t="shared" si="1"/>
        <v>0</v>
      </c>
    </row>
    <row r="67" spans="1:7" x14ac:dyDescent="0.2">
      <c r="A67" s="16">
        <v>15</v>
      </c>
      <c r="B67" s="1" t="s">
        <v>186</v>
      </c>
      <c r="C67" s="3" t="s">
        <v>187</v>
      </c>
      <c r="D67" s="19" t="s">
        <v>159</v>
      </c>
      <c r="E67" s="17">
        <v>0.2</v>
      </c>
      <c r="F67" s="5">
        <v>0</v>
      </c>
      <c r="G67" s="5">
        <f t="shared" si="1"/>
        <v>0</v>
      </c>
    </row>
    <row r="68" spans="1:7" x14ac:dyDescent="0.2">
      <c r="A68" s="16">
        <v>16</v>
      </c>
      <c r="B68" s="1" t="s">
        <v>188</v>
      </c>
      <c r="C68" s="3" t="s">
        <v>189</v>
      </c>
      <c r="D68" s="19" t="s">
        <v>159</v>
      </c>
      <c r="E68" s="17">
        <v>0.15</v>
      </c>
      <c r="F68" s="5">
        <v>0</v>
      </c>
      <c r="G68" s="5">
        <f t="shared" si="1"/>
        <v>0</v>
      </c>
    </row>
    <row r="69" spans="1:7" ht="12.75" x14ac:dyDescent="0.2">
      <c r="D69" s="57" t="s">
        <v>59</v>
      </c>
      <c r="E69" s="47"/>
      <c r="G69" s="18">
        <f>SUM(G53:G68)</f>
        <v>0</v>
      </c>
    </row>
  </sheetData>
  <mergeCells count="8">
    <mergeCell ref="D51:E51"/>
    <mergeCell ref="A52:C52"/>
    <mergeCell ref="D69:E69"/>
    <mergeCell ref="A1:E1"/>
    <mergeCell ref="A3:E3"/>
    <mergeCell ref="A8:C8"/>
    <mergeCell ref="D10:E10"/>
    <mergeCell ref="A11:C11"/>
  </mergeCells>
  <pageMargins left="0.25" right="0.25" top="0.5" bottom="0.7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Tabela</vt:lpstr>
      <vt:lpstr>Kosztorys</vt:lpstr>
      <vt:lpstr>Przedmiar</vt:lpstr>
      <vt:lpstr>Limit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Gierczak</dc:creator>
  <cp:lastModifiedBy>Magdalena Stanek</cp:lastModifiedBy>
  <cp:lastPrinted>2023-08-07T10:20:41Z</cp:lastPrinted>
  <dcterms:created xsi:type="dcterms:W3CDTF">2023-08-07T07:00:46Z</dcterms:created>
  <dcterms:modified xsi:type="dcterms:W3CDTF">2023-08-25T12:13:41Z</dcterms:modified>
</cp:coreProperties>
</file>