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24E5F718-CF33-42BA-B495-8EDA39D7D7BC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część 3" sheetId="1" r:id="rId1"/>
  </sheets>
  <definedNames>
    <definedName name="_xlnm.Print_Area" localSheetId="0">'część 3'!$A$1:$J$32</definedName>
  </definedNames>
  <calcPr calcId="191029"/>
</workbook>
</file>

<file path=xl/calcChain.xml><?xml version="1.0" encoding="utf-8"?>
<calcChain xmlns="http://schemas.openxmlformats.org/spreadsheetml/2006/main">
  <c r="H7" i="1" l="1"/>
  <c r="J7" i="1" s="1"/>
  <c r="I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J26" i="1" l="1"/>
  <c r="I26" i="1"/>
  <c r="I14" i="1"/>
  <c r="H14" i="1"/>
  <c r="J14" i="1" s="1"/>
  <c r="I18" i="1"/>
  <c r="H18" i="1"/>
  <c r="J18" i="1" s="1"/>
  <c r="J17" i="1"/>
  <c r="I17" i="1"/>
  <c r="H17" i="1"/>
  <c r="I16" i="1"/>
  <c r="H16" i="1"/>
  <c r="J16" i="1" s="1"/>
  <c r="I15" i="1"/>
  <c r="H15" i="1"/>
  <c r="J15" i="1" s="1"/>
  <c r="J22" i="1"/>
  <c r="I22" i="1"/>
  <c r="H22" i="1"/>
  <c r="I21" i="1"/>
  <c r="H21" i="1"/>
  <c r="J21" i="1" s="1"/>
  <c r="I20" i="1"/>
  <c r="H20" i="1"/>
  <c r="J20" i="1" s="1"/>
  <c r="I19" i="1"/>
  <c r="H19" i="1"/>
  <c r="J19" i="1" s="1"/>
  <c r="H24" i="1" l="1"/>
  <c r="J24" i="1" s="1"/>
  <c r="H25" i="1"/>
  <c r="J25" i="1" s="1"/>
  <c r="H23" i="1"/>
  <c r="J23" i="1" s="1"/>
  <c r="I24" i="1"/>
  <c r="I25" i="1"/>
  <c r="I23" i="1"/>
</calcChain>
</file>

<file path=xl/sharedStrings.xml><?xml version="1.0" encoding="utf-8"?>
<sst xmlns="http://schemas.openxmlformats.org/spreadsheetml/2006/main" count="74" uniqueCount="47">
  <si>
    <t>L.p.</t>
  </si>
  <si>
    <t>20 01 39</t>
  </si>
  <si>
    <t>20 03 07</t>
  </si>
  <si>
    <t>Kod odpadu</t>
  </si>
  <si>
    <t>J.m.</t>
  </si>
  <si>
    <t>Nazwa odpadu</t>
  </si>
  <si>
    <t>16 02 16</t>
  </si>
  <si>
    <t>kg</t>
  </si>
  <si>
    <t>16 06 05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</si>
  <si>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</si>
  <si>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t>15 01 11</t>
  </si>
  <si>
    <t>16 01 19</t>
  </si>
  <si>
    <t>16 01 21</t>
  </si>
  <si>
    <t>16 01 99</t>
  </si>
  <si>
    <t>17 02 03</t>
  </si>
  <si>
    <t>17 02 04</t>
  </si>
  <si>
    <t>07 02 99</t>
  </si>
  <si>
    <t>15 02 02</t>
  </si>
  <si>
    <t>15 02 03</t>
  </si>
  <si>
    <t>16 02 13</t>
  </si>
  <si>
    <t>16 03 04</t>
  </si>
  <si>
    <t>17 01 03</t>
  </si>
  <si>
    <t>Lokalizacja</t>
  </si>
  <si>
    <t>Opakowania z metali zawierające niebezpieczne porowate elementy wzmocnienia konstrukcyjnego (np. azbest), włącznie z pustymi pojemnikami ciśnieniowymi</t>
  </si>
  <si>
    <t>Tworzywa sztuczne</t>
  </si>
  <si>
    <t>Niebezpieczne elementy inne niż wymienione w 16 01 07 do 16 01 11, 16 01 13 i 16 01 14</t>
  </si>
  <si>
    <t>Inne niewymienione odpady</t>
  </si>
  <si>
    <t>Elementy usunięte ze zużytych urządzeń inne niż wymienione w 16 02 15</t>
  </si>
  <si>
    <t>Inne baterie i akumulatory</t>
  </si>
  <si>
    <t>Odpady drewna, szkła i tworzyw sztucznych zawierające lub zanieczyszczone substancjami niebezpiecznymi (np. drewniane podkłady kolejowe)</t>
  </si>
  <si>
    <t>Sorbenty, materiały filtracyjne (w tym filtry olejowe nieujęte w innych grupach), tkaniny do wycierania (np. szmaty, ścierki) i ubrania ochronne zanieczyszczone substancjami niebezpiecznymi (np. PCB)</t>
  </si>
  <si>
    <t>Sorbenty, materiały filtracyjne, tkaniny do wycierania (np. szmaty, ścierki) i ubrania ochronne inne niż wymienione w 15 02 02</t>
  </si>
  <si>
    <t>Odpady innych materiałów ceramicznych i elementów wyposażenia</t>
  </si>
  <si>
    <t>Odpady wielkogabarytowe (elementy mebli)</t>
  </si>
  <si>
    <r>
      <t>Cena jednostkowa zł/kg</t>
    </r>
    <r>
      <rPr>
        <sz val="10"/>
        <color theme="1"/>
        <rFont val="Arial"/>
        <family val="2"/>
        <charset val="238"/>
      </rPr>
      <t xml:space="preserve"> netto</t>
    </r>
  </si>
  <si>
    <r>
      <t>Cena jednostkowa zł/kg</t>
    </r>
    <r>
      <rPr>
        <sz val="10"/>
        <color theme="1"/>
        <rFont val="Arial"/>
        <family val="2"/>
        <charset val="238"/>
      </rPr>
      <t xml:space="preserve">  brutto, w tym podatek VAT 8%</t>
    </r>
  </si>
  <si>
    <t xml:space="preserve">Ilość odpadów                             </t>
  </si>
  <si>
    <t>Wartość netto                                 kol. 6 x kol. 7</t>
  </si>
  <si>
    <t>Wartość brutto                               kol. 6 x kol.8</t>
  </si>
  <si>
    <t>Malbork ul.17 Marca 20</t>
  </si>
  <si>
    <t>Razem (suma poz. 1 do poz. 19)</t>
  </si>
  <si>
    <t>Uwaga! Dokument należy opatrzyć:
a) kwalifikowanym podpisem elektronicznym w rozumieniu przepisów ustawy z dnia 5 września 2016 r. o usługach zaufania oraz identyfikacji elektronicznej (t.j. Dz.U z 2024 r. poz. 422)</t>
  </si>
  <si>
    <r>
      <rPr>
        <b/>
        <sz val="14"/>
        <rFont val="Arial"/>
        <family val="2"/>
        <charset val="238"/>
      </rPr>
      <t xml:space="preserve">FORMULARZ CENOWY  </t>
    </r>
    <r>
      <rPr>
        <sz val="12"/>
        <rFont val="Arial"/>
        <family val="2"/>
        <charset val="238"/>
      </rPr>
      <t xml:space="preserve">
W ZAKRESIE  ODBIORU, ZAŁADUNKU, TRANSPORTU I PRZEKAZANIA DO PRZETWORZENIA ODPADÓW 
INNYCH NIŻ KOMUNALNE Z TERENU 22. BAZY LOTNICTWA TAKTYCZNEGO W MALBORKU </t>
    </r>
  </si>
  <si>
    <t>CZĘŚĆ NR 3</t>
  </si>
  <si>
    <t>Krasnołęka/Królewo Malborskie</t>
  </si>
  <si>
    <t>Zużyte urządzenia zawierające niebezpieczne elementy inne niż wymienione w 16 02 09 do 
16 02 12</t>
  </si>
  <si>
    <t>Nieorganiczne odpady inne niż wymienione 
w 16 03 03, 16 03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</si>
</sst>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/>
    <xf numFmtId="0" fontId="2" fillId="0" borderId="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5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Border="1" applyProtection="1"/>
    <xf numFmtId="4" fontId="4" fillId="0" borderId="6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6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10" fillId="0" borderId="11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right" vertical="center" wrapText="1"/>
    </xf>
    <xf numFmtId="0" fontId="4" fillId="0" borderId="10" xfId="0" applyFont="1" applyBorder="1" applyAlignment="1" applyProtection="1">
      <alignment horizontal="right" vertical="center" wrapText="1"/>
    </xf>
    <xf numFmtId="0" fontId="4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textRotation="90" wrapText="1"/>
    </xf>
    <xf numFmtId="0" fontId="2" fillId="0" borderId="12" xfId="0" applyFont="1" applyBorder="1" applyAlignment="1" applyProtection="1">
      <alignment horizontal="center" vertical="center" textRotation="90" wrapText="1"/>
    </xf>
    <xf numFmtId="0" fontId="2" fillId="0" borderId="13" xfId="0" applyFont="1" applyBorder="1" applyAlignment="1" applyProtection="1">
      <alignment horizontal="center" vertical="center" textRotation="90" wrapText="1"/>
    </xf>
    <xf numFmtId="0" fontId="2" fillId="0" borderId="14" xfId="0" applyFont="1" applyBorder="1" applyAlignment="1" applyProtection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view="pageBreakPreview" zoomScale="110" zoomScaleNormal="100" zoomScaleSheetLayoutView="110" workbookViewId="0">
      <selection activeCell="G7" sqref="G7:G25"/>
    </sheetView>
  </sheetViews>
  <sheetFormatPr defaultColWidth="9.140625" defaultRowHeight="14.25" x14ac:dyDescent="0.2"/>
  <cols>
    <col min="1" max="1" width="4" style="1" customWidth="1"/>
    <col min="2" max="2" width="6.28515625" style="1" customWidth="1"/>
    <col min="3" max="3" width="44" style="1" customWidth="1"/>
    <col min="4" max="4" width="10.28515625" style="1" customWidth="1"/>
    <col min="5" max="5" width="7.42578125" style="1" customWidth="1"/>
    <col min="6" max="6" width="12.7109375" style="1" customWidth="1"/>
    <col min="7" max="7" width="14.140625" style="1" customWidth="1"/>
    <col min="8" max="8" width="12.42578125" style="1" customWidth="1"/>
    <col min="9" max="9" width="19.7109375" style="1" customWidth="1"/>
    <col min="10" max="10" width="22.42578125" style="1" customWidth="1"/>
    <col min="11" max="16384" width="9.140625" style="1"/>
  </cols>
  <sheetData>
    <row r="1" spans="1:10" ht="55.9" customHeight="1" x14ac:dyDescent="0.2">
      <c r="A1" s="22" t="s">
        <v>42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0.9" customHeight="1" x14ac:dyDescent="0.2">
      <c r="A2" s="22"/>
      <c r="B2" s="23"/>
      <c r="C2" s="23"/>
      <c r="D2" s="23"/>
      <c r="E2" s="23"/>
      <c r="F2" s="23"/>
      <c r="G2" s="23"/>
      <c r="H2" s="23"/>
      <c r="I2" s="23"/>
      <c r="J2" s="23"/>
    </row>
    <row r="3" spans="1:10" ht="17.45" customHeight="1" thickBot="1" x14ac:dyDescent="0.25">
      <c r="A3" s="21" t="s">
        <v>43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8" customHeight="1" x14ac:dyDescent="0.2">
      <c r="A4" s="24"/>
      <c r="B4" s="25"/>
      <c r="C4" s="25"/>
      <c r="D4" s="25"/>
      <c r="E4" s="25"/>
      <c r="F4" s="25"/>
      <c r="G4" s="25"/>
      <c r="H4" s="25"/>
      <c r="I4" s="25"/>
      <c r="J4" s="26"/>
    </row>
    <row r="5" spans="1:10" ht="100.5" customHeight="1" x14ac:dyDescent="0.2">
      <c r="A5" s="3" t="s">
        <v>0</v>
      </c>
      <c r="B5" s="4" t="s">
        <v>22</v>
      </c>
      <c r="C5" s="4" t="s">
        <v>5</v>
      </c>
      <c r="D5" s="4" t="s">
        <v>3</v>
      </c>
      <c r="E5" s="4" t="s">
        <v>4</v>
      </c>
      <c r="F5" s="4" t="s">
        <v>36</v>
      </c>
      <c r="G5" s="4" t="s">
        <v>34</v>
      </c>
      <c r="H5" s="4" t="s">
        <v>35</v>
      </c>
      <c r="I5" s="4" t="s">
        <v>37</v>
      </c>
      <c r="J5" s="5" t="s">
        <v>38</v>
      </c>
    </row>
    <row r="6" spans="1:10" x14ac:dyDescent="0.2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0" ht="54" customHeight="1" x14ac:dyDescent="0.2">
      <c r="A7" s="3">
        <v>1</v>
      </c>
      <c r="B7" s="30" t="s">
        <v>44</v>
      </c>
      <c r="C7" s="9" t="s">
        <v>23</v>
      </c>
      <c r="D7" s="10" t="s">
        <v>10</v>
      </c>
      <c r="E7" s="10" t="s">
        <v>7</v>
      </c>
      <c r="F7" s="16">
        <v>1.5</v>
      </c>
      <c r="G7" s="13"/>
      <c r="H7" s="11" t="str">
        <f>IF(G7&gt;0,G7*1.08,"")</f>
        <v/>
      </c>
      <c r="I7" s="11" t="str">
        <f>IF(G7&gt;0,F7*G7,"")</f>
        <v/>
      </c>
      <c r="J7" s="12" t="str">
        <f>IF(G7&gt;0,ROUND(H7,2)*F7,"")</f>
        <v/>
      </c>
    </row>
    <row r="8" spans="1:10" ht="24.95" customHeight="1" x14ac:dyDescent="0.2">
      <c r="A8" s="3">
        <v>2</v>
      </c>
      <c r="B8" s="31"/>
      <c r="C8" s="9" t="s">
        <v>24</v>
      </c>
      <c r="D8" s="10" t="s">
        <v>11</v>
      </c>
      <c r="E8" s="10" t="s">
        <v>7</v>
      </c>
      <c r="F8" s="16">
        <v>53.4</v>
      </c>
      <c r="G8" s="13"/>
      <c r="H8" s="11" t="str">
        <f t="shared" ref="H8:H9" si="0">IF(G8&gt;0,G8*1.08,"")</f>
        <v/>
      </c>
      <c r="I8" s="11" t="str">
        <f t="shared" ref="I8:I9" si="1">IF(G8&gt;0,F8*G8,"")</f>
        <v/>
      </c>
      <c r="J8" s="12" t="str">
        <f t="shared" ref="J8:J9" si="2">IF(G8&gt;0,ROUND(H8,2)*F8,"")</f>
        <v/>
      </c>
    </row>
    <row r="9" spans="1:10" ht="28.9" customHeight="1" x14ac:dyDescent="0.2">
      <c r="A9" s="3">
        <v>3</v>
      </c>
      <c r="B9" s="31"/>
      <c r="C9" s="9" t="s">
        <v>25</v>
      </c>
      <c r="D9" s="10" t="s">
        <v>12</v>
      </c>
      <c r="E9" s="10" t="s">
        <v>7</v>
      </c>
      <c r="F9" s="16">
        <v>42</v>
      </c>
      <c r="G9" s="13"/>
      <c r="H9" s="11" t="str">
        <f t="shared" si="0"/>
        <v/>
      </c>
      <c r="I9" s="11" t="str">
        <f t="shared" si="1"/>
        <v/>
      </c>
      <c r="J9" s="12" t="str">
        <f t="shared" si="2"/>
        <v/>
      </c>
    </row>
    <row r="10" spans="1:10" ht="29.25" customHeight="1" x14ac:dyDescent="0.2">
      <c r="A10" s="3">
        <v>4</v>
      </c>
      <c r="B10" s="31"/>
      <c r="C10" s="9" t="s">
        <v>27</v>
      </c>
      <c r="D10" s="10" t="s">
        <v>6</v>
      </c>
      <c r="E10" s="10" t="s">
        <v>7</v>
      </c>
      <c r="F10" s="16">
        <v>45</v>
      </c>
      <c r="G10" s="13"/>
      <c r="H10" s="11" t="str">
        <f>IF(G10&gt;0,G10*1.08,"")</f>
        <v/>
      </c>
      <c r="I10" s="11" t="str">
        <f>IF(G10&gt;0,F10*G10,"")</f>
        <v/>
      </c>
      <c r="J10" s="12" t="str">
        <f>IF(G10&gt;0,ROUND(H10,2)*F10,"")</f>
        <v/>
      </c>
    </row>
    <row r="11" spans="1:10" ht="24.95" customHeight="1" x14ac:dyDescent="0.2">
      <c r="A11" s="3">
        <v>5</v>
      </c>
      <c r="B11" s="31"/>
      <c r="C11" s="9" t="s">
        <v>28</v>
      </c>
      <c r="D11" s="10" t="s">
        <v>8</v>
      </c>
      <c r="E11" s="10" t="s">
        <v>7</v>
      </c>
      <c r="F11" s="16">
        <v>213.95</v>
      </c>
      <c r="G11" s="13"/>
      <c r="H11" s="11" t="str">
        <f t="shared" ref="H11:H14" si="3">IF(G11&gt;0,G11*1.08,"")</f>
        <v/>
      </c>
      <c r="I11" s="11" t="str">
        <f t="shared" ref="I11:I14" si="4">IF(G11&gt;0,F11*G11,"")</f>
        <v/>
      </c>
      <c r="J11" s="12" t="str">
        <f t="shared" ref="J11:J14" si="5">IF(G11&gt;0,ROUND(H11,2)*F11,"")</f>
        <v/>
      </c>
    </row>
    <row r="12" spans="1:10" ht="24.95" customHeight="1" x14ac:dyDescent="0.2">
      <c r="A12" s="3">
        <v>6</v>
      </c>
      <c r="B12" s="31"/>
      <c r="C12" s="9" t="s">
        <v>24</v>
      </c>
      <c r="D12" s="10" t="s">
        <v>14</v>
      </c>
      <c r="E12" s="10" t="s">
        <v>7</v>
      </c>
      <c r="F12" s="16">
        <v>5.64</v>
      </c>
      <c r="G12" s="13"/>
      <c r="H12" s="11" t="str">
        <f t="shared" si="3"/>
        <v/>
      </c>
      <c r="I12" s="11" t="str">
        <f t="shared" si="4"/>
        <v/>
      </c>
      <c r="J12" s="12" t="str">
        <f t="shared" si="5"/>
        <v/>
      </c>
    </row>
    <row r="13" spans="1:10" ht="54.6" customHeight="1" x14ac:dyDescent="0.2">
      <c r="A13" s="3">
        <v>7</v>
      </c>
      <c r="B13" s="32"/>
      <c r="C13" s="9" t="s">
        <v>29</v>
      </c>
      <c r="D13" s="10" t="s">
        <v>15</v>
      </c>
      <c r="E13" s="10" t="s">
        <v>7</v>
      </c>
      <c r="F13" s="16">
        <v>339.6</v>
      </c>
      <c r="G13" s="13"/>
      <c r="H13" s="11" t="str">
        <f t="shared" si="3"/>
        <v/>
      </c>
      <c r="I13" s="11" t="str">
        <f t="shared" si="4"/>
        <v/>
      </c>
      <c r="J13" s="12" t="str">
        <f t="shared" si="5"/>
        <v/>
      </c>
    </row>
    <row r="14" spans="1:10" ht="24.95" customHeight="1" x14ac:dyDescent="0.2">
      <c r="A14" s="3">
        <v>8</v>
      </c>
      <c r="B14" s="30" t="s">
        <v>39</v>
      </c>
      <c r="C14" s="9" t="s">
        <v>26</v>
      </c>
      <c r="D14" s="10" t="s">
        <v>16</v>
      </c>
      <c r="E14" s="10" t="s">
        <v>7</v>
      </c>
      <c r="F14" s="16">
        <v>28</v>
      </c>
      <c r="G14" s="13"/>
      <c r="H14" s="11" t="str">
        <f t="shared" si="3"/>
        <v/>
      </c>
      <c r="I14" s="11" t="str">
        <f t="shared" si="4"/>
        <v/>
      </c>
      <c r="J14" s="12" t="str">
        <f t="shared" si="5"/>
        <v/>
      </c>
    </row>
    <row r="15" spans="1:10" ht="72.75" customHeight="1" x14ac:dyDescent="0.2">
      <c r="A15" s="3">
        <v>9</v>
      </c>
      <c r="B15" s="31"/>
      <c r="C15" s="9" t="s">
        <v>30</v>
      </c>
      <c r="D15" s="10" t="s">
        <v>17</v>
      </c>
      <c r="E15" s="10" t="s">
        <v>7</v>
      </c>
      <c r="F15" s="16">
        <v>20</v>
      </c>
      <c r="G15" s="13"/>
      <c r="H15" s="11" t="str">
        <f t="shared" ref="H15:H18" si="6">IF(G15&gt;0,G15*1.08,"")</f>
        <v/>
      </c>
      <c r="I15" s="11" t="str">
        <f t="shared" ref="I15:I18" si="7">IF(G15&gt;0,F15*G15,"")</f>
        <v/>
      </c>
      <c r="J15" s="12" t="str">
        <f t="shared" ref="J15:J18" si="8">IF(G15&gt;0,ROUND(H15,2)*F15,"")</f>
        <v/>
      </c>
    </row>
    <row r="16" spans="1:10" ht="52.5" customHeight="1" x14ac:dyDescent="0.2">
      <c r="A16" s="3">
        <v>10</v>
      </c>
      <c r="B16" s="31"/>
      <c r="C16" s="9" t="s">
        <v>31</v>
      </c>
      <c r="D16" s="10" t="s">
        <v>18</v>
      </c>
      <c r="E16" s="10" t="s">
        <v>7</v>
      </c>
      <c r="F16" s="16">
        <v>57.2</v>
      </c>
      <c r="G16" s="13"/>
      <c r="H16" s="11" t="str">
        <f t="shared" si="6"/>
        <v/>
      </c>
      <c r="I16" s="11" t="str">
        <f t="shared" si="7"/>
        <v/>
      </c>
      <c r="J16" s="12" t="str">
        <f t="shared" si="8"/>
        <v/>
      </c>
    </row>
    <row r="17" spans="1:11" ht="24.95" customHeight="1" x14ac:dyDescent="0.2">
      <c r="A17" s="3">
        <v>11</v>
      </c>
      <c r="B17" s="31"/>
      <c r="C17" s="9" t="s">
        <v>24</v>
      </c>
      <c r="D17" s="10" t="s">
        <v>11</v>
      </c>
      <c r="E17" s="10" t="s">
        <v>7</v>
      </c>
      <c r="F17" s="16">
        <v>52.42</v>
      </c>
      <c r="G17" s="13"/>
      <c r="H17" s="11" t="str">
        <f t="shared" si="6"/>
        <v/>
      </c>
      <c r="I17" s="11" t="str">
        <f t="shared" si="7"/>
        <v/>
      </c>
      <c r="J17" s="12" t="str">
        <f t="shared" si="8"/>
        <v/>
      </c>
    </row>
    <row r="18" spans="1:11" ht="24.95" customHeight="1" x14ac:dyDescent="0.2">
      <c r="A18" s="3">
        <v>12</v>
      </c>
      <c r="B18" s="31"/>
      <c r="C18" s="9" t="s">
        <v>26</v>
      </c>
      <c r="D18" s="10" t="s">
        <v>13</v>
      </c>
      <c r="E18" s="10" t="s">
        <v>7</v>
      </c>
      <c r="F18" s="16">
        <v>84.85</v>
      </c>
      <c r="G18" s="13"/>
      <c r="H18" s="11" t="str">
        <f t="shared" si="6"/>
        <v/>
      </c>
      <c r="I18" s="11" t="str">
        <f t="shared" si="7"/>
        <v/>
      </c>
      <c r="J18" s="12" t="str">
        <f t="shared" si="8"/>
        <v/>
      </c>
    </row>
    <row r="19" spans="1:11" ht="43.9" customHeight="1" x14ac:dyDescent="0.2">
      <c r="A19" s="3">
        <v>13</v>
      </c>
      <c r="B19" s="31"/>
      <c r="C19" s="9" t="s">
        <v>45</v>
      </c>
      <c r="D19" s="10" t="s">
        <v>19</v>
      </c>
      <c r="E19" s="10" t="s">
        <v>7</v>
      </c>
      <c r="F19" s="16">
        <v>86.3</v>
      </c>
      <c r="G19" s="13"/>
      <c r="H19" s="11" t="str">
        <f>IF(G19&gt;0,G19*1.08,"")</f>
        <v/>
      </c>
      <c r="I19" s="11" t="str">
        <f>IF(G19&gt;0,F19*G19,"")</f>
        <v/>
      </c>
      <c r="J19" s="12" t="str">
        <f>IF(G19&gt;0,ROUND(H19,2)*F19,"")</f>
        <v/>
      </c>
    </row>
    <row r="20" spans="1:11" ht="32.450000000000003" customHeight="1" x14ac:dyDescent="0.2">
      <c r="A20" s="3">
        <v>14</v>
      </c>
      <c r="B20" s="31"/>
      <c r="C20" s="9" t="s">
        <v>46</v>
      </c>
      <c r="D20" s="10" t="s">
        <v>20</v>
      </c>
      <c r="E20" s="10" t="s">
        <v>7</v>
      </c>
      <c r="F20" s="16">
        <v>295</v>
      </c>
      <c r="G20" s="13"/>
      <c r="H20" s="11" t="str">
        <f t="shared" ref="H20:H22" si="9">IF(G20&gt;0,G20*1.08,"")</f>
        <v/>
      </c>
      <c r="I20" s="11" t="str">
        <f t="shared" ref="I20:I22" si="10">IF(G20&gt;0,F20*G20,"")</f>
        <v/>
      </c>
      <c r="J20" s="12" t="str">
        <f t="shared" ref="J20:J22" si="11">IF(G20&gt;0,ROUND(H20,2)*F20,"")</f>
        <v/>
      </c>
    </row>
    <row r="21" spans="1:11" ht="45.6" customHeight="1" x14ac:dyDescent="0.2">
      <c r="A21" s="3">
        <v>15</v>
      </c>
      <c r="B21" s="31"/>
      <c r="C21" s="9" t="s">
        <v>32</v>
      </c>
      <c r="D21" s="10" t="s">
        <v>21</v>
      </c>
      <c r="E21" s="10" t="s">
        <v>7</v>
      </c>
      <c r="F21" s="16">
        <v>88</v>
      </c>
      <c r="G21" s="13"/>
      <c r="H21" s="11" t="str">
        <f t="shared" si="9"/>
        <v/>
      </c>
      <c r="I21" s="11" t="str">
        <f t="shared" si="10"/>
        <v/>
      </c>
      <c r="J21" s="12" t="str">
        <f t="shared" si="11"/>
        <v/>
      </c>
    </row>
    <row r="22" spans="1:11" ht="24.95" customHeight="1" x14ac:dyDescent="0.2">
      <c r="A22" s="3">
        <v>16</v>
      </c>
      <c r="B22" s="31"/>
      <c r="C22" s="9" t="s">
        <v>24</v>
      </c>
      <c r="D22" s="10" t="s">
        <v>14</v>
      </c>
      <c r="E22" s="10" t="s">
        <v>7</v>
      </c>
      <c r="F22" s="16">
        <v>301.7</v>
      </c>
      <c r="G22" s="13"/>
      <c r="H22" s="11" t="str">
        <f t="shared" si="9"/>
        <v/>
      </c>
      <c r="I22" s="11" t="str">
        <f t="shared" si="10"/>
        <v/>
      </c>
      <c r="J22" s="12" t="str">
        <f t="shared" si="11"/>
        <v/>
      </c>
    </row>
    <row r="23" spans="1:11" ht="45.6" customHeight="1" x14ac:dyDescent="0.2">
      <c r="A23" s="3">
        <v>17</v>
      </c>
      <c r="B23" s="31"/>
      <c r="C23" s="9" t="s">
        <v>29</v>
      </c>
      <c r="D23" s="10" t="s">
        <v>15</v>
      </c>
      <c r="E23" s="10" t="s">
        <v>7</v>
      </c>
      <c r="F23" s="16">
        <v>0.2</v>
      </c>
      <c r="G23" s="13"/>
      <c r="H23" s="11" t="str">
        <f>IF(G23&gt;0,G23*1.08,"")</f>
        <v/>
      </c>
      <c r="I23" s="11" t="str">
        <f>IF(G23&gt;0,F23*G23,"")</f>
        <v/>
      </c>
      <c r="J23" s="12" t="str">
        <f>IF(G23&gt;0,ROUND(H23,2)*F23,"")</f>
        <v/>
      </c>
    </row>
    <row r="24" spans="1:11" ht="24.95" customHeight="1" x14ac:dyDescent="0.2">
      <c r="A24" s="3">
        <v>18</v>
      </c>
      <c r="B24" s="31"/>
      <c r="C24" s="9" t="s">
        <v>24</v>
      </c>
      <c r="D24" s="10" t="s">
        <v>1</v>
      </c>
      <c r="E24" s="10" t="s">
        <v>7</v>
      </c>
      <c r="F24" s="16">
        <v>3</v>
      </c>
      <c r="G24" s="13"/>
      <c r="H24" s="11" t="str">
        <f t="shared" ref="H24:H25" si="12">IF(G24&gt;0,G24*1.08,"")</f>
        <v/>
      </c>
      <c r="I24" s="11" t="str">
        <f t="shared" ref="I24:I25" si="13">IF(G24&gt;0,F24*G24,"")</f>
        <v/>
      </c>
      <c r="J24" s="12" t="str">
        <f t="shared" ref="J24:J25" si="14">IF(G24&gt;0,ROUND(H24,2)*F24,"")</f>
        <v/>
      </c>
    </row>
    <row r="25" spans="1:11" ht="24.95" customHeight="1" thickBot="1" x14ac:dyDescent="0.25">
      <c r="A25" s="3">
        <v>19</v>
      </c>
      <c r="B25" s="33"/>
      <c r="C25" s="9" t="s">
        <v>33</v>
      </c>
      <c r="D25" s="10" t="s">
        <v>2</v>
      </c>
      <c r="E25" s="10" t="s">
        <v>7</v>
      </c>
      <c r="F25" s="16">
        <v>2466</v>
      </c>
      <c r="G25" s="13"/>
      <c r="H25" s="11" t="str">
        <f t="shared" si="12"/>
        <v/>
      </c>
      <c r="I25" s="11" t="str">
        <f t="shared" si="13"/>
        <v/>
      </c>
      <c r="J25" s="12" t="str">
        <f t="shared" si="14"/>
        <v/>
      </c>
    </row>
    <row r="26" spans="1:11" ht="27" customHeight="1" thickBot="1" x14ac:dyDescent="0.25">
      <c r="A26" s="27" t="s">
        <v>40</v>
      </c>
      <c r="B26" s="28"/>
      <c r="C26" s="28"/>
      <c r="D26" s="28"/>
      <c r="E26" s="28"/>
      <c r="F26" s="28"/>
      <c r="G26" s="28"/>
      <c r="H26" s="29"/>
      <c r="I26" s="15" t="str">
        <f>IF(G7&gt;0,SUM(I7:I25),"")</f>
        <v/>
      </c>
      <c r="J26" s="15" t="str">
        <f>IF(G7&gt;0,SUM(J7:J25),"")</f>
        <v/>
      </c>
      <c r="K26" s="2"/>
    </row>
    <row r="27" spans="1:1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1" x14ac:dyDescent="0.2">
      <c r="A28" s="17" t="s">
        <v>9</v>
      </c>
      <c r="B28" s="18"/>
      <c r="C28" s="18"/>
      <c r="D28" s="18"/>
      <c r="E28" s="18"/>
      <c r="F28" s="18"/>
      <c r="G28" s="14"/>
      <c r="H28" s="14"/>
      <c r="I28" s="14"/>
      <c r="J28" s="14"/>
    </row>
    <row r="29" spans="1:11" ht="37.5" customHeight="1" x14ac:dyDescent="0.2">
      <c r="A29" s="18"/>
      <c r="B29" s="18"/>
      <c r="C29" s="18"/>
      <c r="D29" s="18"/>
      <c r="E29" s="18"/>
      <c r="F29" s="18"/>
      <c r="G29" s="14"/>
      <c r="H29" s="14"/>
      <c r="I29" s="14"/>
      <c r="J29" s="14"/>
    </row>
    <row r="30" spans="1:1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1" x14ac:dyDescent="0.2">
      <c r="A31" s="19"/>
      <c r="B31" s="19"/>
      <c r="C31" s="19"/>
      <c r="D31" s="19"/>
      <c r="E31" s="19"/>
      <c r="F31" s="19"/>
      <c r="G31" s="14"/>
      <c r="H31" s="14"/>
      <c r="I31" s="14"/>
      <c r="J31" s="14"/>
    </row>
    <row r="32" spans="1:11" ht="45" customHeight="1" x14ac:dyDescent="0.2">
      <c r="A32" s="20" t="s">
        <v>41</v>
      </c>
      <c r="B32" s="20"/>
      <c r="C32" s="20"/>
      <c r="D32" s="20"/>
      <c r="E32" s="20"/>
      <c r="F32" s="20"/>
      <c r="G32" s="14"/>
      <c r="H32" s="14"/>
      <c r="I32" s="14"/>
      <c r="J32" s="14"/>
    </row>
  </sheetData>
  <sheetProtection algorithmName="SHA-512" hashValue="zRF8KWtV5S1NeKg4dW5TeeFqYGriC1DnmicUKuTpmooJ69J+60OIYwwUxh+Iy09IRXr268pJnyprzl6n8OCQWg==" saltValue="WXkULeQLBa1akNnhwqJBJA==" spinCount="100000" sheet="1" objects="1" scenarios="1" selectLockedCells="1"/>
  <mergeCells count="10">
    <mergeCell ref="A28:F29"/>
    <mergeCell ref="A31:F31"/>
    <mergeCell ref="A32:F32"/>
    <mergeCell ref="A3:J3"/>
    <mergeCell ref="A1:J1"/>
    <mergeCell ref="A2:J2"/>
    <mergeCell ref="A4:J4"/>
    <mergeCell ref="A26:H26"/>
    <mergeCell ref="B7:B13"/>
    <mergeCell ref="B14:B25"/>
  </mergeCells>
  <pageMargins left="0.70866141732283472" right="0.11811023622047245" top="0.59055118110236227" bottom="0.35433070866141736" header="0.31496062992125984" footer="0.31496062992125984"/>
  <pageSetup paperSize="9" scale="89" orientation="landscape" r:id="rId1"/>
  <headerFooter>
    <oddHeader>&amp;L&amp;"-,Kursywa"&amp;10Sygnatura sprawy: 22.BLT.SZP.2612.128.2024                                                                &amp;R                                                             Załącznik nr 6C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7D71EA2-BD5A-4ED6-A2EA-A78BAE01C2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3</vt:lpstr>
      <vt:lpstr>'część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2024-11-13T10:35:18Z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5ead1c77-efaf-4946-a8d8-8843d3f29793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10.60.174.162</vt:lpwstr>
  </property>
</Properties>
</file>