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ZAPYTANIA BIP\Zapytania ofertowe 2023\AZ.281.3.33.2023_środki czystości_4_ES\2 - Zapytanie ofertowe\"/>
    </mc:Choice>
  </mc:AlternateContent>
  <xr:revisionPtr revIDLastSave="0" documentId="13_ncr:1_{9656BAFE-4BAB-4D8C-BD5F-B12CF4001DB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" l="1"/>
  <c r="G37" i="1" s="1"/>
  <c r="F36" i="1"/>
  <c r="G36" i="1" s="1"/>
  <c r="D36" i="1"/>
  <c r="D35" i="1"/>
  <c r="F35" i="1" s="1"/>
  <c r="G35" i="1" s="1"/>
  <c r="D34" i="1"/>
  <c r="F34" i="1" s="1"/>
  <c r="G34" i="1" s="1"/>
  <c r="D33" i="1"/>
  <c r="F33" i="1" s="1"/>
  <c r="G33" i="1" s="1"/>
  <c r="F32" i="1"/>
  <c r="G32" i="1" s="1"/>
  <c r="D32" i="1"/>
  <c r="D31" i="1"/>
  <c r="F31" i="1" s="1"/>
  <c r="G31" i="1" s="1"/>
  <c r="D30" i="1"/>
  <c r="F30" i="1" s="1"/>
  <c r="G30" i="1" s="1"/>
  <c r="D29" i="1"/>
  <c r="F29" i="1" s="1"/>
  <c r="G29" i="1" s="1"/>
  <c r="D28" i="1"/>
  <c r="F28" i="1" s="1"/>
  <c r="G28" i="1" s="1"/>
  <c r="D27" i="1"/>
  <c r="F27" i="1" s="1"/>
  <c r="G27" i="1" s="1"/>
  <c r="D26" i="1"/>
  <c r="F26" i="1" s="1"/>
  <c r="G26" i="1" s="1"/>
  <c r="D25" i="1"/>
  <c r="F25" i="1" s="1"/>
  <c r="G25" i="1" s="1"/>
  <c r="F24" i="1"/>
  <c r="G24" i="1" s="1"/>
  <c r="D24" i="1"/>
  <c r="D23" i="1"/>
  <c r="F23" i="1" s="1"/>
  <c r="G23" i="1" s="1"/>
  <c r="D22" i="1"/>
  <c r="F22" i="1" s="1"/>
  <c r="G22" i="1" s="1"/>
  <c r="D21" i="1"/>
  <c r="F21" i="1" s="1"/>
  <c r="G21" i="1" s="1"/>
  <c r="F20" i="1"/>
  <c r="G20" i="1" s="1"/>
  <c r="D20" i="1"/>
  <c r="D19" i="1"/>
  <c r="F19" i="1" s="1"/>
  <c r="G19" i="1" s="1"/>
  <c r="D18" i="1"/>
  <c r="F18" i="1" s="1"/>
  <c r="G18" i="1" s="1"/>
  <c r="D17" i="1"/>
  <c r="F17" i="1" s="1"/>
  <c r="G17" i="1" s="1"/>
  <c r="D16" i="1"/>
  <c r="F16" i="1" s="1"/>
  <c r="G16" i="1" s="1"/>
  <c r="D15" i="1"/>
  <c r="F15" i="1" s="1"/>
  <c r="G15" i="1" s="1"/>
  <c r="D14" i="1"/>
  <c r="F14" i="1" s="1"/>
  <c r="G14" i="1" s="1"/>
  <c r="D13" i="1"/>
  <c r="F13" i="1" s="1"/>
  <c r="G13" i="1" s="1"/>
  <c r="D12" i="1"/>
  <c r="F12" i="1" s="1"/>
  <c r="G12" i="1" s="1"/>
  <c r="D11" i="1"/>
  <c r="F11" i="1" s="1"/>
  <c r="G11" i="1" s="1"/>
  <c r="D10" i="1"/>
  <c r="F10" i="1" s="1"/>
  <c r="G10" i="1" s="1"/>
  <c r="D9" i="1"/>
  <c r="F9" i="1" s="1"/>
  <c r="G9" i="1" s="1"/>
  <c r="D8" i="1"/>
  <c r="F8" i="1" s="1"/>
  <c r="G8" i="1" s="1"/>
  <c r="F7" i="1"/>
  <c r="G7" i="1" s="1"/>
  <c r="D7" i="1"/>
  <c r="D6" i="1"/>
  <c r="F6" i="1" s="1"/>
  <c r="F38" i="1" l="1"/>
  <c r="G6" i="1"/>
  <c r="G38" i="1" s="1"/>
</calcChain>
</file>

<file path=xl/sharedStrings.xml><?xml version="1.0" encoding="utf-8"?>
<sst xmlns="http://schemas.openxmlformats.org/spreadsheetml/2006/main" count="95" uniqueCount="58">
  <si>
    <t>Gmach Główny</t>
  </si>
  <si>
    <t>Ratusz - Muzeum Poznania</t>
  </si>
  <si>
    <t>Muzeum Sztuk Użytkowych w Zamku Królewskim w Poznaniu</t>
  </si>
  <si>
    <t>Wielkopolskie Muzeum Wojskowe</t>
  </si>
  <si>
    <t>Muzeum Instrumentów Muzycznych</t>
  </si>
  <si>
    <t>Muzeum Etnograficzne</t>
  </si>
  <si>
    <t>Muzeum Pałac w Rogalinie</t>
  </si>
  <si>
    <t>Muzeum Adama Mickiewicza w Śmiełowie</t>
  </si>
  <si>
    <t>Muzeum Zamek w Gołuchowie</t>
  </si>
  <si>
    <t>Pracownia Konserwacji Tkanin</t>
  </si>
  <si>
    <t>Lp.</t>
  </si>
  <si>
    <t>Nazwa artykułu</t>
  </si>
  <si>
    <t>Jednostka</t>
  </si>
  <si>
    <t>Liczba jednostek</t>
  </si>
  <si>
    <t>Cena jednostkowa netto</t>
  </si>
  <si>
    <t>Wartość netto</t>
  </si>
  <si>
    <t>Wartość brutto</t>
  </si>
  <si>
    <t>Ścierka do wycierania kurzu, biała  flanela bawełniana 100%  o wym. 45 x 45 cm</t>
  </si>
  <si>
    <t>szt.</t>
  </si>
  <si>
    <t>Ścierka  z mikrofibry, o wym. 30x30 cm</t>
  </si>
  <si>
    <t>Pronto  do mebli w sprayu 250ml</t>
  </si>
  <si>
    <t>Ręczniki ZZ-4000, papierowe białe  składane, makulatura</t>
  </si>
  <si>
    <t>karton</t>
  </si>
  <si>
    <t>Ręczniki ZZ-4000 papierowe zielone składane</t>
  </si>
  <si>
    <t>Płyn Tytan do czyszczenia urządzeń sanitarnych WC  700g, różne zapachy</t>
  </si>
  <si>
    <t>Wybielacz Tytan,  płyn 1l</t>
  </si>
  <si>
    <t>Mydło w płynie  antybakteryjne  op. 5 l,  białe, o neutralnym zapachu</t>
  </si>
  <si>
    <t>op.</t>
  </si>
  <si>
    <t>Papier toaletowy  Jumbo  - duży, szary, makulaturowy,  średnica18cm</t>
  </si>
  <si>
    <t>Papier toaletowy  Jumbo  -duży, biały, z  celulozy średnica 18cm</t>
  </si>
  <si>
    <t>Uniwersalny płyn do mycia kwiatowy,cytrynowy Tytan koncentrat 1,25</t>
  </si>
  <si>
    <t>Ręcznik papierowy na rolce, biały, dwuwarstwowy,  perforowany, szer. ok.  22cm, dł. co najmniej 9,5m</t>
  </si>
  <si>
    <t xml:space="preserve">Płyn do mycia naczyń Ludwik, miętowy -  450ml </t>
  </si>
  <si>
    <t xml:space="preserve">Płyn do mycia  szyb z atomizerem, na bazie alkoholu i amoniaku, zawierający silikon   -  750ml </t>
  </si>
  <si>
    <t>żel do mycia  łazienek, Tytan kamień i rdza - niebieski spray 500g</t>
  </si>
  <si>
    <t>żel do mycia  łazienek, Tytan kamień i rdza - niebieski 500g</t>
  </si>
  <si>
    <t xml:space="preserve">zapas mop,  bawełniany,  sznurkowy RICAMBIO 250g </t>
  </si>
  <si>
    <t>Worki na śmieci o poj. 120 l po 25 szt. w rolce niebieskie super  mocne z folii LDPE</t>
  </si>
  <si>
    <t>rol.</t>
  </si>
  <si>
    <t>Worki na śmieci o poj. 35 l po 50 szt. w rolce-mocne z folii LDPE</t>
  </si>
  <si>
    <t>Worki na śmieci o poj. 60 l po 50 szt. w rolce- super mocne z folii LDPE</t>
  </si>
  <si>
    <t>Kostka do WC Domestos w koszyczku 30g</t>
  </si>
  <si>
    <t>Płyn CIF antybakteryjny  sprey 750ml</t>
  </si>
  <si>
    <t>Odświeżacz  aerozol 300ml Brise</t>
  </si>
  <si>
    <t xml:space="preserve"> Wkład do Mopa Vileda Ultra max</t>
  </si>
  <si>
    <t>szt</t>
  </si>
  <si>
    <t>Mydło szare w kostce 100g Biały Jeleń</t>
  </si>
  <si>
    <t>Wkłady do odświeżacza Merida 250g</t>
  </si>
  <si>
    <t>Płyn do prania Boster 1,5l czerwony</t>
  </si>
  <si>
    <t xml:space="preserve"> Zmywak-Gąbki do naczyń 5szt</t>
  </si>
  <si>
    <t>Sidolux uniwersalny do mycia ,Mydło marsylskie 1l</t>
  </si>
  <si>
    <t>Mop płaski z BAWEŁNY Speedy DUO 40 cm</t>
  </si>
  <si>
    <t>RAZEM</t>
  </si>
  <si>
    <t>Sporządził :</t>
  </si>
  <si>
    <t xml:space="preserve">Alina Musielak </t>
  </si>
  <si>
    <t xml:space="preserve">Papier toaletowy,  biały, rolka z tulejką -  LINTEO  BIAŁY  3 warstwowy dł.15 mb celuloza bezzapachowy </t>
  </si>
  <si>
    <t>Tytan do Czyszczenia Stali Nierdzewnej INOX 500g sprey</t>
  </si>
  <si>
    <t>Załącznik nr 1 a do zapytania ofertowego AZ.281.3.33.2023 - opis przedmiotu zamówienia i zestawienie cenowe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</si>
</sst>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\-??\ _z_ł_-;_-@_-"/>
  </numFmts>
  <fonts count="11">
    <font>
      <sz val="11"/>
      <color theme="1"/>
      <name val="Calibri"/>
      <family val="2"/>
      <charset val="238"/>
      <scheme val="minor"/>
    </font>
    <font>
      <b/>
      <sz val="2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Acumin Pro"/>
      <family val="2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Acumin Pro"/>
      <family val="2"/>
      <charset val="238"/>
    </font>
    <font>
      <sz val="10"/>
      <color rgb="FF000000"/>
      <name val="Acumin Pro"/>
      <family val="2"/>
      <charset val="238"/>
    </font>
    <font>
      <sz val="10"/>
      <color theme="1"/>
      <name val="Acumin Pro"/>
      <family val="2"/>
      <charset val="238"/>
    </font>
    <font>
      <b/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2F2F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Alignment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vertical="center"/>
    </xf>
    <xf numFmtId="0" fontId="4" fillId="4" borderId="1" xfId="0" applyFont="1" applyFill="1" applyBorder="1" applyAlignment="1" applyProtection="1">
      <alignment vertical="center" wrapText="1"/>
    </xf>
    <xf numFmtId="0" fontId="8" fillId="4" borderId="1" xfId="0" applyFont="1" applyFill="1" applyBorder="1" applyAlignment="1" applyProtection="1">
      <alignment vertical="center"/>
    </xf>
    <xf numFmtId="0" fontId="4" fillId="4" borderId="1" xfId="0" applyFont="1" applyFill="1" applyBorder="1" applyAlignment="1" applyProtection="1"/>
    <xf numFmtId="0" fontId="6" fillId="4" borderId="0" xfId="0" applyFont="1" applyFill="1" applyAlignment="1" applyProtection="1">
      <alignment horizontal="justify" vertical="center"/>
    </xf>
    <xf numFmtId="0" fontId="4" fillId="4" borderId="0" xfId="0" applyFont="1" applyFill="1" applyBorder="1" applyAlignment="1" applyProtection="1">
      <alignment horizontal="left"/>
    </xf>
    <xf numFmtId="0" fontId="4" fillId="4" borderId="0" xfId="0" applyFont="1" applyFill="1" applyAlignment="1" applyProtection="1"/>
    <xf numFmtId="0" fontId="4" fillId="4" borderId="0" xfId="0" applyFont="1" applyFill="1" applyBorder="1" applyAlignment="1" applyProtection="1"/>
    <xf numFmtId="0" fontId="4" fillId="4" borderId="0" xfId="0" applyFont="1" applyFill="1" applyBorder="1" applyAlignment="1" applyProtection="1">
      <alignment horizontal="left" vertical="center" wrapText="1"/>
    </xf>
    <xf numFmtId="164" fontId="4" fillId="4" borderId="0" xfId="0" applyNumberFormat="1" applyFont="1" applyFill="1" applyBorder="1" applyAlignment="1" applyProtection="1"/>
    <xf numFmtId="164" fontId="4" fillId="4" borderId="0" xfId="0" applyNumberFormat="1" applyFont="1" applyFill="1" applyAlignment="1" applyProtection="1"/>
    <xf numFmtId="0" fontId="6" fillId="2" borderId="0" xfId="0" applyFont="1" applyFill="1" applyAlignment="1" applyProtection="1">
      <alignment horizontal="justify" vertical="center"/>
    </xf>
    <xf numFmtId="0" fontId="4" fillId="2" borderId="0" xfId="0" applyFont="1" applyFill="1" applyAlignment="1" applyProtection="1"/>
    <xf numFmtId="0" fontId="4" fillId="2" borderId="0" xfId="0" applyFont="1" applyFill="1" applyBorder="1" applyAlignment="1" applyProtection="1"/>
    <xf numFmtId="164" fontId="4" fillId="2" borderId="0" xfId="0" applyNumberFormat="1" applyFont="1" applyFill="1" applyBorder="1" applyAlignment="1" applyProtection="1"/>
    <xf numFmtId="164" fontId="4" fillId="2" borderId="0" xfId="0" applyNumberFormat="1" applyFont="1" applyFill="1" applyAlignment="1" applyProtection="1"/>
    <xf numFmtId="164" fontId="4" fillId="4" borderId="1" xfId="0" applyNumberFormat="1" applyFont="1" applyFill="1" applyBorder="1" applyAlignment="1" applyProtection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4" fillId="4" borderId="1" xfId="0" applyFont="1" applyFill="1" applyBorder="1" applyAlignment="1" applyProtection="1">
      <alignment wrapText="1"/>
    </xf>
    <xf numFmtId="0" fontId="4" fillId="4" borderId="1" xfId="0" applyFont="1" applyFill="1" applyBorder="1" applyAlignment="1" applyProtection="1">
      <alignment vertical="top"/>
    </xf>
    <xf numFmtId="0" fontId="7" fillId="4" borderId="1" xfId="0" applyFont="1" applyFill="1" applyBorder="1" applyAlignment="1" applyProtection="1">
      <alignment vertical="center"/>
    </xf>
    <xf numFmtId="2" fontId="4" fillId="4" borderId="1" xfId="0" applyNumberFormat="1" applyFont="1" applyFill="1" applyBorder="1" applyAlignment="1" applyProtection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2" fontId="3" fillId="2" borderId="1" xfId="0" applyNumberFormat="1" applyFont="1" applyFill="1" applyBorder="1" applyAlignment="1" applyProtection="1">
      <alignment horizontal="center" vertical="center" wrapText="1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46"/>
  <sheetViews>
    <sheetView tabSelected="1" workbookViewId="0">
      <selection activeCell="A2" sqref="A2:G3"/>
    </sheetView>
  </sheetViews>
  <sheetFormatPr defaultRowHeight="15"/>
  <cols>
    <col min="1" max="1" width="6.140625" customWidth="1"/>
    <col min="2" max="2" width="52.7109375" customWidth="1"/>
    <col min="6" max="6" width="13.7109375" customWidth="1"/>
    <col min="7" max="7" width="13.28515625" customWidth="1"/>
  </cols>
  <sheetData>
    <row r="2" spans="1:17">
      <c r="A2" s="29" t="s">
        <v>57</v>
      </c>
      <c r="B2" s="29"/>
      <c r="C2" s="29"/>
      <c r="D2" s="29"/>
      <c r="E2" s="29"/>
      <c r="F2" s="29"/>
      <c r="G2" s="29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0">
      <c r="A3" s="29"/>
      <c r="B3" s="29"/>
      <c r="C3" s="29"/>
      <c r="D3" s="29"/>
      <c r="E3" s="29"/>
      <c r="F3" s="29"/>
      <c r="G3" s="29"/>
      <c r="H3" s="2" t="s">
        <v>0</v>
      </c>
      <c r="I3" s="2" t="s">
        <v>1</v>
      </c>
      <c r="J3" s="2" t="s">
        <v>2</v>
      </c>
      <c r="K3" s="2" t="s">
        <v>3</v>
      </c>
      <c r="L3" s="2" t="s">
        <v>4</v>
      </c>
      <c r="M3" s="2" t="s">
        <v>5</v>
      </c>
      <c r="N3" s="2" t="s">
        <v>6</v>
      </c>
      <c r="O3" s="2" t="s">
        <v>7</v>
      </c>
      <c r="P3" s="2" t="s">
        <v>8</v>
      </c>
      <c r="Q3" s="2" t="s">
        <v>9</v>
      </c>
    </row>
    <row r="4" spans="1:17" ht="24.75" customHeight="1">
      <c r="A4" s="30" t="s">
        <v>10</v>
      </c>
      <c r="B4" s="30" t="s">
        <v>11</v>
      </c>
      <c r="C4" s="31" t="s">
        <v>12</v>
      </c>
      <c r="D4" s="31" t="s">
        <v>13</v>
      </c>
      <c r="E4" s="32" t="s">
        <v>14</v>
      </c>
      <c r="F4" s="33" t="s">
        <v>15</v>
      </c>
      <c r="G4" s="32" t="s">
        <v>16</v>
      </c>
      <c r="H4" s="34" t="s">
        <v>13</v>
      </c>
      <c r="I4" s="34" t="s">
        <v>13</v>
      </c>
      <c r="J4" s="34" t="s">
        <v>13</v>
      </c>
      <c r="K4" s="34" t="s">
        <v>13</v>
      </c>
      <c r="L4" s="34" t="s">
        <v>13</v>
      </c>
      <c r="M4" s="34" t="s">
        <v>13</v>
      </c>
      <c r="N4" s="34" t="s">
        <v>13</v>
      </c>
      <c r="O4" s="34" t="s">
        <v>13</v>
      </c>
      <c r="P4" s="34" t="s">
        <v>13</v>
      </c>
      <c r="Q4" s="34" t="s">
        <v>13</v>
      </c>
    </row>
    <row r="5" spans="1:17" ht="33" customHeight="1">
      <c r="A5" s="30"/>
      <c r="B5" s="30"/>
      <c r="C5" s="31"/>
      <c r="D5" s="31"/>
      <c r="E5" s="32"/>
      <c r="F5" s="33"/>
      <c r="G5" s="32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 ht="28.5">
      <c r="A6" s="3">
        <v>1</v>
      </c>
      <c r="B6" s="4" t="s">
        <v>17</v>
      </c>
      <c r="C6" s="3" t="s">
        <v>18</v>
      </c>
      <c r="D6" s="3">
        <f t="shared" ref="D6:D22" si="0">SUM(H6+I6+J6+K6+L6+M6+N6+O6+P6+Q6)</f>
        <v>250</v>
      </c>
      <c r="E6" s="4">
        <v>0</v>
      </c>
      <c r="F6" s="19">
        <f t="shared" ref="F6:F37" si="1">SUM(D6*E6)</f>
        <v>0</v>
      </c>
      <c r="G6" s="19">
        <f t="shared" ref="G6:G10" si="2">SUM(F6 *23%)+F6</f>
        <v>0</v>
      </c>
      <c r="H6" s="3">
        <v>150</v>
      </c>
      <c r="I6" s="3">
        <v>15</v>
      </c>
      <c r="J6" s="20">
        <v>10</v>
      </c>
      <c r="K6" s="3">
        <v>5</v>
      </c>
      <c r="L6" s="3">
        <v>10</v>
      </c>
      <c r="M6" s="3">
        <v>0</v>
      </c>
      <c r="N6" s="3">
        <v>10</v>
      </c>
      <c r="O6" s="3">
        <v>40</v>
      </c>
      <c r="P6" s="3">
        <v>10</v>
      </c>
      <c r="Q6" s="3">
        <v>0</v>
      </c>
    </row>
    <row r="7" spans="1:17">
      <c r="A7" s="3">
        <v>2</v>
      </c>
      <c r="B7" s="4" t="s">
        <v>19</v>
      </c>
      <c r="C7" s="4" t="s">
        <v>18</v>
      </c>
      <c r="D7" s="3">
        <f t="shared" si="0"/>
        <v>186</v>
      </c>
      <c r="E7" s="4">
        <v>0</v>
      </c>
      <c r="F7" s="19">
        <f t="shared" si="1"/>
        <v>0</v>
      </c>
      <c r="G7" s="19">
        <f t="shared" si="2"/>
        <v>0</v>
      </c>
      <c r="H7" s="3">
        <v>100</v>
      </c>
      <c r="I7" s="3">
        <v>20</v>
      </c>
      <c r="J7" s="20">
        <v>10</v>
      </c>
      <c r="K7" s="3">
        <v>5</v>
      </c>
      <c r="L7" s="3">
        <v>15</v>
      </c>
      <c r="M7" s="3">
        <v>6</v>
      </c>
      <c r="N7" s="3">
        <v>10</v>
      </c>
      <c r="O7" s="3">
        <v>15</v>
      </c>
      <c r="P7" s="3">
        <v>5</v>
      </c>
      <c r="Q7" s="3">
        <v>0</v>
      </c>
    </row>
    <row r="8" spans="1:17">
      <c r="A8" s="3">
        <v>3</v>
      </c>
      <c r="B8" s="4" t="s">
        <v>20</v>
      </c>
      <c r="C8" s="3" t="s">
        <v>18</v>
      </c>
      <c r="D8" s="3">
        <f t="shared" si="0"/>
        <v>34</v>
      </c>
      <c r="E8" s="4">
        <v>0</v>
      </c>
      <c r="F8" s="19">
        <f t="shared" si="1"/>
        <v>0</v>
      </c>
      <c r="G8" s="19">
        <f t="shared" si="2"/>
        <v>0</v>
      </c>
      <c r="H8" s="3">
        <v>16</v>
      </c>
      <c r="I8" s="3">
        <v>6</v>
      </c>
      <c r="J8" s="20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12</v>
      </c>
      <c r="Q8" s="3">
        <v>0</v>
      </c>
    </row>
    <row r="9" spans="1:17" ht="28.5">
      <c r="A9" s="3">
        <v>4</v>
      </c>
      <c r="B9" s="4" t="s">
        <v>21</v>
      </c>
      <c r="C9" s="4" t="s">
        <v>22</v>
      </c>
      <c r="D9" s="3">
        <f t="shared" si="0"/>
        <v>56</v>
      </c>
      <c r="E9" s="4">
        <v>0</v>
      </c>
      <c r="F9" s="19">
        <f t="shared" si="1"/>
        <v>0</v>
      </c>
      <c r="G9" s="19">
        <f t="shared" si="2"/>
        <v>0</v>
      </c>
      <c r="H9" s="4">
        <v>40</v>
      </c>
      <c r="I9" s="4">
        <v>2</v>
      </c>
      <c r="J9" s="21">
        <v>3</v>
      </c>
      <c r="K9" s="4">
        <v>3</v>
      </c>
      <c r="L9" s="4">
        <v>5</v>
      </c>
      <c r="M9" s="3">
        <v>0</v>
      </c>
      <c r="N9" s="4">
        <v>1</v>
      </c>
      <c r="O9" s="4">
        <v>0</v>
      </c>
      <c r="P9" s="4">
        <v>0</v>
      </c>
      <c r="Q9" s="4">
        <v>2</v>
      </c>
    </row>
    <row r="10" spans="1:17">
      <c r="A10" s="3">
        <v>5</v>
      </c>
      <c r="B10" s="4" t="s">
        <v>23</v>
      </c>
      <c r="C10" s="4" t="s">
        <v>22</v>
      </c>
      <c r="D10" s="3">
        <f t="shared" si="0"/>
        <v>41</v>
      </c>
      <c r="E10" s="4">
        <v>0</v>
      </c>
      <c r="F10" s="19">
        <f t="shared" si="1"/>
        <v>0</v>
      </c>
      <c r="G10" s="19">
        <f t="shared" si="2"/>
        <v>0</v>
      </c>
      <c r="H10" s="4">
        <v>20</v>
      </c>
      <c r="I10" s="4">
        <v>0</v>
      </c>
      <c r="J10" s="21">
        <v>0</v>
      </c>
      <c r="K10" s="4">
        <v>0</v>
      </c>
      <c r="L10" s="4">
        <v>8</v>
      </c>
      <c r="M10" s="3">
        <v>0</v>
      </c>
      <c r="N10" s="4">
        <v>5</v>
      </c>
      <c r="O10" s="4">
        <v>1</v>
      </c>
      <c r="P10" s="4">
        <v>5</v>
      </c>
      <c r="Q10" s="4">
        <v>2</v>
      </c>
    </row>
    <row r="11" spans="1:17">
      <c r="A11" s="3">
        <v>6</v>
      </c>
      <c r="B11" s="3" t="s">
        <v>24</v>
      </c>
      <c r="C11" s="3" t="s">
        <v>18</v>
      </c>
      <c r="D11" s="3">
        <f t="shared" si="0"/>
        <v>189</v>
      </c>
      <c r="E11" s="4">
        <v>0</v>
      </c>
      <c r="F11" s="19">
        <f t="shared" si="1"/>
        <v>0</v>
      </c>
      <c r="G11" s="19">
        <f>SUM(F11 *8%)+F11</f>
        <v>0</v>
      </c>
      <c r="H11" s="3">
        <v>64</v>
      </c>
      <c r="I11" s="3">
        <v>5</v>
      </c>
      <c r="J11" s="20">
        <v>16</v>
      </c>
      <c r="K11" s="3">
        <v>16</v>
      </c>
      <c r="L11" s="3">
        <v>12</v>
      </c>
      <c r="M11" s="3">
        <v>0</v>
      </c>
      <c r="N11" s="3">
        <v>40</v>
      </c>
      <c r="O11" s="3">
        <v>16</v>
      </c>
      <c r="P11" s="3">
        <v>20</v>
      </c>
      <c r="Q11" s="3">
        <v>0</v>
      </c>
    </row>
    <row r="12" spans="1:17">
      <c r="A12" s="3">
        <v>7</v>
      </c>
      <c r="B12" s="4" t="s">
        <v>25</v>
      </c>
      <c r="C12" s="3" t="s">
        <v>18</v>
      </c>
      <c r="D12" s="3">
        <f t="shared" si="0"/>
        <v>92</v>
      </c>
      <c r="E12" s="4">
        <v>0</v>
      </c>
      <c r="F12" s="19">
        <f t="shared" si="1"/>
        <v>0</v>
      </c>
      <c r="G12" s="19">
        <f t="shared" ref="G12:G19" si="3">SUM(F12 *23%)+F12</f>
        <v>0</v>
      </c>
      <c r="H12" s="3">
        <v>90</v>
      </c>
      <c r="I12" s="3">
        <v>0</v>
      </c>
      <c r="J12" s="20">
        <v>0</v>
      </c>
      <c r="K12" s="3">
        <v>2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</row>
    <row r="13" spans="1:17" ht="28.5">
      <c r="A13" s="3">
        <v>8</v>
      </c>
      <c r="B13" s="4" t="s">
        <v>26</v>
      </c>
      <c r="C13" s="4" t="s">
        <v>27</v>
      </c>
      <c r="D13" s="3">
        <f t="shared" si="0"/>
        <v>23</v>
      </c>
      <c r="E13" s="4">
        <v>0</v>
      </c>
      <c r="F13" s="19">
        <f t="shared" si="1"/>
        <v>0</v>
      </c>
      <c r="G13" s="19">
        <f t="shared" si="3"/>
        <v>0</v>
      </c>
      <c r="H13" s="3">
        <v>12</v>
      </c>
      <c r="I13" s="3">
        <v>0</v>
      </c>
      <c r="J13" s="22">
        <v>1</v>
      </c>
      <c r="K13" s="3">
        <v>1</v>
      </c>
      <c r="L13" s="3">
        <v>0</v>
      </c>
      <c r="M13" s="3">
        <v>1</v>
      </c>
      <c r="N13" s="3">
        <v>8</v>
      </c>
      <c r="O13" s="3">
        <v>0</v>
      </c>
      <c r="P13" s="3">
        <v>0</v>
      </c>
      <c r="Q13" s="3">
        <v>0</v>
      </c>
    </row>
    <row r="14" spans="1:17" ht="28.5">
      <c r="A14" s="3">
        <v>9</v>
      </c>
      <c r="B14" s="4" t="s">
        <v>28</v>
      </c>
      <c r="C14" s="3" t="s">
        <v>18</v>
      </c>
      <c r="D14" s="3">
        <f t="shared" si="0"/>
        <v>444</v>
      </c>
      <c r="E14" s="4">
        <v>0</v>
      </c>
      <c r="F14" s="19">
        <f t="shared" si="1"/>
        <v>0</v>
      </c>
      <c r="G14" s="19">
        <f t="shared" si="3"/>
        <v>0</v>
      </c>
      <c r="H14" s="3">
        <v>108</v>
      </c>
      <c r="I14" s="3">
        <v>0</v>
      </c>
      <c r="J14" s="20">
        <v>24</v>
      </c>
      <c r="K14" s="3">
        <v>12</v>
      </c>
      <c r="L14" s="3">
        <v>0</v>
      </c>
      <c r="M14" s="3">
        <v>0</v>
      </c>
      <c r="N14" s="3">
        <v>300</v>
      </c>
      <c r="O14" s="3">
        <v>0</v>
      </c>
      <c r="P14" s="3">
        <v>0</v>
      </c>
      <c r="Q14" s="3">
        <v>0</v>
      </c>
    </row>
    <row r="15" spans="1:17" ht="28.5">
      <c r="A15" s="3">
        <v>10</v>
      </c>
      <c r="B15" s="4" t="s">
        <v>29</v>
      </c>
      <c r="C15" s="3" t="s">
        <v>18</v>
      </c>
      <c r="D15" s="3">
        <f t="shared" si="0"/>
        <v>168</v>
      </c>
      <c r="E15" s="4">
        <v>0</v>
      </c>
      <c r="F15" s="19">
        <f t="shared" si="1"/>
        <v>0</v>
      </c>
      <c r="G15" s="19">
        <f t="shared" si="3"/>
        <v>0</v>
      </c>
      <c r="H15" s="3">
        <v>60</v>
      </c>
      <c r="I15" s="3">
        <v>36</v>
      </c>
      <c r="J15" s="20">
        <v>24</v>
      </c>
      <c r="K15" s="3">
        <v>24</v>
      </c>
      <c r="L15" s="3">
        <v>0</v>
      </c>
      <c r="M15" s="3">
        <v>0</v>
      </c>
      <c r="N15" s="3">
        <v>24</v>
      </c>
      <c r="O15" s="3">
        <v>0</v>
      </c>
      <c r="P15" s="3">
        <v>0</v>
      </c>
      <c r="Q15" s="3">
        <v>0</v>
      </c>
    </row>
    <row r="16" spans="1:17" ht="29.25">
      <c r="A16" s="3">
        <v>11</v>
      </c>
      <c r="B16" s="23" t="s">
        <v>30</v>
      </c>
      <c r="C16" s="3" t="s">
        <v>18</v>
      </c>
      <c r="D16" s="3">
        <f t="shared" si="0"/>
        <v>27</v>
      </c>
      <c r="E16" s="4">
        <v>0</v>
      </c>
      <c r="F16" s="19">
        <f t="shared" si="1"/>
        <v>0</v>
      </c>
      <c r="G16" s="19">
        <f t="shared" si="3"/>
        <v>0</v>
      </c>
      <c r="H16" s="3">
        <v>0</v>
      </c>
      <c r="I16" s="3">
        <v>0</v>
      </c>
      <c r="J16" s="20">
        <v>10</v>
      </c>
      <c r="K16" s="3">
        <v>5</v>
      </c>
      <c r="L16" s="3">
        <v>0</v>
      </c>
      <c r="M16" s="3">
        <v>0</v>
      </c>
      <c r="N16" s="3">
        <v>10</v>
      </c>
      <c r="O16" s="3">
        <v>2</v>
      </c>
      <c r="P16" s="3">
        <v>0</v>
      </c>
      <c r="Q16" s="3">
        <v>0</v>
      </c>
    </row>
    <row r="17" spans="1:17" ht="28.5">
      <c r="A17" s="3">
        <v>12</v>
      </c>
      <c r="B17" s="4" t="s">
        <v>31</v>
      </c>
      <c r="C17" s="4" t="s">
        <v>18</v>
      </c>
      <c r="D17" s="3">
        <f t="shared" si="0"/>
        <v>2256</v>
      </c>
      <c r="E17" s="4">
        <v>0</v>
      </c>
      <c r="F17" s="19">
        <f t="shared" si="1"/>
        <v>0</v>
      </c>
      <c r="G17" s="19">
        <f t="shared" si="3"/>
        <v>0</v>
      </c>
      <c r="H17" s="3">
        <v>720</v>
      </c>
      <c r="I17" s="3">
        <v>192</v>
      </c>
      <c r="J17" s="20">
        <v>288</v>
      </c>
      <c r="K17" s="3">
        <v>192</v>
      </c>
      <c r="L17" s="3">
        <v>144</v>
      </c>
      <c r="M17" s="3">
        <v>144</v>
      </c>
      <c r="N17" s="3">
        <v>144</v>
      </c>
      <c r="O17" s="3">
        <v>144</v>
      </c>
      <c r="P17" s="3">
        <v>288</v>
      </c>
      <c r="Q17" s="3">
        <v>0</v>
      </c>
    </row>
    <row r="18" spans="1:17">
      <c r="A18" s="3">
        <v>13</v>
      </c>
      <c r="B18" s="4" t="s">
        <v>32</v>
      </c>
      <c r="C18" s="4" t="s">
        <v>18</v>
      </c>
      <c r="D18" s="3">
        <f t="shared" si="0"/>
        <v>174</v>
      </c>
      <c r="E18" s="4">
        <v>0</v>
      </c>
      <c r="F18" s="19">
        <f t="shared" si="1"/>
        <v>0</v>
      </c>
      <c r="G18" s="19">
        <f t="shared" si="3"/>
        <v>0</v>
      </c>
      <c r="H18" s="3">
        <v>50</v>
      </c>
      <c r="I18" s="3">
        <v>15</v>
      </c>
      <c r="J18" s="20">
        <v>20</v>
      </c>
      <c r="K18" s="3">
        <v>6</v>
      </c>
      <c r="L18" s="3">
        <v>12</v>
      </c>
      <c r="M18" s="3">
        <v>6</v>
      </c>
      <c r="N18" s="3">
        <v>20</v>
      </c>
      <c r="O18" s="3">
        <v>20</v>
      </c>
      <c r="P18" s="3">
        <v>20</v>
      </c>
      <c r="Q18" s="3">
        <v>5</v>
      </c>
    </row>
    <row r="19" spans="1:17" ht="28.5">
      <c r="A19" s="3">
        <v>14</v>
      </c>
      <c r="B19" s="4" t="s">
        <v>33</v>
      </c>
      <c r="C19" s="4" t="s">
        <v>18</v>
      </c>
      <c r="D19" s="3">
        <f t="shared" si="0"/>
        <v>99</v>
      </c>
      <c r="E19" s="4">
        <v>0</v>
      </c>
      <c r="F19" s="19">
        <f t="shared" si="1"/>
        <v>0</v>
      </c>
      <c r="G19" s="19">
        <f t="shared" si="3"/>
        <v>0</v>
      </c>
      <c r="H19" s="3">
        <v>30</v>
      </c>
      <c r="I19" s="3">
        <v>20</v>
      </c>
      <c r="J19" s="20">
        <v>0</v>
      </c>
      <c r="K19" s="3">
        <v>8</v>
      </c>
      <c r="L19" s="3">
        <v>0</v>
      </c>
      <c r="M19" s="3">
        <v>4</v>
      </c>
      <c r="N19" s="3">
        <v>20</v>
      </c>
      <c r="O19" s="3">
        <v>5</v>
      </c>
      <c r="P19" s="3">
        <v>12</v>
      </c>
      <c r="Q19" s="3">
        <v>0</v>
      </c>
    </row>
    <row r="20" spans="1:17" ht="28.5">
      <c r="A20" s="3">
        <v>15</v>
      </c>
      <c r="B20" s="4" t="s">
        <v>34</v>
      </c>
      <c r="C20" s="4" t="s">
        <v>18</v>
      </c>
      <c r="D20" s="3">
        <f t="shared" si="0"/>
        <v>27</v>
      </c>
      <c r="E20" s="4">
        <v>0</v>
      </c>
      <c r="F20" s="19">
        <f t="shared" si="1"/>
        <v>0</v>
      </c>
      <c r="G20" s="19">
        <f>SUM(F20 *8%)+F20</f>
        <v>0</v>
      </c>
      <c r="H20" s="3">
        <v>12</v>
      </c>
      <c r="I20" s="3">
        <v>5</v>
      </c>
      <c r="J20" s="20">
        <v>0</v>
      </c>
      <c r="K20" s="3">
        <v>0</v>
      </c>
      <c r="L20" s="3">
        <v>0</v>
      </c>
      <c r="M20" s="3">
        <v>0</v>
      </c>
      <c r="N20" s="3">
        <v>0</v>
      </c>
      <c r="O20" s="3">
        <v>5</v>
      </c>
      <c r="P20" s="3">
        <v>5</v>
      </c>
      <c r="Q20" s="3">
        <v>0</v>
      </c>
    </row>
    <row r="21" spans="1:17" ht="28.5">
      <c r="A21" s="3">
        <v>16</v>
      </c>
      <c r="B21" s="4" t="s">
        <v>35</v>
      </c>
      <c r="C21" s="4" t="s">
        <v>18</v>
      </c>
      <c r="D21" s="3">
        <f t="shared" si="0"/>
        <v>18</v>
      </c>
      <c r="E21" s="4">
        <v>0</v>
      </c>
      <c r="F21" s="19">
        <f t="shared" si="1"/>
        <v>0</v>
      </c>
      <c r="G21" s="19">
        <f t="shared" ref="G21:G37" si="4">SUM(F21 *23%)+F21</f>
        <v>0</v>
      </c>
      <c r="H21" s="3">
        <v>18</v>
      </c>
      <c r="I21" s="3">
        <v>0</v>
      </c>
      <c r="J21" s="20"/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</row>
    <row r="22" spans="1:17">
      <c r="A22" s="3">
        <v>17</v>
      </c>
      <c r="B22" s="4" t="s">
        <v>36</v>
      </c>
      <c r="C22" s="4" t="s">
        <v>18</v>
      </c>
      <c r="D22" s="3">
        <f t="shared" si="0"/>
        <v>90</v>
      </c>
      <c r="E22" s="4">
        <v>0</v>
      </c>
      <c r="F22" s="19">
        <f t="shared" si="1"/>
        <v>0</v>
      </c>
      <c r="G22" s="19">
        <f t="shared" si="4"/>
        <v>0</v>
      </c>
      <c r="H22" s="3">
        <v>60</v>
      </c>
      <c r="I22" s="3">
        <v>10</v>
      </c>
      <c r="J22" s="20">
        <v>10</v>
      </c>
      <c r="K22" s="3">
        <v>10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</row>
    <row r="23" spans="1:17" ht="28.5">
      <c r="A23" s="3">
        <v>18</v>
      </c>
      <c r="B23" s="4" t="s">
        <v>37</v>
      </c>
      <c r="C23" s="4" t="s">
        <v>38</v>
      </c>
      <c r="D23" s="3">
        <f>SUM(H23+I23+J23+K23+L23+M23+N23+O23+P23+Q23)</f>
        <v>68</v>
      </c>
      <c r="E23" s="4">
        <v>0</v>
      </c>
      <c r="F23" s="19">
        <f t="shared" si="1"/>
        <v>0</v>
      </c>
      <c r="G23" s="19">
        <f t="shared" si="4"/>
        <v>0</v>
      </c>
      <c r="H23" s="3">
        <v>20</v>
      </c>
      <c r="I23" s="3">
        <v>20</v>
      </c>
      <c r="J23" s="20">
        <v>20</v>
      </c>
      <c r="K23" s="3">
        <v>2</v>
      </c>
      <c r="L23" s="3">
        <v>6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</row>
    <row r="24" spans="1:17" ht="28.5">
      <c r="A24" s="3">
        <v>19</v>
      </c>
      <c r="B24" s="4" t="s">
        <v>39</v>
      </c>
      <c r="C24" s="4" t="s">
        <v>38</v>
      </c>
      <c r="D24" s="3">
        <f>SUM(H24+I24+J24+K24+L24+M24+N24+O24+P24+Q24)</f>
        <v>116</v>
      </c>
      <c r="E24" s="4">
        <v>0</v>
      </c>
      <c r="F24" s="19">
        <f t="shared" si="1"/>
        <v>0</v>
      </c>
      <c r="G24" s="19">
        <f t="shared" si="4"/>
        <v>0</v>
      </c>
      <c r="H24" s="3">
        <v>20</v>
      </c>
      <c r="I24" s="3">
        <v>20</v>
      </c>
      <c r="J24" s="20">
        <v>20</v>
      </c>
      <c r="K24" s="3">
        <v>4</v>
      </c>
      <c r="L24" s="3">
        <v>15</v>
      </c>
      <c r="M24" s="3">
        <v>0</v>
      </c>
      <c r="N24" s="3">
        <v>25</v>
      </c>
      <c r="O24" s="3">
        <v>0</v>
      </c>
      <c r="P24" s="3">
        <v>10</v>
      </c>
      <c r="Q24" s="3">
        <v>2</v>
      </c>
    </row>
    <row r="25" spans="1:17" ht="28.5">
      <c r="A25" s="3">
        <v>20</v>
      </c>
      <c r="B25" s="4" t="s">
        <v>40</v>
      </c>
      <c r="C25" s="4" t="s">
        <v>38</v>
      </c>
      <c r="D25" s="3">
        <f>SUM(H25+I25+J25+K25+L25+M25+N25+O25+P25+Q25)</f>
        <v>13</v>
      </c>
      <c r="E25" s="4">
        <v>0</v>
      </c>
      <c r="F25" s="19">
        <f t="shared" si="1"/>
        <v>0</v>
      </c>
      <c r="G25" s="19">
        <f t="shared" si="4"/>
        <v>0</v>
      </c>
      <c r="H25" s="3">
        <v>0</v>
      </c>
      <c r="I25" s="3">
        <v>0</v>
      </c>
      <c r="J25" s="20">
        <v>0</v>
      </c>
      <c r="K25" s="3">
        <v>5</v>
      </c>
      <c r="L25" s="3">
        <v>0</v>
      </c>
      <c r="M25" s="3">
        <v>0</v>
      </c>
      <c r="N25" s="3">
        <v>0</v>
      </c>
      <c r="O25" s="3">
        <v>0</v>
      </c>
      <c r="P25" s="3">
        <v>8</v>
      </c>
      <c r="Q25" s="3">
        <v>0</v>
      </c>
    </row>
    <row r="26" spans="1:17" ht="28.5">
      <c r="A26" s="3">
        <v>21</v>
      </c>
      <c r="B26" s="4" t="s">
        <v>55</v>
      </c>
      <c r="C26" s="4" t="s">
        <v>38</v>
      </c>
      <c r="D26" s="3">
        <f>SUM(H26+I26+J26+K26+L26+M26+N26+O26+P26+Q26)</f>
        <v>2464</v>
      </c>
      <c r="E26" s="4">
        <v>0</v>
      </c>
      <c r="F26" s="19">
        <f t="shared" si="1"/>
        <v>0</v>
      </c>
      <c r="G26" s="19">
        <f t="shared" si="4"/>
        <v>0</v>
      </c>
      <c r="H26" s="4">
        <v>1680</v>
      </c>
      <c r="I26" s="4">
        <v>0</v>
      </c>
      <c r="J26" s="20">
        <v>64</v>
      </c>
      <c r="K26" s="4">
        <v>0</v>
      </c>
      <c r="L26" s="4">
        <v>240</v>
      </c>
      <c r="M26" s="3">
        <v>192</v>
      </c>
      <c r="N26" s="4">
        <v>64</v>
      </c>
      <c r="O26" s="4">
        <v>80</v>
      </c>
      <c r="P26" s="4">
        <v>64</v>
      </c>
      <c r="Q26" s="4">
        <v>80</v>
      </c>
    </row>
    <row r="27" spans="1:17">
      <c r="A27" s="3">
        <v>22</v>
      </c>
      <c r="B27" s="4" t="s">
        <v>41</v>
      </c>
      <c r="C27" s="4" t="s">
        <v>18</v>
      </c>
      <c r="D27" s="3">
        <f t="shared" ref="D27:D36" si="5">SUM(H27+I27+J27+K27+L27+M27+N27+O27+P27+Q27)</f>
        <v>36</v>
      </c>
      <c r="E27" s="4">
        <v>0</v>
      </c>
      <c r="F27" s="19">
        <f t="shared" si="1"/>
        <v>0</v>
      </c>
      <c r="G27" s="19">
        <f t="shared" si="4"/>
        <v>0</v>
      </c>
      <c r="H27" s="4">
        <v>0</v>
      </c>
      <c r="I27" s="4">
        <v>0</v>
      </c>
      <c r="J27" s="21">
        <v>0</v>
      </c>
      <c r="K27" s="4">
        <v>0</v>
      </c>
      <c r="L27" s="4">
        <v>24</v>
      </c>
      <c r="M27" s="3">
        <v>0</v>
      </c>
      <c r="N27" s="4">
        <v>0</v>
      </c>
      <c r="O27" s="4">
        <v>0</v>
      </c>
      <c r="P27" s="4">
        <v>0</v>
      </c>
      <c r="Q27" s="4">
        <v>12</v>
      </c>
    </row>
    <row r="28" spans="1:17">
      <c r="A28" s="3">
        <v>23</v>
      </c>
      <c r="B28" s="4" t="s">
        <v>42</v>
      </c>
      <c r="C28" s="3" t="s">
        <v>18</v>
      </c>
      <c r="D28" s="3">
        <f t="shared" si="5"/>
        <v>18</v>
      </c>
      <c r="E28" s="4">
        <v>0</v>
      </c>
      <c r="F28" s="19">
        <f t="shared" si="1"/>
        <v>0</v>
      </c>
      <c r="G28" s="19">
        <f t="shared" si="4"/>
        <v>0</v>
      </c>
      <c r="H28" s="3">
        <v>18</v>
      </c>
      <c r="I28" s="3">
        <v>0</v>
      </c>
      <c r="J28" s="21"/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</row>
    <row r="29" spans="1:17">
      <c r="A29" s="3">
        <v>24</v>
      </c>
      <c r="B29" s="3" t="s">
        <v>43</v>
      </c>
      <c r="C29" s="3" t="s">
        <v>18</v>
      </c>
      <c r="D29" s="3">
        <f t="shared" si="5"/>
        <v>36</v>
      </c>
      <c r="E29" s="4">
        <v>0</v>
      </c>
      <c r="F29" s="19">
        <f t="shared" si="1"/>
        <v>0</v>
      </c>
      <c r="G29" s="19">
        <f t="shared" si="4"/>
        <v>0</v>
      </c>
      <c r="H29" s="3">
        <v>6</v>
      </c>
      <c r="I29" s="3">
        <v>5</v>
      </c>
      <c r="J29" s="20">
        <v>0</v>
      </c>
      <c r="K29" s="3">
        <v>2</v>
      </c>
      <c r="L29" s="3">
        <v>6</v>
      </c>
      <c r="M29" s="3">
        <v>0</v>
      </c>
      <c r="N29" s="3">
        <v>15</v>
      </c>
      <c r="O29" s="3">
        <v>0</v>
      </c>
      <c r="P29" s="3">
        <v>0</v>
      </c>
      <c r="Q29" s="3">
        <v>2</v>
      </c>
    </row>
    <row r="30" spans="1:17">
      <c r="A30" s="3">
        <v>25</v>
      </c>
      <c r="B30" s="4" t="s">
        <v>44</v>
      </c>
      <c r="C30" s="3" t="s">
        <v>45</v>
      </c>
      <c r="D30" s="3">
        <f t="shared" si="5"/>
        <v>10</v>
      </c>
      <c r="E30" s="4">
        <v>0</v>
      </c>
      <c r="F30" s="19">
        <f t="shared" si="1"/>
        <v>0</v>
      </c>
      <c r="G30" s="19">
        <f t="shared" si="4"/>
        <v>0</v>
      </c>
      <c r="H30" s="3">
        <v>5</v>
      </c>
      <c r="I30" s="3">
        <v>0</v>
      </c>
      <c r="J30" s="22">
        <v>0</v>
      </c>
      <c r="K30" s="3">
        <v>0</v>
      </c>
      <c r="L30" s="3">
        <v>0</v>
      </c>
      <c r="M30" s="3">
        <v>0</v>
      </c>
      <c r="N30" s="3">
        <v>5</v>
      </c>
      <c r="O30" s="3">
        <v>0</v>
      </c>
      <c r="P30" s="3">
        <v>0</v>
      </c>
      <c r="Q30" s="3">
        <v>0</v>
      </c>
    </row>
    <row r="31" spans="1:17">
      <c r="A31" s="3">
        <v>26</v>
      </c>
      <c r="B31" s="6" t="s">
        <v>46</v>
      </c>
      <c r="C31" s="3" t="s">
        <v>45</v>
      </c>
      <c r="D31" s="3">
        <f t="shared" si="5"/>
        <v>8</v>
      </c>
      <c r="E31" s="4">
        <v>0</v>
      </c>
      <c r="F31" s="19">
        <f t="shared" si="1"/>
        <v>0</v>
      </c>
      <c r="G31" s="19">
        <f t="shared" si="4"/>
        <v>0</v>
      </c>
      <c r="H31" s="3">
        <v>0</v>
      </c>
      <c r="I31" s="3">
        <v>0</v>
      </c>
      <c r="J31" s="22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8</v>
      </c>
    </row>
    <row r="32" spans="1:17">
      <c r="A32" s="3">
        <v>27</v>
      </c>
      <c r="B32" s="4" t="s">
        <v>47</v>
      </c>
      <c r="C32" s="3" t="s">
        <v>45</v>
      </c>
      <c r="D32" s="3">
        <f t="shared" si="5"/>
        <v>10</v>
      </c>
      <c r="E32" s="4">
        <v>0</v>
      </c>
      <c r="F32" s="19">
        <f t="shared" si="1"/>
        <v>0</v>
      </c>
      <c r="G32" s="19">
        <f t="shared" si="4"/>
        <v>0</v>
      </c>
      <c r="H32" s="3">
        <v>10</v>
      </c>
      <c r="I32" s="3">
        <v>0</v>
      </c>
      <c r="J32" s="22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</row>
    <row r="33" spans="1:17">
      <c r="A33" s="3">
        <v>28</v>
      </c>
      <c r="B33" s="27" t="s">
        <v>56</v>
      </c>
      <c r="C33" s="3" t="s">
        <v>45</v>
      </c>
      <c r="D33" s="3">
        <f t="shared" si="5"/>
        <v>30</v>
      </c>
      <c r="E33" s="4">
        <v>0</v>
      </c>
      <c r="F33" s="19">
        <f t="shared" si="1"/>
        <v>0</v>
      </c>
      <c r="G33" s="19">
        <f t="shared" si="4"/>
        <v>0</v>
      </c>
      <c r="H33" s="3">
        <v>20</v>
      </c>
      <c r="I33" s="3">
        <v>0</v>
      </c>
      <c r="J33" s="22">
        <v>0</v>
      </c>
      <c r="K33" s="3">
        <v>0</v>
      </c>
      <c r="L33" s="3">
        <v>0</v>
      </c>
      <c r="M33" s="3">
        <v>0</v>
      </c>
      <c r="N33" s="3">
        <v>10</v>
      </c>
      <c r="O33" s="3">
        <v>0</v>
      </c>
      <c r="P33" s="3">
        <v>0</v>
      </c>
      <c r="Q33" s="3">
        <v>0</v>
      </c>
    </row>
    <row r="34" spans="1:17">
      <c r="A34" s="3">
        <v>29</v>
      </c>
      <c r="B34" s="4" t="s">
        <v>48</v>
      </c>
      <c r="C34" s="3" t="s">
        <v>45</v>
      </c>
      <c r="D34" s="3">
        <f t="shared" si="5"/>
        <v>18</v>
      </c>
      <c r="E34" s="4">
        <v>0</v>
      </c>
      <c r="F34" s="19">
        <f t="shared" si="1"/>
        <v>0</v>
      </c>
      <c r="G34" s="19">
        <f t="shared" si="4"/>
        <v>0</v>
      </c>
      <c r="H34" s="3">
        <v>15</v>
      </c>
      <c r="I34" s="3">
        <v>0</v>
      </c>
      <c r="J34" s="22">
        <v>0</v>
      </c>
      <c r="K34" s="3">
        <v>3</v>
      </c>
      <c r="L34" s="3">
        <v>0</v>
      </c>
      <c r="M34" s="3">
        <v>0</v>
      </c>
      <c r="N34" s="3">
        <v>0</v>
      </c>
      <c r="O34" s="24">
        <v>0</v>
      </c>
      <c r="P34" s="3">
        <v>0</v>
      </c>
      <c r="Q34" s="3">
        <v>0</v>
      </c>
    </row>
    <row r="35" spans="1:17">
      <c r="A35" s="3">
        <v>30</v>
      </c>
      <c r="B35" s="4" t="s">
        <v>49</v>
      </c>
      <c r="C35" s="3" t="s">
        <v>27</v>
      </c>
      <c r="D35" s="3">
        <f t="shared" si="5"/>
        <v>34</v>
      </c>
      <c r="E35" s="4">
        <v>0</v>
      </c>
      <c r="F35" s="19">
        <f t="shared" si="1"/>
        <v>0</v>
      </c>
      <c r="G35" s="19">
        <f t="shared" si="4"/>
        <v>0</v>
      </c>
      <c r="H35" s="3">
        <v>6</v>
      </c>
      <c r="I35" s="3">
        <v>4</v>
      </c>
      <c r="J35" s="22">
        <v>3</v>
      </c>
      <c r="K35" s="3">
        <v>3</v>
      </c>
      <c r="L35" s="3">
        <v>2</v>
      </c>
      <c r="M35" s="3">
        <v>1</v>
      </c>
      <c r="N35" s="3">
        <v>7</v>
      </c>
      <c r="O35" s="24">
        <v>3</v>
      </c>
      <c r="P35" s="3">
        <v>4</v>
      </c>
      <c r="Q35" s="3">
        <v>1</v>
      </c>
    </row>
    <row r="36" spans="1:17">
      <c r="A36" s="3">
        <v>31</v>
      </c>
      <c r="B36" s="3" t="s">
        <v>50</v>
      </c>
      <c r="C36" s="4" t="s">
        <v>45</v>
      </c>
      <c r="D36" s="3">
        <f t="shared" si="5"/>
        <v>65</v>
      </c>
      <c r="E36" s="4">
        <v>0</v>
      </c>
      <c r="F36" s="19">
        <f t="shared" si="1"/>
        <v>0</v>
      </c>
      <c r="G36" s="19">
        <f t="shared" si="4"/>
        <v>0</v>
      </c>
      <c r="H36" s="25">
        <v>60</v>
      </c>
      <c r="I36" s="3">
        <v>0</v>
      </c>
      <c r="J36" s="22">
        <v>0</v>
      </c>
      <c r="K36" s="3">
        <v>0</v>
      </c>
      <c r="L36" s="3">
        <v>0</v>
      </c>
      <c r="M36" s="3">
        <v>0</v>
      </c>
      <c r="N36" s="3">
        <v>5</v>
      </c>
      <c r="O36" s="3">
        <v>0</v>
      </c>
      <c r="P36" s="3">
        <v>0</v>
      </c>
      <c r="Q36" s="3">
        <v>0</v>
      </c>
    </row>
    <row r="37" spans="1:17">
      <c r="A37" s="3">
        <v>32</v>
      </c>
      <c r="B37" s="5" t="s">
        <v>51</v>
      </c>
      <c r="C37" s="4" t="s">
        <v>45</v>
      </c>
      <c r="D37" s="3">
        <v>5</v>
      </c>
      <c r="E37" s="4">
        <v>0</v>
      </c>
      <c r="F37" s="19">
        <f t="shared" si="1"/>
        <v>0</v>
      </c>
      <c r="G37" s="19">
        <f t="shared" si="4"/>
        <v>0</v>
      </c>
      <c r="H37" s="3">
        <v>5</v>
      </c>
      <c r="I37" s="5"/>
      <c r="J37" s="20"/>
      <c r="K37" s="3"/>
      <c r="L37" s="3"/>
      <c r="M37" s="3"/>
      <c r="N37" s="3"/>
      <c r="O37" s="3"/>
      <c r="P37" s="3"/>
      <c r="Q37" s="3"/>
    </row>
    <row r="38" spans="1:17">
      <c r="A38" s="6"/>
      <c r="B38" s="3" t="s">
        <v>52</v>
      </c>
      <c r="C38" s="3"/>
      <c r="D38" s="3"/>
      <c r="E38" s="4"/>
      <c r="F38" s="19">
        <f>SUM(F6:F37)</f>
        <v>0</v>
      </c>
      <c r="G38" s="19">
        <f>SUM(G6:G37)</f>
        <v>0</v>
      </c>
      <c r="H38" s="26"/>
      <c r="I38" s="6"/>
      <c r="J38" s="6"/>
      <c r="K38" s="6"/>
      <c r="L38" s="6"/>
      <c r="M38" s="6"/>
      <c r="N38" s="6"/>
      <c r="O38" s="6"/>
      <c r="P38" s="3"/>
      <c r="Q38" s="6"/>
    </row>
    <row r="39" spans="1:17">
      <c r="A39" s="7"/>
      <c r="B39" s="8" t="s">
        <v>53</v>
      </c>
      <c r="C39" s="9"/>
      <c r="D39" s="10"/>
      <c r="E39" s="11"/>
      <c r="F39" s="12"/>
      <c r="G39" s="13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>
      <c r="A40" s="14"/>
      <c r="B40" s="15" t="s">
        <v>54</v>
      </c>
      <c r="C40" s="15"/>
      <c r="D40" s="16"/>
      <c r="E40" s="11"/>
      <c r="F40" s="17"/>
      <c r="G40" s="18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6" spans="1:17" ht="23.25">
      <c r="B46" s="28"/>
    </row>
  </sheetData>
  <mergeCells count="18"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  <mergeCell ref="A2:G3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</dc:creator>
  <cp:lastModifiedBy>user</cp:lastModifiedBy>
  <cp:lastPrinted>2023-10-19T06:46:05Z</cp:lastPrinted>
  <dcterms:created xsi:type="dcterms:W3CDTF">2023-10-18T08:21:17Z</dcterms:created>
  <dcterms:modified xsi:type="dcterms:W3CDTF">2023-10-19T06:47:29Z</dcterms:modified>
</cp:coreProperties>
</file>