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10" activeTab="0"/>
  </bookViews>
  <sheets>
    <sheet name="Wyliczenie ceny ofertowej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<sst xmlns="http://schemas.openxmlformats.org/spreadsheetml/2006/main" count="10" uniqueCount="10">
  <si>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Odsetki na koniec kwartału</t>
  </si>
  <si>
    <t>Marża banku</t>
  </si>
  <si>
    <t>Wykonawca otrzyma wysokość ceny ofertowej wpisując marżę wyłącznie do komórki D4.</t>
  </si>
  <si>
    <t>Spłaty kapitału</t>
  </si>
  <si>
    <t>Kwota kapitału pozostałego do spłaty na koniec kwartału</t>
  </si>
  <si>
    <t>Lp.</t>
  </si>
  <si>
    <t>SUMA (CENA OFERTOWA):</t>
  </si>
  <si>
    <t>Termin płatności raty kapitału/ odsetek</t>
  </si>
  <si>
    <t>sposób wyliczenia ceny ofertowej</t>
  </si>
  <si>
    <t>WIBOR 3M 
z dnia 
5.04.2024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</si>
</sst>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mmm/yyyy"/>
  </numFmts>
  <fonts count="43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44" fontId="2" fillId="0" borderId="10" xfId="60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center" wrapText="1"/>
    </xf>
    <xf numFmtId="3" fontId="2" fillId="0" borderId="12" xfId="0" applyNumberFormat="1" applyFont="1" applyFill="1" applyBorder="1" applyAlignment="1">
      <alignment horizontal="center"/>
    </xf>
    <xf numFmtId="44" fontId="2" fillId="0" borderId="13" xfId="60" applyFont="1" applyFill="1" applyBorder="1" applyAlignment="1">
      <alignment/>
    </xf>
    <xf numFmtId="10" fontId="2" fillId="0" borderId="1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4" fontId="1" fillId="0" borderId="14" xfId="6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right"/>
    </xf>
    <xf numFmtId="14" fontId="2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left"/>
    </xf>
    <xf numFmtId="4" fontId="3" fillId="0" borderId="24" xfId="0" applyNumberFormat="1" applyFont="1" applyFill="1" applyBorder="1" applyAlignment="1">
      <alignment horizontal="left"/>
    </xf>
    <xf numFmtId="4" fontId="3" fillId="0" borderId="25" xfId="0" applyNumberFormat="1" applyFont="1" applyFill="1" applyBorder="1" applyAlignment="1">
      <alignment horizontal="lef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4" fontId="2" fillId="0" borderId="13" xfId="6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63">
      <selection activeCell="H6" sqref="H6"/>
    </sheetView>
  </sheetViews>
  <sheetFormatPr defaultColWidth="9.125" defaultRowHeight="12.75"/>
  <cols>
    <col min="1" max="1" width="6.50390625" style="2" bestFit="1" customWidth="1"/>
    <col min="2" max="2" width="15.50390625" style="2" customWidth="1"/>
    <col min="3" max="3" width="18.00390625" style="2" customWidth="1"/>
    <col min="4" max="4" width="9.125" style="2" customWidth="1"/>
    <col min="5" max="5" width="8.75390625" style="2" customWidth="1"/>
    <col min="6" max="6" width="19.00390625" style="2" customWidth="1"/>
    <col min="7" max="7" width="16.00390625" style="2" customWidth="1"/>
    <col min="8" max="16384" width="9.125" style="2" customWidth="1"/>
  </cols>
  <sheetData>
    <row r="1" spans="1:7" ht="15" thickBot="1">
      <c r="A1" s="19" t="s">
        <v>8</v>
      </c>
      <c r="B1" s="20"/>
      <c r="C1" s="20"/>
      <c r="D1" s="20"/>
      <c r="E1" s="20"/>
      <c r="F1" s="20"/>
      <c r="G1" s="21"/>
    </row>
    <row r="2" spans="1:7" ht="15" thickBot="1">
      <c r="A2" s="22" t="s">
        <v>2</v>
      </c>
      <c r="B2" s="23"/>
      <c r="C2" s="23"/>
      <c r="D2" s="23"/>
      <c r="E2" s="23"/>
      <c r="F2" s="23"/>
      <c r="G2" s="24"/>
    </row>
    <row r="3" spans="1:7" s="3" customFormat="1" ht="73.5" customHeight="1" thickBot="1">
      <c r="A3" s="14" t="s">
        <v>5</v>
      </c>
      <c r="B3" s="15" t="s">
        <v>3</v>
      </c>
      <c r="C3" s="15" t="s">
        <v>4</v>
      </c>
      <c r="D3" s="15" t="s">
        <v>1</v>
      </c>
      <c r="E3" s="15" t="s">
        <v>9</v>
      </c>
      <c r="F3" s="15" t="s">
        <v>0</v>
      </c>
      <c r="G3" s="16" t="s">
        <v>7</v>
      </c>
    </row>
    <row r="4" spans="1:7" s="7" customFormat="1" ht="14.25" thickBot="1">
      <c r="A4" s="4">
        <v>1</v>
      </c>
      <c r="B4" s="5">
        <v>0</v>
      </c>
      <c r="C4" s="5">
        <v>4000000</v>
      </c>
      <c r="D4" s="1"/>
      <c r="E4" s="6">
        <v>0.0586</v>
      </c>
      <c r="F4" s="5">
        <f>SUM((C4*(D4+E4))/4)</f>
        <v>58600</v>
      </c>
      <c r="G4" s="17">
        <v>45565</v>
      </c>
    </row>
    <row r="5" spans="1:7" s="7" customFormat="1" ht="14.25" thickBot="1">
      <c r="A5" s="8">
        <f>SUM(A4+1)</f>
        <v>2</v>
      </c>
      <c r="B5" s="9">
        <v>0</v>
      </c>
      <c r="C5" s="9">
        <v>7500000</v>
      </c>
      <c r="D5" s="10">
        <f>D4</f>
        <v>0</v>
      </c>
      <c r="E5" s="6">
        <v>0.0586</v>
      </c>
      <c r="F5" s="5">
        <f aca="true" t="shared" si="0" ref="F5:F45">SUM((C5*(D5+E5))/4)</f>
        <v>109875</v>
      </c>
      <c r="G5" s="17">
        <v>45657</v>
      </c>
    </row>
    <row r="6" spans="1:7" ht="14.25" thickBot="1">
      <c r="A6" s="8">
        <f aca="true" t="shared" si="1" ref="A6:A45">SUM(A5+1)</f>
        <v>3</v>
      </c>
      <c r="B6" s="9">
        <v>75000</v>
      </c>
      <c r="C6" s="9">
        <v>7425000</v>
      </c>
      <c r="D6" s="10">
        <f aca="true" t="shared" si="2" ref="D6:D45">D5</f>
        <v>0</v>
      </c>
      <c r="E6" s="6">
        <v>0.0586</v>
      </c>
      <c r="F6" s="5">
        <f t="shared" si="0"/>
        <v>108776.25</v>
      </c>
      <c r="G6" s="17">
        <v>45747</v>
      </c>
    </row>
    <row r="7" spans="1:7" ht="14.25" thickBot="1">
      <c r="A7" s="8">
        <f t="shared" si="1"/>
        <v>4</v>
      </c>
      <c r="B7" s="9">
        <v>75000</v>
      </c>
      <c r="C7" s="9">
        <v>7350000</v>
      </c>
      <c r="D7" s="10">
        <f t="shared" si="2"/>
        <v>0</v>
      </c>
      <c r="E7" s="6">
        <v>0.0586</v>
      </c>
      <c r="F7" s="5">
        <f t="shared" si="0"/>
        <v>107677.5</v>
      </c>
      <c r="G7" s="17">
        <v>45838</v>
      </c>
    </row>
    <row r="8" spans="1:7" ht="14.25" thickBot="1">
      <c r="A8" s="8">
        <f t="shared" si="1"/>
        <v>5</v>
      </c>
      <c r="B8" s="9">
        <v>75000</v>
      </c>
      <c r="C8" s="9">
        <v>7275000</v>
      </c>
      <c r="D8" s="10">
        <f t="shared" si="2"/>
        <v>0</v>
      </c>
      <c r="E8" s="6">
        <v>0.0586</v>
      </c>
      <c r="F8" s="5">
        <f t="shared" si="0"/>
        <v>106578.75</v>
      </c>
      <c r="G8" s="17">
        <v>45930</v>
      </c>
    </row>
    <row r="9" spans="1:7" ht="14.25" thickBot="1">
      <c r="A9" s="8">
        <f t="shared" si="1"/>
        <v>6</v>
      </c>
      <c r="B9" s="9">
        <v>75000</v>
      </c>
      <c r="C9" s="9">
        <v>7200000</v>
      </c>
      <c r="D9" s="10">
        <f t="shared" si="2"/>
        <v>0</v>
      </c>
      <c r="E9" s="6">
        <v>0.0586</v>
      </c>
      <c r="F9" s="5">
        <f t="shared" si="0"/>
        <v>105480</v>
      </c>
      <c r="G9" s="17">
        <v>46022</v>
      </c>
    </row>
    <row r="10" spans="1:7" ht="14.25" thickBot="1">
      <c r="A10" s="8">
        <f t="shared" si="1"/>
        <v>7</v>
      </c>
      <c r="B10" s="9">
        <v>50000</v>
      </c>
      <c r="C10" s="9">
        <v>7150000</v>
      </c>
      <c r="D10" s="10">
        <f t="shared" si="2"/>
        <v>0</v>
      </c>
      <c r="E10" s="6">
        <v>0.0586</v>
      </c>
      <c r="F10" s="5">
        <f t="shared" si="0"/>
        <v>104747.5</v>
      </c>
      <c r="G10" s="17">
        <v>46112</v>
      </c>
    </row>
    <row r="11" spans="1:7" ht="14.25" thickBot="1">
      <c r="A11" s="8">
        <f t="shared" si="1"/>
        <v>8</v>
      </c>
      <c r="B11" s="9">
        <v>50000</v>
      </c>
      <c r="C11" s="9">
        <v>7100000</v>
      </c>
      <c r="D11" s="10">
        <f t="shared" si="2"/>
        <v>0</v>
      </c>
      <c r="E11" s="6">
        <v>0.0586</v>
      </c>
      <c r="F11" s="5">
        <f t="shared" si="0"/>
        <v>104015</v>
      </c>
      <c r="G11" s="17">
        <v>46203</v>
      </c>
    </row>
    <row r="12" spans="1:7" ht="14.25" thickBot="1">
      <c r="A12" s="8">
        <f t="shared" si="1"/>
        <v>9</v>
      </c>
      <c r="B12" s="9">
        <v>50000</v>
      </c>
      <c r="C12" s="9">
        <v>7050000</v>
      </c>
      <c r="D12" s="10">
        <f t="shared" si="2"/>
        <v>0</v>
      </c>
      <c r="E12" s="6">
        <v>0.0586</v>
      </c>
      <c r="F12" s="5">
        <f t="shared" si="0"/>
        <v>103282.5</v>
      </c>
      <c r="G12" s="17">
        <v>46295</v>
      </c>
    </row>
    <row r="13" spans="1:7" ht="14.25" thickBot="1">
      <c r="A13" s="8">
        <f t="shared" si="1"/>
        <v>10</v>
      </c>
      <c r="B13" s="28">
        <v>50000</v>
      </c>
      <c r="C13" s="9">
        <v>7000000</v>
      </c>
      <c r="D13" s="10">
        <f t="shared" si="2"/>
        <v>0</v>
      </c>
      <c r="E13" s="6">
        <v>0.0586</v>
      </c>
      <c r="F13" s="5">
        <f t="shared" si="0"/>
        <v>102550</v>
      </c>
      <c r="G13" s="17">
        <v>46387</v>
      </c>
    </row>
    <row r="14" spans="1:7" ht="14.25" thickBot="1">
      <c r="A14" s="8">
        <f t="shared" si="1"/>
        <v>11</v>
      </c>
      <c r="B14" s="28">
        <v>75000</v>
      </c>
      <c r="C14" s="9">
        <v>6925000</v>
      </c>
      <c r="D14" s="10">
        <f t="shared" si="2"/>
        <v>0</v>
      </c>
      <c r="E14" s="6">
        <v>0.0586</v>
      </c>
      <c r="F14" s="5">
        <f t="shared" si="0"/>
        <v>101451.25</v>
      </c>
      <c r="G14" s="17">
        <v>46477</v>
      </c>
    </row>
    <row r="15" spans="1:7" ht="14.25" thickBot="1">
      <c r="A15" s="8">
        <f t="shared" si="1"/>
        <v>12</v>
      </c>
      <c r="B15" s="28">
        <v>75000</v>
      </c>
      <c r="C15" s="9">
        <v>6850000</v>
      </c>
      <c r="D15" s="10">
        <f t="shared" si="2"/>
        <v>0</v>
      </c>
      <c r="E15" s="6">
        <v>0.0586</v>
      </c>
      <c r="F15" s="5">
        <f t="shared" si="0"/>
        <v>100352.5</v>
      </c>
      <c r="G15" s="17">
        <v>46568</v>
      </c>
    </row>
    <row r="16" spans="1:7" ht="14.25" thickBot="1">
      <c r="A16" s="8">
        <f t="shared" si="1"/>
        <v>13</v>
      </c>
      <c r="B16" s="28">
        <v>75000</v>
      </c>
      <c r="C16" s="9">
        <v>6775000</v>
      </c>
      <c r="D16" s="10">
        <f t="shared" si="2"/>
        <v>0</v>
      </c>
      <c r="E16" s="6">
        <v>0.0586</v>
      </c>
      <c r="F16" s="5">
        <f t="shared" si="0"/>
        <v>99253.75</v>
      </c>
      <c r="G16" s="18">
        <v>46660</v>
      </c>
    </row>
    <row r="17" spans="1:7" ht="14.25" thickBot="1">
      <c r="A17" s="8">
        <f t="shared" si="1"/>
        <v>14</v>
      </c>
      <c r="B17" s="28">
        <v>75000</v>
      </c>
      <c r="C17" s="9">
        <v>6700000</v>
      </c>
      <c r="D17" s="10">
        <f t="shared" si="2"/>
        <v>0</v>
      </c>
      <c r="E17" s="6">
        <v>0.0586</v>
      </c>
      <c r="F17" s="5">
        <f t="shared" si="0"/>
        <v>98155</v>
      </c>
      <c r="G17" s="18">
        <v>46752</v>
      </c>
    </row>
    <row r="18" spans="1:7" ht="14.25" thickBot="1">
      <c r="A18" s="8">
        <f t="shared" si="1"/>
        <v>15</v>
      </c>
      <c r="B18" s="9">
        <v>87500</v>
      </c>
      <c r="C18" s="9">
        <v>6612500</v>
      </c>
      <c r="D18" s="10">
        <f t="shared" si="2"/>
        <v>0</v>
      </c>
      <c r="E18" s="6">
        <v>0.0586</v>
      </c>
      <c r="F18" s="5">
        <f t="shared" si="0"/>
        <v>96873.125</v>
      </c>
      <c r="G18" s="18">
        <v>46843</v>
      </c>
    </row>
    <row r="19" spans="1:7" ht="14.25" thickBot="1">
      <c r="A19" s="8">
        <f t="shared" si="1"/>
        <v>16</v>
      </c>
      <c r="B19" s="9">
        <v>87500</v>
      </c>
      <c r="C19" s="9">
        <v>6525000</v>
      </c>
      <c r="D19" s="10">
        <f t="shared" si="2"/>
        <v>0</v>
      </c>
      <c r="E19" s="6">
        <v>0.0586</v>
      </c>
      <c r="F19" s="5">
        <f t="shared" si="0"/>
        <v>95591.25</v>
      </c>
      <c r="G19" s="18">
        <v>46934</v>
      </c>
    </row>
    <row r="20" spans="1:7" ht="14.25" thickBot="1">
      <c r="A20" s="8">
        <f t="shared" si="1"/>
        <v>17</v>
      </c>
      <c r="B20" s="9">
        <v>87500</v>
      </c>
      <c r="C20" s="9">
        <v>6437500</v>
      </c>
      <c r="D20" s="10">
        <f t="shared" si="2"/>
        <v>0</v>
      </c>
      <c r="E20" s="6">
        <v>0.0586</v>
      </c>
      <c r="F20" s="5">
        <f t="shared" si="0"/>
        <v>94309.375</v>
      </c>
      <c r="G20" s="18">
        <v>47026</v>
      </c>
    </row>
    <row r="21" spans="1:7" ht="14.25" thickBot="1">
      <c r="A21" s="8">
        <f t="shared" si="1"/>
        <v>18</v>
      </c>
      <c r="B21" s="9">
        <v>87500</v>
      </c>
      <c r="C21" s="9">
        <v>6350000</v>
      </c>
      <c r="D21" s="10">
        <f t="shared" si="2"/>
        <v>0</v>
      </c>
      <c r="E21" s="6">
        <v>0.0586</v>
      </c>
      <c r="F21" s="5">
        <f t="shared" si="0"/>
        <v>93027.5</v>
      </c>
      <c r="G21" s="18">
        <v>47118</v>
      </c>
    </row>
    <row r="22" spans="1:7" ht="14.25" thickBot="1">
      <c r="A22" s="8">
        <f t="shared" si="1"/>
        <v>19</v>
      </c>
      <c r="B22" s="9">
        <v>77500</v>
      </c>
      <c r="C22" s="9">
        <v>6272500</v>
      </c>
      <c r="D22" s="10">
        <f t="shared" si="2"/>
        <v>0</v>
      </c>
      <c r="E22" s="6">
        <v>0.0586</v>
      </c>
      <c r="F22" s="5">
        <f t="shared" si="0"/>
        <v>91892.125</v>
      </c>
      <c r="G22" s="18">
        <v>47208</v>
      </c>
    </row>
    <row r="23" spans="1:7" ht="14.25" thickBot="1">
      <c r="A23" s="8">
        <f t="shared" si="1"/>
        <v>20</v>
      </c>
      <c r="B23" s="9">
        <v>77500</v>
      </c>
      <c r="C23" s="9">
        <v>6195000</v>
      </c>
      <c r="D23" s="10">
        <f t="shared" si="2"/>
        <v>0</v>
      </c>
      <c r="E23" s="6">
        <v>0.0586</v>
      </c>
      <c r="F23" s="5">
        <f t="shared" si="0"/>
        <v>90756.75</v>
      </c>
      <c r="G23" s="18">
        <v>47299</v>
      </c>
    </row>
    <row r="24" spans="1:7" ht="14.25" thickBot="1">
      <c r="A24" s="8">
        <f t="shared" si="1"/>
        <v>21</v>
      </c>
      <c r="B24" s="9">
        <v>77500</v>
      </c>
      <c r="C24" s="9">
        <v>6117500</v>
      </c>
      <c r="D24" s="10">
        <f t="shared" si="2"/>
        <v>0</v>
      </c>
      <c r="E24" s="6">
        <v>0.0586</v>
      </c>
      <c r="F24" s="5">
        <f t="shared" si="0"/>
        <v>89621.375</v>
      </c>
      <c r="G24" s="18">
        <v>47391</v>
      </c>
    </row>
    <row r="25" spans="1:7" ht="14.25" thickBot="1">
      <c r="A25" s="8">
        <f t="shared" si="1"/>
        <v>22</v>
      </c>
      <c r="B25" s="9">
        <v>77500</v>
      </c>
      <c r="C25" s="9">
        <v>6040000</v>
      </c>
      <c r="D25" s="10">
        <f t="shared" si="2"/>
        <v>0</v>
      </c>
      <c r="E25" s="6">
        <v>0.0586</v>
      </c>
      <c r="F25" s="5">
        <f t="shared" si="0"/>
        <v>88486</v>
      </c>
      <c r="G25" s="18">
        <v>47483</v>
      </c>
    </row>
    <row r="26" spans="1:7" ht="14.25" thickBot="1">
      <c r="A26" s="8">
        <f t="shared" si="1"/>
        <v>23</v>
      </c>
      <c r="B26" s="9">
        <v>360000</v>
      </c>
      <c r="C26" s="9">
        <v>5680000</v>
      </c>
      <c r="D26" s="10">
        <f t="shared" si="2"/>
        <v>0</v>
      </c>
      <c r="E26" s="6">
        <v>0.0586</v>
      </c>
      <c r="F26" s="5">
        <f t="shared" si="0"/>
        <v>83212</v>
      </c>
      <c r="G26" s="18">
        <v>47573</v>
      </c>
    </row>
    <row r="27" spans="1:7" ht="14.25" thickBot="1">
      <c r="A27" s="8">
        <f t="shared" si="1"/>
        <v>24</v>
      </c>
      <c r="B27" s="9">
        <v>360000</v>
      </c>
      <c r="C27" s="9">
        <v>5320000</v>
      </c>
      <c r="D27" s="10">
        <f t="shared" si="2"/>
        <v>0</v>
      </c>
      <c r="E27" s="6">
        <v>0.0586</v>
      </c>
      <c r="F27" s="5">
        <f t="shared" si="0"/>
        <v>77938</v>
      </c>
      <c r="G27" s="18">
        <v>47664</v>
      </c>
    </row>
    <row r="28" spans="1:7" ht="14.25" thickBot="1">
      <c r="A28" s="8">
        <f t="shared" si="1"/>
        <v>25</v>
      </c>
      <c r="B28" s="9">
        <v>360000</v>
      </c>
      <c r="C28" s="9">
        <v>4960000</v>
      </c>
      <c r="D28" s="10">
        <f t="shared" si="2"/>
        <v>0</v>
      </c>
      <c r="E28" s="6">
        <v>0.0586</v>
      </c>
      <c r="F28" s="5">
        <f t="shared" si="0"/>
        <v>72664</v>
      </c>
      <c r="G28" s="18">
        <v>47756</v>
      </c>
    </row>
    <row r="29" spans="1:7" ht="14.25" thickBot="1">
      <c r="A29" s="8">
        <f t="shared" si="1"/>
        <v>26</v>
      </c>
      <c r="B29" s="9">
        <v>360000</v>
      </c>
      <c r="C29" s="9">
        <v>4600000</v>
      </c>
      <c r="D29" s="10">
        <f t="shared" si="2"/>
        <v>0</v>
      </c>
      <c r="E29" s="6">
        <v>0.0586</v>
      </c>
      <c r="F29" s="5">
        <f t="shared" si="0"/>
        <v>67390</v>
      </c>
      <c r="G29" s="18">
        <v>47848</v>
      </c>
    </row>
    <row r="30" spans="1:7" ht="14.25" thickBot="1">
      <c r="A30" s="8">
        <f t="shared" si="1"/>
        <v>27</v>
      </c>
      <c r="B30" s="9">
        <v>325000</v>
      </c>
      <c r="C30" s="9">
        <v>4275000</v>
      </c>
      <c r="D30" s="10">
        <f t="shared" si="2"/>
        <v>0</v>
      </c>
      <c r="E30" s="6">
        <v>0.0586</v>
      </c>
      <c r="F30" s="5">
        <f t="shared" si="0"/>
        <v>62628.75</v>
      </c>
      <c r="G30" s="18">
        <v>47938</v>
      </c>
    </row>
    <row r="31" spans="1:7" ht="14.25" thickBot="1">
      <c r="A31" s="8">
        <f t="shared" si="1"/>
        <v>28</v>
      </c>
      <c r="B31" s="9">
        <v>325000</v>
      </c>
      <c r="C31" s="9">
        <v>3950000</v>
      </c>
      <c r="D31" s="10">
        <f t="shared" si="2"/>
        <v>0</v>
      </c>
      <c r="E31" s="6">
        <v>0.0586</v>
      </c>
      <c r="F31" s="5">
        <f t="shared" si="0"/>
        <v>57867.5</v>
      </c>
      <c r="G31" s="18">
        <v>48029</v>
      </c>
    </row>
    <row r="32" spans="1:7" ht="14.25" thickBot="1">
      <c r="A32" s="8">
        <f t="shared" si="1"/>
        <v>29</v>
      </c>
      <c r="B32" s="9">
        <v>325000</v>
      </c>
      <c r="C32" s="9">
        <v>3625000</v>
      </c>
      <c r="D32" s="10">
        <f t="shared" si="2"/>
        <v>0</v>
      </c>
      <c r="E32" s="6">
        <v>0.0586</v>
      </c>
      <c r="F32" s="5">
        <f t="shared" si="0"/>
        <v>53106.25</v>
      </c>
      <c r="G32" s="18">
        <v>48121</v>
      </c>
    </row>
    <row r="33" spans="1:7" ht="14.25" thickBot="1">
      <c r="A33" s="8">
        <f t="shared" si="1"/>
        <v>30</v>
      </c>
      <c r="B33" s="9">
        <v>325000</v>
      </c>
      <c r="C33" s="9">
        <v>3300000</v>
      </c>
      <c r="D33" s="10">
        <f t="shared" si="2"/>
        <v>0</v>
      </c>
      <c r="E33" s="6">
        <v>0.0586</v>
      </c>
      <c r="F33" s="5">
        <f t="shared" si="0"/>
        <v>48345</v>
      </c>
      <c r="G33" s="18">
        <v>48213</v>
      </c>
    </row>
    <row r="34" spans="1:7" ht="14.25" thickBot="1">
      <c r="A34" s="8">
        <f t="shared" si="1"/>
        <v>31</v>
      </c>
      <c r="B34" s="9">
        <v>325000</v>
      </c>
      <c r="C34" s="9">
        <v>2975000</v>
      </c>
      <c r="D34" s="10">
        <f t="shared" si="2"/>
        <v>0</v>
      </c>
      <c r="E34" s="6">
        <v>0.0586</v>
      </c>
      <c r="F34" s="5">
        <f t="shared" si="0"/>
        <v>43583.75</v>
      </c>
      <c r="G34" s="18">
        <v>48304</v>
      </c>
    </row>
    <row r="35" spans="1:7" ht="14.25" thickBot="1">
      <c r="A35" s="8">
        <f t="shared" si="1"/>
        <v>32</v>
      </c>
      <c r="B35" s="9">
        <v>325000</v>
      </c>
      <c r="C35" s="9">
        <v>2650000</v>
      </c>
      <c r="D35" s="10">
        <f t="shared" si="2"/>
        <v>0</v>
      </c>
      <c r="E35" s="6">
        <v>0.0586</v>
      </c>
      <c r="F35" s="5">
        <f>SUM((C35*(D35+E35))/4)</f>
        <v>38822.5</v>
      </c>
      <c r="G35" s="18">
        <v>48395</v>
      </c>
    </row>
    <row r="36" spans="1:7" ht="14.25" thickBot="1">
      <c r="A36" s="8">
        <f t="shared" si="1"/>
        <v>33</v>
      </c>
      <c r="B36" s="9">
        <v>325000</v>
      </c>
      <c r="C36" s="9">
        <v>2325000</v>
      </c>
      <c r="D36" s="10">
        <f t="shared" si="2"/>
        <v>0</v>
      </c>
      <c r="E36" s="6">
        <v>0.0586</v>
      </c>
      <c r="F36" s="5">
        <f>SUM((C36*(D36+E36))/4)</f>
        <v>34061.25</v>
      </c>
      <c r="G36" s="18">
        <v>48487</v>
      </c>
    </row>
    <row r="37" spans="1:7" ht="14.25" thickBot="1">
      <c r="A37" s="8">
        <f t="shared" si="1"/>
        <v>34</v>
      </c>
      <c r="B37" s="9">
        <v>325000</v>
      </c>
      <c r="C37" s="9">
        <v>2000000</v>
      </c>
      <c r="D37" s="10">
        <f t="shared" si="2"/>
        <v>0</v>
      </c>
      <c r="E37" s="6">
        <v>0.0586</v>
      </c>
      <c r="F37" s="5">
        <f t="shared" si="0"/>
        <v>29300</v>
      </c>
      <c r="G37" s="18">
        <v>48579</v>
      </c>
    </row>
    <row r="38" spans="1:7" ht="14.25" thickBot="1">
      <c r="A38" s="8">
        <f t="shared" si="1"/>
        <v>35</v>
      </c>
      <c r="B38" s="9">
        <v>300000</v>
      </c>
      <c r="C38" s="9">
        <v>1700000</v>
      </c>
      <c r="D38" s="10">
        <f t="shared" si="2"/>
        <v>0</v>
      </c>
      <c r="E38" s="6">
        <v>0.0586</v>
      </c>
      <c r="F38" s="5">
        <f t="shared" si="0"/>
        <v>24905</v>
      </c>
      <c r="G38" s="18">
        <v>48669</v>
      </c>
    </row>
    <row r="39" spans="1:7" ht="14.25" thickBot="1">
      <c r="A39" s="8">
        <f t="shared" si="1"/>
        <v>36</v>
      </c>
      <c r="B39" s="9">
        <v>300000</v>
      </c>
      <c r="C39" s="9">
        <v>1400000</v>
      </c>
      <c r="D39" s="10">
        <f t="shared" si="2"/>
        <v>0</v>
      </c>
      <c r="E39" s="6">
        <v>0.0586</v>
      </c>
      <c r="F39" s="5">
        <f t="shared" si="0"/>
        <v>20510</v>
      </c>
      <c r="G39" s="18">
        <v>48760</v>
      </c>
    </row>
    <row r="40" spans="1:7" ht="14.25" thickBot="1">
      <c r="A40" s="8">
        <f t="shared" si="1"/>
        <v>37</v>
      </c>
      <c r="B40" s="9">
        <v>300000</v>
      </c>
      <c r="C40" s="9">
        <v>1100000</v>
      </c>
      <c r="D40" s="10">
        <f t="shared" si="2"/>
        <v>0</v>
      </c>
      <c r="E40" s="6">
        <v>0.0586</v>
      </c>
      <c r="F40" s="5">
        <f t="shared" si="0"/>
        <v>16115</v>
      </c>
      <c r="G40" s="18">
        <v>48852</v>
      </c>
    </row>
    <row r="41" spans="1:7" ht="14.25" thickBot="1">
      <c r="A41" s="8">
        <f t="shared" si="1"/>
        <v>38</v>
      </c>
      <c r="B41" s="9">
        <v>300000</v>
      </c>
      <c r="C41" s="9">
        <v>800000</v>
      </c>
      <c r="D41" s="10">
        <f t="shared" si="2"/>
        <v>0</v>
      </c>
      <c r="E41" s="6">
        <v>0.0586</v>
      </c>
      <c r="F41" s="5">
        <f t="shared" si="0"/>
        <v>11720</v>
      </c>
      <c r="G41" s="18">
        <v>48944</v>
      </c>
    </row>
    <row r="42" spans="1:11" ht="15.75" customHeight="1" thickBot="1">
      <c r="A42" s="8">
        <f t="shared" si="1"/>
        <v>39</v>
      </c>
      <c r="B42" s="9">
        <v>200000</v>
      </c>
      <c r="C42" s="9">
        <v>600000</v>
      </c>
      <c r="D42" s="10">
        <f t="shared" si="2"/>
        <v>0</v>
      </c>
      <c r="E42" s="6">
        <v>0.0586</v>
      </c>
      <c r="F42" s="5">
        <f t="shared" si="0"/>
        <v>8790</v>
      </c>
      <c r="G42" s="18">
        <v>49034</v>
      </c>
      <c r="H42" s="11"/>
      <c r="I42" s="11"/>
      <c r="J42" s="11"/>
      <c r="K42" s="12"/>
    </row>
    <row r="43" spans="1:11" ht="15.75" customHeight="1" thickBot="1">
      <c r="A43" s="8">
        <f t="shared" si="1"/>
        <v>40</v>
      </c>
      <c r="B43" s="9">
        <v>200000</v>
      </c>
      <c r="C43" s="9">
        <v>400000</v>
      </c>
      <c r="D43" s="10">
        <f t="shared" si="2"/>
        <v>0</v>
      </c>
      <c r="E43" s="6">
        <v>0.0586</v>
      </c>
      <c r="F43" s="5">
        <f t="shared" si="0"/>
        <v>5860</v>
      </c>
      <c r="G43" s="18">
        <v>49125</v>
      </c>
      <c r="H43" s="11"/>
      <c r="I43" s="11"/>
      <c r="J43" s="11"/>
      <c r="K43" s="12"/>
    </row>
    <row r="44" spans="1:11" ht="15.75" customHeight="1" thickBot="1">
      <c r="A44" s="8">
        <f t="shared" si="1"/>
        <v>41</v>
      </c>
      <c r="B44" s="9">
        <v>200000</v>
      </c>
      <c r="C44" s="9">
        <v>200000</v>
      </c>
      <c r="D44" s="10">
        <f t="shared" si="2"/>
        <v>0</v>
      </c>
      <c r="E44" s="6">
        <v>0.0586</v>
      </c>
      <c r="F44" s="5">
        <f t="shared" si="0"/>
        <v>2930</v>
      </c>
      <c r="G44" s="18">
        <v>49217</v>
      </c>
      <c r="H44" s="11"/>
      <c r="I44" s="11"/>
      <c r="J44" s="11"/>
      <c r="K44" s="12"/>
    </row>
    <row r="45" spans="1:11" ht="15.75" customHeight="1">
      <c r="A45" s="8">
        <f t="shared" si="1"/>
        <v>42</v>
      </c>
      <c r="B45" s="9">
        <v>200000</v>
      </c>
      <c r="C45" s="9">
        <v>0</v>
      </c>
      <c r="D45" s="10">
        <f t="shared" si="2"/>
        <v>0</v>
      </c>
      <c r="E45" s="6">
        <v>0.0586</v>
      </c>
      <c r="F45" s="5">
        <f t="shared" si="0"/>
        <v>0</v>
      </c>
      <c r="G45" s="18">
        <v>49309</v>
      </c>
      <c r="H45" s="11"/>
      <c r="I45" s="11"/>
      <c r="J45" s="11"/>
      <c r="K45" s="12"/>
    </row>
    <row r="46" spans="1:6" ht="23.25" customHeight="1" thickBot="1">
      <c r="A46" s="25" t="s">
        <v>6</v>
      </c>
      <c r="B46" s="26"/>
      <c r="C46" s="26"/>
      <c r="D46" s="26"/>
      <c r="E46" s="27"/>
      <c r="F46" s="13">
        <f>SUM(F4:F45)</f>
        <v>2911101.5</v>
      </c>
    </row>
  </sheetData>
  <sheetProtection/>
  <mergeCells count="3">
    <mergeCell ref="A1:G1"/>
    <mergeCell ref="A2:G2"/>
    <mergeCell ref="A46:E4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&amp;RZał. nr 2 do SWZ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Piłat</cp:lastModifiedBy>
  <cp:lastPrinted>2023-02-02T12:46:45Z</cp:lastPrinted>
  <dcterms:created xsi:type="dcterms:W3CDTF">1997-02-26T13:46:56Z</dcterms:created>
  <dcterms:modified xsi:type="dcterms:W3CDTF">2024-04-11T11:34:42Z</dcterms:modified>
  <cp:category/>
  <cp:version/>
  <cp:contentType/>
  <cp:contentStatus/>
</cp:coreProperties>
</file>