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<sst xmlns="http://schemas.openxmlformats.org/spreadsheetml/2006/main" count="132" uniqueCount="102">
  <si>
    <t>ZAKRES  RZECZOWO - FINANSOWY</t>
  </si>
  <si>
    <t>Numer pozycji</t>
  </si>
  <si>
    <t>Opis roboty  do wykonania</t>
  </si>
  <si>
    <t>Jm</t>
  </si>
  <si>
    <t>Ilość</t>
  </si>
  <si>
    <t>Cena netto (zł)</t>
  </si>
  <si>
    <t>Wartość netto (zł)</t>
  </si>
  <si>
    <t>szt</t>
  </si>
  <si>
    <t>m2</t>
  </si>
  <si>
    <t>Wartość ogółem netto (zł)</t>
  </si>
  <si>
    <t>Wartość podatku VAT (zł)</t>
  </si>
  <si>
    <t>Wartość ogółem brutto (zł)</t>
  </si>
  <si>
    <t>1.1.</t>
  </si>
  <si>
    <t>sprzątanie budynku</t>
  </si>
  <si>
    <t>kWh</t>
  </si>
  <si>
    <t>t</t>
  </si>
  <si>
    <t>miesią.</t>
  </si>
  <si>
    <t>m3</t>
  </si>
  <si>
    <t xml:space="preserve">Utrzymanie cmentarzy w tym: </t>
  </si>
  <si>
    <t xml:space="preserve">oświetlenie cmentarza na Świeto Zmarłych </t>
  </si>
  <si>
    <t>Administrowanie i utrzymanie cmentarzy komunalnych w Świnoujsciu za jeden rok</t>
  </si>
  <si>
    <t xml:space="preserve">wyposażenie biura </t>
  </si>
  <si>
    <t>miesiąc</t>
  </si>
  <si>
    <t xml:space="preserve">prowadzenie ksiąg obiektu budowlanego w tym przeglądy </t>
  </si>
  <si>
    <t>zakup opału ok. 4 t</t>
  </si>
  <si>
    <t>utrzymanie budynku w należytym stanie technicznym</t>
  </si>
  <si>
    <t>1.2.</t>
  </si>
  <si>
    <t>1.3.</t>
  </si>
  <si>
    <t>1.4.</t>
  </si>
  <si>
    <t>1.5</t>
  </si>
  <si>
    <t>2.</t>
  </si>
  <si>
    <t>1.</t>
  </si>
  <si>
    <t>2.1.</t>
  </si>
  <si>
    <t>kompl.</t>
  </si>
  <si>
    <t>2.2.</t>
  </si>
  <si>
    <t>2.3</t>
  </si>
  <si>
    <t>prowadzenie ksiąg obiektu budowlanego wraz z przeglądami</t>
  </si>
  <si>
    <t>3.</t>
  </si>
  <si>
    <t>4.</t>
  </si>
  <si>
    <t>6.</t>
  </si>
  <si>
    <t>7.</t>
  </si>
  <si>
    <t>podcinka zywopłotów  1840 m2 -  2 razy do roku</t>
  </si>
  <si>
    <t>5.1</t>
  </si>
  <si>
    <t>7.1</t>
  </si>
  <si>
    <t xml:space="preserve">utrzymanie miejsc i pojemników na odpady w należytym stanie technicznym, segregacja odpadów </t>
  </si>
  <si>
    <t>zgrabianie liści 5000 m2 - 2 razy do roku</t>
  </si>
  <si>
    <t>Prace związane z utrzymaniem budynku administracyjnego o pow. 262,80 m2 w tym:</t>
  </si>
  <si>
    <t>utrzymanie w należytym stanie technicznym oświetlenia i konserwacja oświetlenia</t>
  </si>
  <si>
    <t xml:space="preserve">utrzymanie w należytym stanie technicznym ujęć wodno - kanalizacyknych i konserwacja ujęć wodno-kanalizacyjnych </t>
  </si>
  <si>
    <t>utrzymanie skrajni drogowej - podcinka gałęzi wg.potrzeb</t>
  </si>
  <si>
    <t>usuwanie waitrołomów wg.potrzeb</t>
  </si>
  <si>
    <t>WYCENA  PRAC</t>
  </si>
  <si>
    <t xml:space="preserve">utrzymanie dróg wewnętrznych alejek  5400 m2 -  2 razy w miesiącu </t>
  </si>
  <si>
    <t>Kolumbarium</t>
  </si>
  <si>
    <t xml:space="preserve">mycie i koserwacja 1 x do roku </t>
  </si>
  <si>
    <t>wyznaczanie grobów zgodnie z planem zagospodarowania</t>
  </si>
  <si>
    <t>Średnia liość dopadów stałych ok. 320 t</t>
  </si>
  <si>
    <t>wycinka drzew</t>
  </si>
  <si>
    <t>szt.</t>
  </si>
  <si>
    <t>likwidacja starych grobów, pozyskiwanie miejsc pod nowy pochówek</t>
  </si>
  <si>
    <t>utrzymanie w dobrym stanie technicznym stołów  na narzędzia (uzupełnianie brakujących narzędzi)</t>
  </si>
  <si>
    <t xml:space="preserve">koszenie  wraz z wygrabianiem ok. 15000 m2 - 3 razy  w miesiącu przez ok. 5 mieięcy </t>
  </si>
  <si>
    <t>koszenie  wraz z wygrabianiem ok. 40151,38 m2 - 1 razy  w miesiącu przez ok. 4 mieiące (nowy cmentarz)</t>
  </si>
  <si>
    <t>Załacznik nr 3 do SIWZ.271.1.6.2019                     Załacznik nr 2 do umowy …………………………..</t>
  </si>
  <si>
    <t xml:space="preserve">utrzymanie dróg wewnętrznych alejek utwardzonych 7554,65 m2 -  2 razy w miesiącu </t>
  </si>
  <si>
    <t>Średnie roczne zużycie prądu z dystrybucją   ok. 19000 kWh</t>
  </si>
  <si>
    <t>8.2</t>
  </si>
  <si>
    <t>drobne naprawy</t>
  </si>
  <si>
    <t>utrzymanie dróg wewnętrznych alejek utwardzonych 9005,35 m2 -  2 razy w miesiącu (nowy cmentarz)</t>
  </si>
  <si>
    <t>utrzymanie malej architektury (ławki 32 szt., śmietniczki 2 szt.) tablic ogloszeniowych , regulaminy</t>
  </si>
  <si>
    <t>Średnie zużycie wody  ok. 2100 m3</t>
  </si>
  <si>
    <t>sprzątanie obiektu wraz z utrzymaniem i zaopatrzeniem toalet zgodnie z potrzemami (nie mniej niż 4 razy w tygodniu)</t>
  </si>
  <si>
    <t>2.4</t>
  </si>
  <si>
    <t>2.5.</t>
  </si>
  <si>
    <t>dekoracja domu pogrzebowego : świece, kwiaty</t>
  </si>
  <si>
    <t xml:space="preserve">praca administracji i utrzymanie  cmentarza 4 osoby </t>
  </si>
  <si>
    <t>6 szt toalet przenośnych od 28 padziernika do 04 listopada i ich obsłga</t>
  </si>
  <si>
    <t>Prace związane z utrzymaniem Kaplicy (Domu Przedpogrzebowego)  pow. 185 m2 w tym:</t>
  </si>
  <si>
    <t xml:space="preserve">Obsługa Kaplicy (domu przedpogrzebowego)  </t>
  </si>
  <si>
    <t xml:space="preserve">utrzymanie Kaplicy (domu przedpogrzebowego) w należytym stanie technicznym </t>
  </si>
  <si>
    <t xml:space="preserve"> utrzymanie  cmentatrza </t>
  </si>
  <si>
    <t>4.1</t>
  </si>
  <si>
    <t>6.1</t>
  </si>
  <si>
    <t>8.</t>
  </si>
  <si>
    <t>6.2</t>
  </si>
  <si>
    <t>7.3</t>
  </si>
  <si>
    <t>7.4</t>
  </si>
  <si>
    <t>7.5</t>
  </si>
  <si>
    <t>7.6</t>
  </si>
  <si>
    <t>7.7.</t>
  </si>
  <si>
    <t>7.8</t>
  </si>
  <si>
    <t>7.9</t>
  </si>
  <si>
    <t>7.19</t>
  </si>
  <si>
    <t>7.11</t>
  </si>
  <si>
    <t>7.12</t>
  </si>
  <si>
    <t>7.13</t>
  </si>
  <si>
    <t>7.14</t>
  </si>
  <si>
    <t>7.15</t>
  </si>
  <si>
    <t>9.1</t>
  </si>
  <si>
    <t>9.2</t>
  </si>
  <si>
    <t>Wartość ogółem  netto (zł)</t>
  </si>
  <si>
    <t>Wartośc ogółem brutto (zł)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</si>
</sst>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3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8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37">
      <selection activeCell="F61" sqref="F61"/>
    </sheetView>
  </sheetViews>
  <sheetFormatPr defaultColWidth="8.796875" defaultRowHeight="14.25"/>
  <cols>
    <col min="1" max="1" width="5.69921875" style="1" customWidth="1"/>
    <col min="2" max="2" width="6.8984375" style="2" customWidth="1"/>
    <col min="3" max="3" width="28.8984375" style="3" customWidth="1"/>
    <col min="4" max="4" width="5.69921875" style="1" customWidth="1"/>
    <col min="5" max="5" width="9.09765625" style="1" customWidth="1"/>
    <col min="6" max="6" width="9.09765625" style="0" customWidth="1"/>
    <col min="7" max="7" width="15.19921875" style="0" customWidth="1"/>
  </cols>
  <sheetData>
    <row r="1" spans="1:7" ht="13.5" customHeight="1">
      <c r="A1" s="4"/>
      <c r="B1" s="5"/>
      <c r="C1" s="6"/>
      <c r="D1" s="4"/>
      <c r="E1" s="33" t="s">
        <v>63</v>
      </c>
      <c r="F1" s="33"/>
      <c r="G1" s="33"/>
    </row>
    <row r="2" spans="1:7" ht="14.25">
      <c r="A2" s="4"/>
      <c r="B2" s="5"/>
      <c r="C2" s="6"/>
      <c r="D2" s="4"/>
      <c r="E2" s="33"/>
      <c r="F2" s="33"/>
      <c r="G2" s="33"/>
    </row>
    <row r="3" spans="1:7" ht="14.25">
      <c r="A3" s="4"/>
      <c r="B3" s="5"/>
      <c r="C3" s="6"/>
      <c r="D3" s="4"/>
      <c r="E3" s="33"/>
      <c r="F3" s="33"/>
      <c r="G3" s="33"/>
    </row>
    <row r="4" spans="1:7" ht="14.25">
      <c r="A4" s="4"/>
      <c r="B4" s="5"/>
      <c r="C4" s="6"/>
      <c r="D4" s="4"/>
      <c r="E4" s="4"/>
      <c r="F4" s="7"/>
      <c r="G4" s="7"/>
    </row>
    <row r="5" spans="1:7" ht="15.75">
      <c r="A5" s="34" t="s">
        <v>51</v>
      </c>
      <c r="B5" s="34"/>
      <c r="C5" s="34"/>
      <c r="D5" s="34"/>
      <c r="E5" s="34"/>
      <c r="F5" s="34"/>
      <c r="G5" s="34"/>
    </row>
    <row r="6" spans="1:7" ht="36.75" customHeight="1">
      <c r="A6" s="8"/>
      <c r="B6" s="35" t="s">
        <v>20</v>
      </c>
      <c r="C6" s="35"/>
      <c r="D6" s="35"/>
      <c r="E6" s="35"/>
      <c r="F6" s="35"/>
      <c r="G6" s="9"/>
    </row>
    <row r="7" ht="3.75" customHeight="1"/>
    <row r="8" ht="14.25" hidden="1"/>
    <row r="9" spans="1:7" ht="15.75" hidden="1">
      <c r="A9" s="34" t="s">
        <v>0</v>
      </c>
      <c r="B9" s="34"/>
      <c r="C9" s="34"/>
      <c r="D9" s="34"/>
      <c r="E9" s="34"/>
      <c r="F9" s="34"/>
      <c r="G9" s="34"/>
    </row>
    <row r="10" spans="1:7" ht="15.75" hidden="1">
      <c r="A10" s="8"/>
      <c r="B10" s="27" t="s">
        <v>20</v>
      </c>
      <c r="C10" s="27"/>
      <c r="D10" s="27"/>
      <c r="E10" s="27"/>
      <c r="F10" s="27"/>
      <c r="G10" s="9"/>
    </row>
    <row r="11" spans="1:7" ht="14.25" hidden="1">
      <c r="A11" s="10"/>
      <c r="B11" s="4"/>
      <c r="C11" s="11"/>
      <c r="D11" s="4"/>
      <c r="E11" s="4"/>
      <c r="F11" s="4"/>
      <c r="G11" s="4"/>
    </row>
    <row r="12" spans="1:7" ht="22.5">
      <c r="A12" s="12" t="s">
        <v>1</v>
      </c>
      <c r="B12" s="12"/>
      <c r="C12" s="13" t="s">
        <v>2</v>
      </c>
      <c r="D12" s="12" t="s">
        <v>3</v>
      </c>
      <c r="E12" s="14" t="s">
        <v>4</v>
      </c>
      <c r="F12" s="14" t="s">
        <v>5</v>
      </c>
      <c r="G12" s="14" t="s">
        <v>6</v>
      </c>
    </row>
    <row r="13" spans="1:7" ht="31.5">
      <c r="A13" s="28" t="s">
        <v>31</v>
      </c>
      <c r="B13" s="17"/>
      <c r="C13" s="26" t="s">
        <v>46</v>
      </c>
      <c r="D13" s="15"/>
      <c r="E13" s="19"/>
      <c r="F13" s="20"/>
      <c r="G13" s="16"/>
    </row>
    <row r="14" spans="1:7" ht="14.25">
      <c r="A14" s="15" t="s">
        <v>12</v>
      </c>
      <c r="B14" s="17"/>
      <c r="C14" s="18" t="s">
        <v>21</v>
      </c>
      <c r="D14" s="15" t="s">
        <v>33</v>
      </c>
      <c r="E14" s="19">
        <v>1</v>
      </c>
      <c r="F14" s="20">
        <v>0</v>
      </c>
      <c r="G14" s="16">
        <f aca="true" t="shared" si="0" ref="G14:G48">ROUND(E14*F14,2)</f>
        <v>0</v>
      </c>
    </row>
    <row r="15" spans="1:7" ht="22.5">
      <c r="A15" s="15" t="s">
        <v>26</v>
      </c>
      <c r="B15" s="17"/>
      <c r="C15" s="18" t="s">
        <v>25</v>
      </c>
      <c r="D15" s="15" t="s">
        <v>33</v>
      </c>
      <c r="E15" s="19">
        <v>1</v>
      </c>
      <c r="F15" s="20">
        <v>0</v>
      </c>
      <c r="G15" s="16">
        <f t="shared" si="0"/>
        <v>0</v>
      </c>
    </row>
    <row r="16" spans="1:7" ht="14.25">
      <c r="A16" s="15" t="s">
        <v>27</v>
      </c>
      <c r="B16" s="17"/>
      <c r="C16" s="18" t="s">
        <v>13</v>
      </c>
      <c r="D16" s="15" t="s">
        <v>22</v>
      </c>
      <c r="E16" s="19">
        <v>12</v>
      </c>
      <c r="F16" s="20">
        <v>0</v>
      </c>
      <c r="G16" s="16">
        <f t="shared" si="0"/>
        <v>0</v>
      </c>
    </row>
    <row r="17" spans="1:7" ht="14.25">
      <c r="A17" s="15" t="s">
        <v>28</v>
      </c>
      <c r="B17" s="17"/>
      <c r="C17" s="18" t="s">
        <v>24</v>
      </c>
      <c r="D17" s="15" t="s">
        <v>15</v>
      </c>
      <c r="E17" s="19">
        <v>4</v>
      </c>
      <c r="F17" s="20">
        <v>0</v>
      </c>
      <c r="G17" s="16">
        <f t="shared" si="0"/>
        <v>0</v>
      </c>
    </row>
    <row r="18" spans="1:7" ht="22.5">
      <c r="A18" s="15" t="s">
        <v>29</v>
      </c>
      <c r="B18" s="17"/>
      <c r="C18" s="18" t="s">
        <v>23</v>
      </c>
      <c r="D18" s="15" t="s">
        <v>33</v>
      </c>
      <c r="E18" s="19">
        <v>1</v>
      </c>
      <c r="F18" s="20">
        <v>0</v>
      </c>
      <c r="G18" s="16">
        <f t="shared" si="0"/>
        <v>0</v>
      </c>
    </row>
    <row r="19" spans="1:7" ht="31.5">
      <c r="A19" s="28" t="s">
        <v>30</v>
      </c>
      <c r="B19" s="17"/>
      <c r="C19" s="26" t="s">
        <v>77</v>
      </c>
      <c r="D19" s="15"/>
      <c r="E19" s="19"/>
      <c r="F19" s="20"/>
      <c r="G19" s="16"/>
    </row>
    <row r="20" spans="1:7" ht="14.25">
      <c r="A20" s="15" t="s">
        <v>32</v>
      </c>
      <c r="B20" s="17"/>
      <c r="C20" s="18" t="s">
        <v>78</v>
      </c>
      <c r="D20" s="15" t="s">
        <v>22</v>
      </c>
      <c r="E20" s="19">
        <v>12</v>
      </c>
      <c r="F20" s="20">
        <v>0</v>
      </c>
      <c r="G20" s="16">
        <f t="shared" si="0"/>
        <v>0</v>
      </c>
    </row>
    <row r="21" spans="1:7" ht="22.5">
      <c r="A21" s="15" t="s">
        <v>34</v>
      </c>
      <c r="B21" s="17"/>
      <c r="C21" s="18" t="s">
        <v>79</v>
      </c>
      <c r="D21" s="15" t="s">
        <v>33</v>
      </c>
      <c r="E21" s="19">
        <v>1</v>
      </c>
      <c r="F21" s="20">
        <v>0</v>
      </c>
      <c r="G21" s="16">
        <f t="shared" si="0"/>
        <v>0</v>
      </c>
    </row>
    <row r="22" spans="1:7" ht="33.75">
      <c r="A22" s="15" t="s">
        <v>35</v>
      </c>
      <c r="B22" s="17"/>
      <c r="C22" s="18" t="s">
        <v>71</v>
      </c>
      <c r="D22" s="15" t="s">
        <v>22</v>
      </c>
      <c r="E22" s="19">
        <v>48</v>
      </c>
      <c r="F22" s="20">
        <v>0</v>
      </c>
      <c r="G22" s="16">
        <f t="shared" si="0"/>
        <v>0</v>
      </c>
    </row>
    <row r="23" spans="1:7" ht="14.25">
      <c r="A23" s="15" t="s">
        <v>72</v>
      </c>
      <c r="B23" s="17"/>
      <c r="C23" s="18" t="s">
        <v>74</v>
      </c>
      <c r="D23" s="15" t="s">
        <v>33</v>
      </c>
      <c r="E23" s="19">
        <v>6</v>
      </c>
      <c r="F23" s="20">
        <v>0</v>
      </c>
      <c r="G23" s="16">
        <f t="shared" si="0"/>
        <v>0</v>
      </c>
    </row>
    <row r="24" spans="1:7" ht="22.5">
      <c r="A24" s="21" t="s">
        <v>73</v>
      </c>
      <c r="B24" s="17"/>
      <c r="C24" s="18" t="s">
        <v>36</v>
      </c>
      <c r="D24" s="15" t="s">
        <v>33</v>
      </c>
      <c r="E24" s="22">
        <v>1</v>
      </c>
      <c r="F24" s="23">
        <v>0</v>
      </c>
      <c r="G24" s="16">
        <f t="shared" si="0"/>
        <v>0</v>
      </c>
    </row>
    <row r="25" spans="1:7" ht="14.25">
      <c r="A25" s="29" t="s">
        <v>37</v>
      </c>
      <c r="B25" s="17"/>
      <c r="C25" s="26" t="s">
        <v>80</v>
      </c>
      <c r="D25" s="15"/>
      <c r="E25" s="22"/>
      <c r="F25" s="23"/>
      <c r="G25" s="16"/>
    </row>
    <row r="26" spans="1:7" ht="14.25">
      <c r="A26" s="29" t="s">
        <v>38</v>
      </c>
      <c r="B26" s="17"/>
      <c r="C26" s="30" t="s">
        <v>70</v>
      </c>
      <c r="D26" s="15" t="s">
        <v>17</v>
      </c>
      <c r="E26" s="22">
        <v>2100</v>
      </c>
      <c r="F26" s="23">
        <v>0</v>
      </c>
      <c r="G26" s="16">
        <f t="shared" si="0"/>
        <v>0</v>
      </c>
    </row>
    <row r="27" spans="1:7" ht="33.75">
      <c r="A27" s="31" t="s">
        <v>81</v>
      </c>
      <c r="B27" s="17"/>
      <c r="C27" s="30" t="s">
        <v>48</v>
      </c>
      <c r="D27" s="15" t="s">
        <v>33</v>
      </c>
      <c r="E27" s="22">
        <v>1</v>
      </c>
      <c r="F27" s="23">
        <v>0</v>
      </c>
      <c r="G27" s="16">
        <f t="shared" si="0"/>
        <v>0</v>
      </c>
    </row>
    <row r="28" spans="1:7" ht="14.25">
      <c r="A28" s="29">
        <v>5</v>
      </c>
      <c r="B28" s="17"/>
      <c r="C28" s="30" t="s">
        <v>56</v>
      </c>
      <c r="D28" s="15" t="s">
        <v>15</v>
      </c>
      <c r="E28" s="22">
        <v>320</v>
      </c>
      <c r="F28" s="23">
        <v>0</v>
      </c>
      <c r="G28" s="16">
        <f t="shared" si="0"/>
        <v>0</v>
      </c>
    </row>
    <row r="29" spans="1:7" ht="33.75">
      <c r="A29" s="31" t="s">
        <v>42</v>
      </c>
      <c r="B29" s="17"/>
      <c r="C29" s="30" t="s">
        <v>44</v>
      </c>
      <c r="D29" s="15" t="s">
        <v>33</v>
      </c>
      <c r="E29" s="22">
        <v>1</v>
      </c>
      <c r="F29" s="23">
        <v>0</v>
      </c>
      <c r="G29" s="16">
        <f t="shared" si="0"/>
        <v>0</v>
      </c>
    </row>
    <row r="30" spans="1:7" ht="14.25">
      <c r="A30" s="29" t="s">
        <v>39</v>
      </c>
      <c r="B30" s="17"/>
      <c r="C30" s="26" t="s">
        <v>53</v>
      </c>
      <c r="D30" s="15"/>
      <c r="E30" s="22"/>
      <c r="F30" s="23"/>
      <c r="G30" s="16"/>
    </row>
    <row r="31" spans="1:7" ht="14.25">
      <c r="A31" s="31" t="s">
        <v>82</v>
      </c>
      <c r="B31" s="17"/>
      <c r="C31" s="30" t="s">
        <v>54</v>
      </c>
      <c r="D31" s="15" t="s">
        <v>33</v>
      </c>
      <c r="E31" s="22">
        <v>1</v>
      </c>
      <c r="F31" s="23">
        <v>0</v>
      </c>
      <c r="G31" s="16">
        <f t="shared" si="0"/>
        <v>0</v>
      </c>
    </row>
    <row r="32" spans="1:7" ht="14.25">
      <c r="A32" s="31" t="s">
        <v>84</v>
      </c>
      <c r="B32" s="17"/>
      <c r="C32" s="30" t="s">
        <v>67</v>
      </c>
      <c r="D32" s="15" t="s">
        <v>33</v>
      </c>
      <c r="E32" s="22">
        <v>2</v>
      </c>
      <c r="F32" s="23">
        <v>0</v>
      </c>
      <c r="G32" s="16">
        <f t="shared" si="0"/>
        <v>0</v>
      </c>
    </row>
    <row r="33" spans="1:7" ht="14.25">
      <c r="A33" s="29" t="s">
        <v>40</v>
      </c>
      <c r="B33" s="17"/>
      <c r="C33" s="26" t="s">
        <v>18</v>
      </c>
      <c r="D33" s="15"/>
      <c r="E33" s="22"/>
      <c r="F33" s="23"/>
      <c r="G33" s="16"/>
    </row>
    <row r="34" spans="1:7" ht="22.5">
      <c r="A34" s="21" t="s">
        <v>43</v>
      </c>
      <c r="B34" s="17"/>
      <c r="C34" s="18" t="s">
        <v>52</v>
      </c>
      <c r="D34" s="15" t="s">
        <v>8</v>
      </c>
      <c r="E34" s="22">
        <v>129600</v>
      </c>
      <c r="F34" s="23">
        <v>0</v>
      </c>
      <c r="G34" s="16">
        <f t="shared" si="0"/>
        <v>0</v>
      </c>
    </row>
    <row r="35" spans="1:7" ht="22.5">
      <c r="A35" s="21" t="s">
        <v>66</v>
      </c>
      <c r="B35" s="17"/>
      <c r="C35" s="18" t="s">
        <v>64</v>
      </c>
      <c r="D35" s="15" t="s">
        <v>8</v>
      </c>
      <c r="E35" s="22">
        <v>181311.6</v>
      </c>
      <c r="F35" s="23">
        <v>0</v>
      </c>
      <c r="G35" s="16">
        <f t="shared" si="0"/>
        <v>0</v>
      </c>
    </row>
    <row r="36" spans="1:7" ht="33.75">
      <c r="A36" s="21" t="s">
        <v>85</v>
      </c>
      <c r="B36" s="17"/>
      <c r="C36" s="18" t="s">
        <v>68</v>
      </c>
      <c r="D36" s="15" t="s">
        <v>8</v>
      </c>
      <c r="E36" s="22">
        <v>216128.4</v>
      </c>
      <c r="F36" s="23">
        <v>0</v>
      </c>
      <c r="G36" s="16">
        <f>ROUND(E36*F36,2)</f>
        <v>0</v>
      </c>
    </row>
    <row r="37" spans="1:7" ht="22.5">
      <c r="A37" s="21" t="s">
        <v>86</v>
      </c>
      <c r="B37" s="17"/>
      <c r="C37" s="18" t="s">
        <v>61</v>
      </c>
      <c r="D37" s="15" t="s">
        <v>8</v>
      </c>
      <c r="E37" s="22">
        <v>225000</v>
      </c>
      <c r="F37" s="23">
        <v>0</v>
      </c>
      <c r="G37" s="16">
        <f t="shared" si="0"/>
        <v>0</v>
      </c>
    </row>
    <row r="38" spans="1:7" ht="33.75">
      <c r="A38" s="21" t="s">
        <v>87</v>
      </c>
      <c r="B38" s="17"/>
      <c r="C38" s="18" t="s">
        <v>62</v>
      </c>
      <c r="D38" s="15" t="s">
        <v>8</v>
      </c>
      <c r="E38" s="22">
        <v>160605.52</v>
      </c>
      <c r="F38" s="23">
        <v>0</v>
      </c>
      <c r="G38" s="16">
        <f t="shared" si="0"/>
        <v>0</v>
      </c>
    </row>
    <row r="39" spans="1:7" ht="22.5">
      <c r="A39" s="21" t="s">
        <v>88</v>
      </c>
      <c r="B39" s="17"/>
      <c r="C39" s="18" t="s">
        <v>41</v>
      </c>
      <c r="D39" s="15" t="s">
        <v>8</v>
      </c>
      <c r="E39" s="22">
        <v>3680</v>
      </c>
      <c r="F39" s="23">
        <v>0</v>
      </c>
      <c r="G39" s="16">
        <f t="shared" si="0"/>
        <v>0</v>
      </c>
    </row>
    <row r="40" spans="1:7" ht="14.25">
      <c r="A40" s="21" t="s">
        <v>89</v>
      </c>
      <c r="B40" s="17"/>
      <c r="C40" s="18" t="s">
        <v>45</v>
      </c>
      <c r="D40" s="15" t="s">
        <v>8</v>
      </c>
      <c r="E40" s="22">
        <v>10000</v>
      </c>
      <c r="F40" s="23">
        <v>0</v>
      </c>
      <c r="G40" s="16">
        <f t="shared" si="0"/>
        <v>0</v>
      </c>
    </row>
    <row r="41" spans="1:7" ht="22.5">
      <c r="A41" s="21" t="s">
        <v>90</v>
      </c>
      <c r="B41" s="17"/>
      <c r="C41" s="18" t="s">
        <v>49</v>
      </c>
      <c r="D41" s="15" t="s">
        <v>7</v>
      </c>
      <c r="E41" s="22">
        <v>100</v>
      </c>
      <c r="F41" s="23">
        <v>0</v>
      </c>
      <c r="G41" s="16">
        <f t="shared" si="0"/>
        <v>0</v>
      </c>
    </row>
    <row r="42" spans="1:7" ht="14.25">
      <c r="A42" s="21" t="s">
        <v>91</v>
      </c>
      <c r="B42" s="17"/>
      <c r="C42" s="18" t="s">
        <v>50</v>
      </c>
      <c r="D42" s="15" t="s">
        <v>7</v>
      </c>
      <c r="E42" s="22">
        <v>5</v>
      </c>
      <c r="F42" s="23">
        <v>0</v>
      </c>
      <c r="G42" s="16">
        <f t="shared" si="0"/>
        <v>0</v>
      </c>
    </row>
    <row r="43" spans="1:7" ht="14.25">
      <c r="A43" s="21" t="s">
        <v>92</v>
      </c>
      <c r="B43" s="17"/>
      <c r="C43" s="18" t="s">
        <v>57</v>
      </c>
      <c r="D43" s="15" t="s">
        <v>58</v>
      </c>
      <c r="E43" s="22">
        <v>15</v>
      </c>
      <c r="F43" s="23">
        <v>0</v>
      </c>
      <c r="G43" s="16">
        <f t="shared" si="0"/>
        <v>0</v>
      </c>
    </row>
    <row r="44" spans="1:7" ht="33.75">
      <c r="A44" s="21" t="s">
        <v>93</v>
      </c>
      <c r="B44" s="17"/>
      <c r="C44" s="18" t="s">
        <v>69</v>
      </c>
      <c r="D44" s="15" t="s">
        <v>33</v>
      </c>
      <c r="E44" s="22">
        <v>1</v>
      </c>
      <c r="F44" s="23">
        <v>0</v>
      </c>
      <c r="G44" s="16">
        <f t="shared" si="0"/>
        <v>0</v>
      </c>
    </row>
    <row r="45" spans="1:7" ht="22.5">
      <c r="A45" s="21" t="s">
        <v>94</v>
      </c>
      <c r="B45" s="17"/>
      <c r="C45" s="18" t="s">
        <v>76</v>
      </c>
      <c r="D45" s="15" t="s">
        <v>58</v>
      </c>
      <c r="E45" s="22">
        <v>6</v>
      </c>
      <c r="F45" s="23">
        <v>0</v>
      </c>
      <c r="G45" s="16">
        <f t="shared" si="0"/>
        <v>0</v>
      </c>
    </row>
    <row r="46" spans="1:7" ht="22.5">
      <c r="A46" s="21" t="s">
        <v>95</v>
      </c>
      <c r="B46" s="17"/>
      <c r="C46" s="18" t="s">
        <v>55</v>
      </c>
      <c r="D46" s="15" t="s">
        <v>33</v>
      </c>
      <c r="E46" s="22">
        <v>1</v>
      </c>
      <c r="F46" s="23">
        <v>0</v>
      </c>
      <c r="G46" s="16">
        <f t="shared" si="0"/>
        <v>0</v>
      </c>
    </row>
    <row r="47" spans="1:7" ht="22.5">
      <c r="A47" s="21" t="s">
        <v>96</v>
      </c>
      <c r="B47" s="17"/>
      <c r="C47" s="18" t="s">
        <v>59</v>
      </c>
      <c r="D47" s="15" t="s">
        <v>58</v>
      </c>
      <c r="E47" s="22">
        <v>30</v>
      </c>
      <c r="F47" s="23">
        <v>0</v>
      </c>
      <c r="G47" s="16">
        <f t="shared" si="0"/>
        <v>0</v>
      </c>
    </row>
    <row r="48" spans="1:7" ht="33.75">
      <c r="A48" s="21" t="s">
        <v>97</v>
      </c>
      <c r="B48" s="17"/>
      <c r="C48" s="18" t="s">
        <v>60</v>
      </c>
      <c r="D48" s="15" t="s">
        <v>58</v>
      </c>
      <c r="E48" s="22">
        <v>20</v>
      </c>
      <c r="F48" s="23">
        <v>0</v>
      </c>
      <c r="G48" s="16">
        <f t="shared" si="0"/>
        <v>0</v>
      </c>
    </row>
    <row r="49" spans="1:7" ht="14.25">
      <c r="A49" s="21"/>
      <c r="B49" s="17"/>
      <c r="C49" s="18"/>
      <c r="D49" s="15"/>
      <c r="E49" s="22"/>
      <c r="F49" s="23"/>
      <c r="G49" s="16"/>
    </row>
    <row r="50" spans="1:7" ht="15">
      <c r="A50" s="36" t="s">
        <v>9</v>
      </c>
      <c r="B50" s="36"/>
      <c r="C50" s="36"/>
      <c r="D50" s="36"/>
      <c r="E50" s="36"/>
      <c r="F50" s="36"/>
      <c r="G50" s="24">
        <f>SUM(G14:G48)</f>
        <v>0</v>
      </c>
    </row>
    <row r="51" spans="1:7" ht="15">
      <c r="A51" s="36" t="s">
        <v>10</v>
      </c>
      <c r="B51" s="36"/>
      <c r="C51" s="36"/>
      <c r="D51" s="36"/>
      <c r="E51" s="36"/>
      <c r="F51" s="36"/>
      <c r="G51" s="25">
        <f>ROUND(G50*0.08,2)</f>
        <v>0</v>
      </c>
    </row>
    <row r="52" spans="1:7" ht="15">
      <c r="A52" s="36" t="s">
        <v>11</v>
      </c>
      <c r="B52" s="36"/>
      <c r="C52" s="36"/>
      <c r="D52" s="36"/>
      <c r="E52" s="36"/>
      <c r="F52" s="36"/>
      <c r="G52" s="24">
        <f>G50+G51</f>
        <v>0</v>
      </c>
    </row>
    <row r="54" spans="1:7" ht="21">
      <c r="A54" s="29" t="s">
        <v>83</v>
      </c>
      <c r="B54" s="17"/>
      <c r="C54" s="26" t="s">
        <v>75</v>
      </c>
      <c r="D54" s="15" t="s">
        <v>16</v>
      </c>
      <c r="E54" s="22">
        <v>12</v>
      </c>
      <c r="F54" s="23">
        <v>0</v>
      </c>
      <c r="G54" s="16">
        <f>ROUND(E54*F54,2)</f>
        <v>0</v>
      </c>
    </row>
    <row r="55" spans="1:7" ht="22.5">
      <c r="A55" s="29">
        <v>9</v>
      </c>
      <c r="B55" s="17"/>
      <c r="C55" s="30" t="s">
        <v>65</v>
      </c>
      <c r="D55" s="15" t="s">
        <v>14</v>
      </c>
      <c r="E55" s="22">
        <v>19000</v>
      </c>
      <c r="F55" s="23">
        <v>0</v>
      </c>
      <c r="G55" s="16">
        <f>ROUND(E55*F55,2)</f>
        <v>0</v>
      </c>
    </row>
    <row r="56" spans="1:7" ht="22.5">
      <c r="A56" s="31" t="s">
        <v>98</v>
      </c>
      <c r="B56" s="17"/>
      <c r="C56" s="30" t="s">
        <v>47</v>
      </c>
      <c r="D56" s="15" t="s">
        <v>33</v>
      </c>
      <c r="E56" s="22">
        <v>1</v>
      </c>
      <c r="F56" s="23">
        <v>0</v>
      </c>
      <c r="G56" s="16">
        <f>ROUND(E56*F56,2)</f>
        <v>0</v>
      </c>
    </row>
    <row r="57" spans="1:7" ht="14.25">
      <c r="A57" s="21" t="s">
        <v>99</v>
      </c>
      <c r="B57" s="17"/>
      <c r="C57" s="18" t="s">
        <v>19</v>
      </c>
      <c r="D57" s="15" t="s">
        <v>33</v>
      </c>
      <c r="E57" s="22">
        <v>1</v>
      </c>
      <c r="F57" s="23">
        <v>0</v>
      </c>
      <c r="G57" s="16">
        <f>ROUND(E57*F57,2)</f>
        <v>0</v>
      </c>
    </row>
    <row r="58" spans="1:7" ht="15">
      <c r="A58" s="36" t="s">
        <v>9</v>
      </c>
      <c r="B58" s="36"/>
      <c r="C58" s="36"/>
      <c r="D58" s="36"/>
      <c r="E58" s="36"/>
      <c r="F58" s="36"/>
      <c r="G58" s="24">
        <f>SUM(G54:G57)</f>
        <v>0</v>
      </c>
    </row>
    <row r="59" spans="1:7" ht="15">
      <c r="A59" s="36" t="s">
        <v>10</v>
      </c>
      <c r="B59" s="36"/>
      <c r="C59" s="36"/>
      <c r="D59" s="36"/>
      <c r="E59" s="36"/>
      <c r="F59" s="36"/>
      <c r="G59" s="25">
        <f>ROUND(G58*0.23,2)</f>
        <v>0</v>
      </c>
    </row>
    <row r="60" spans="1:7" ht="15">
      <c r="A60" s="36" t="s">
        <v>11</v>
      </c>
      <c r="B60" s="36"/>
      <c r="C60" s="36"/>
      <c r="D60" s="36"/>
      <c r="E60" s="36"/>
      <c r="F60" s="36"/>
      <c r="G60" s="24">
        <f>G58+G59</f>
        <v>0</v>
      </c>
    </row>
    <row r="63" spans="1:7" ht="14.25">
      <c r="A63" s="37" t="s">
        <v>100</v>
      </c>
      <c r="B63" s="37"/>
      <c r="C63" s="37"/>
      <c r="D63" s="37"/>
      <c r="E63" s="37"/>
      <c r="F63" s="37"/>
      <c r="G63" s="32">
        <f>SUM(G50+G58)</f>
        <v>0</v>
      </c>
    </row>
    <row r="64" spans="1:7" ht="14.25">
      <c r="A64" s="38" t="s">
        <v>101</v>
      </c>
      <c r="B64" s="38"/>
      <c r="C64" s="38"/>
      <c r="D64" s="38"/>
      <c r="E64" s="38"/>
      <c r="F64" s="38"/>
      <c r="G64" s="32">
        <f>SUM(G52+G60)</f>
        <v>0</v>
      </c>
    </row>
  </sheetData>
  <sheetProtection/>
  <mergeCells count="12">
    <mergeCell ref="A59:F59"/>
    <mergeCell ref="A60:F60"/>
    <mergeCell ref="A63:F63"/>
    <mergeCell ref="A64:F64"/>
    <mergeCell ref="A51:F51"/>
    <mergeCell ref="A52:F52"/>
    <mergeCell ref="E1:G3"/>
    <mergeCell ref="A5:G5"/>
    <mergeCell ref="B6:F6"/>
    <mergeCell ref="A9:G9"/>
    <mergeCell ref="A50:F50"/>
    <mergeCell ref="A58:F58"/>
  </mergeCells>
  <printOptions/>
  <pageMargins left="0.7083333333333334" right="0.31527777777777777" top="0.39375" bottom="0.5513888888888889" header="0.5118055555555556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gmelerska</cp:lastModifiedBy>
  <cp:lastPrinted>2020-02-26T13:37:56Z</cp:lastPrinted>
  <dcterms:created xsi:type="dcterms:W3CDTF">2016-08-30T11:44:57Z</dcterms:created>
  <dcterms:modified xsi:type="dcterms:W3CDTF">2020-03-12T13:17:00Z</dcterms:modified>
  <cp:category/>
  <cp:version/>
  <cp:contentType/>
  <cp:contentStatus/>
</cp:coreProperties>
</file>