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/>
  <xr:revisionPtr revIDLastSave="0" documentId="13_ncr:1_{061C7323-228A-4E44-8938-23F4B5B1856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AC" sheetId="1" r:id="rId1"/>
  </sheets>
  <calcPr calcId="191029"/>
</workbook>
</file>

<file path=xl/calcChain.xml><?xml version="1.0" encoding="utf-8"?>
<calcChain xmlns="http://schemas.openxmlformats.org/spreadsheetml/2006/main">
  <c r="J215" i="1" l="1"/>
  <c r="K215" i="1" s="1"/>
  <c r="J214" i="1"/>
  <c r="K214" i="1" s="1"/>
  <c r="J216" i="1" l="1"/>
  <c r="F219" i="1" s="1"/>
  <c r="K216" i="1"/>
  <c r="G219" i="1" s="1"/>
  <c r="J219" i="1" s="1"/>
  <c r="L21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199" i="1"/>
  <c r="K199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84" i="1"/>
  <c r="K184" i="1" s="1"/>
  <c r="I219" i="1" l="1"/>
  <c r="K219" i="1"/>
  <c r="J207" i="1"/>
  <c r="K207" i="1"/>
  <c r="G210" i="1" s="1"/>
  <c r="K193" i="1"/>
  <c r="G196" i="1" s="1"/>
  <c r="J193" i="1"/>
  <c r="J174" i="1"/>
  <c r="K174" i="1" s="1"/>
  <c r="J172" i="1"/>
  <c r="K172" i="1" s="1"/>
  <c r="J170" i="1"/>
  <c r="K170" i="1" s="1"/>
  <c r="J210" i="1" l="1"/>
  <c r="L210" i="1" s="1"/>
  <c r="F210" i="1"/>
  <c r="F196" i="1"/>
  <c r="J196" i="1"/>
  <c r="L196" i="1" s="1"/>
  <c r="K175" i="1"/>
  <c r="G178" i="1" s="1"/>
  <c r="J175" i="1"/>
  <c r="J151" i="1"/>
  <c r="I210" i="1" l="1"/>
  <c r="K196" i="1"/>
  <c r="I196" i="1"/>
  <c r="F178" i="1"/>
  <c r="J162" i="1"/>
  <c r="K151" i="1"/>
  <c r="K162" i="1" s="1"/>
  <c r="G165" i="1" s="1"/>
  <c r="J178" i="1"/>
  <c r="L178" i="1" s="1"/>
  <c r="J125" i="1"/>
  <c r="J99" i="1"/>
  <c r="J72" i="1"/>
  <c r="K72" i="1" s="1"/>
  <c r="J7" i="1"/>
  <c r="K7" i="1" s="1"/>
  <c r="J35" i="1"/>
  <c r="K35" i="1" s="1"/>
  <c r="K210" i="1" l="1"/>
  <c r="I178" i="1"/>
  <c r="F165" i="1"/>
  <c r="J165" i="1"/>
  <c r="L165" i="1" s="1"/>
  <c r="J145" i="1"/>
  <c r="F148" i="1" s="1"/>
  <c r="K125" i="1"/>
  <c r="K145" i="1" s="1"/>
  <c r="G148" i="1" s="1"/>
  <c r="J118" i="1"/>
  <c r="K99" i="1"/>
  <c r="K118" i="1" s="1"/>
  <c r="G121" i="1" s="1"/>
  <c r="K93" i="1"/>
  <c r="G96" i="1" s="1"/>
  <c r="J93" i="1"/>
  <c r="F96" i="1" s="1"/>
  <c r="K178" i="1" l="1"/>
  <c r="I165" i="1"/>
  <c r="J148" i="1"/>
  <c r="L148" i="1" s="1"/>
  <c r="I148" i="1"/>
  <c r="J121" i="1"/>
  <c r="L121" i="1" s="1"/>
  <c r="F121" i="1"/>
  <c r="J96" i="1"/>
  <c r="L96" i="1" s="1"/>
  <c r="I96" i="1"/>
  <c r="K96" i="1" s="1"/>
  <c r="K165" i="1" l="1"/>
  <c r="K148" i="1"/>
  <c r="I121" i="1"/>
  <c r="K121" i="1" l="1"/>
</calcChain>
</file>

<file path=xl/sharedStrings.xml><?xml version="1.0" encoding="utf-8"?>
<sst xmlns="http://schemas.openxmlformats.org/spreadsheetml/2006/main" count="371" uniqueCount="194">
  <si>
    <t>L.p.</t>
  </si>
  <si>
    <t xml:space="preserve">Opis przedmiotu zamówienia </t>
  </si>
  <si>
    <t>j.m.</t>
  </si>
  <si>
    <t>ilość</t>
  </si>
  <si>
    <t>Producent, Nazwa handlowa, nr katalog. oferowanego asortymentu</t>
  </si>
  <si>
    <t>Nazwa i nr dokumentu dopuszczającego do obrotu i używania</t>
  </si>
  <si>
    <t>Klasa wyrobu</t>
  </si>
  <si>
    <t>Cena netto (zł) za j.m</t>
  </si>
  <si>
    <t>VAT %</t>
  </si>
  <si>
    <t>Wielkość opakowania handlowego (zgodne ze sposobem fakturowania)</t>
  </si>
  <si>
    <t xml:space="preserve">1) 1 x serweta na stolik instrumentarialny 150cm x 190cm (jako owinięcie zestawu) wykonana z lamiantu 2-warstwowego składającego się z ciemnozielonej hydrofilowej włókniny polipropylenowej i dwukolorowej (niebiesko-zielono/białej) folii polietylenowej. Poszczególne warstwy są połączone równomiernie przy użyciu techniki współwytłaczania. Materiał spełnia wymagania EN13795 dla obłożeń chirurgicznych – wymagania wysokie dla powierzchni krytycznej wyrobu. Gramatura materiału w polu krytycznym min. 78g/m2. </t>
  </si>
  <si>
    <t>2) 4 x ręczniki wysokochłonne 20cm x 30cm o gramaturze min. 63g/m2, wykonane ze wzmacnianej nitką poliestrową włókniny celulozowej</t>
  </si>
  <si>
    <t>3) 1 x fartuch chirurgiczny z miękkiej, przewiewnej włókniny o właściwościach hydrofobowych, typu spunlance, o gramaturze 68g/m2 i odporności na przenikanie cieczy &gt;23cm H2O, I klasa palności wg 16 CFR 1610. Fartuch z zakładanymi połami złożony w sposób zapewniający aseptyczną aplikację i zachowujący sterylny obszar na plecach, wiązany na troki wewnętrzne oraz troki zewnętrzne z kartonikiem; z tyłu w okolicach szyi, zapięcie na rzep min. 3cm x 6cm i 3cm x 13cm mankiety poliestrowe o długości 8cm (+2cm). Dodatkowo niebieska taśma poliestrowa zabezpieczająca szew materiału bazowego od mankietu do ramienia. Indywidualne oznakowanie rozmiaru w postaci naklejki umieszczonej na fartuchu, pozwalające na identyfikację przed rozłożeniem. Rozmiar 130cm (+/-5cm).</t>
  </si>
  <si>
    <t>4) 1 x serweta na stolik Mayo 80cm x 145cm, w kształcie worka, złożona w sposób umożliwiający aseptyczną aplikację, wykonana z zielonej folii polietylenowej. Obszar wzmocniony wykonany z włókniny polipropylenowej. Gramatura materiału w obszarze wzmocnionym min. 83g/m2. Wielkość wzmocnienia 75cm x 90cm. Materiał spełnia wymagania EN13795 dla obłożeń chirurgicznych – wymagania wysokie dla powierzchni krytycznej wyrobu.</t>
  </si>
  <si>
    <t>5) 1 x fartuch chirurgiczny z miękkiej, przewiewnej włókniny o właściwościach hydrofobowych, typu spunlance, o gramaturze 68g/m2 i odporności na przenikanie cieczy &gt;23cm H2O, I klasa palności wg 16 CFR 1610. Fartuch z zakładanymi połami złożony w sposób zapewniający aseptyczną aplikację i zachowujący sterylny obszar na plecach, wiązany na troki wewnętrzne oraz troki zewnętrzne z kartonikiem; z tyłu w okolicach szyi, zapięcie na rzep min. 3cm x 6cm i 3cm x 13cm mankiety poliestrowe o długości 8cm (+2cm). Dodatkowo niebieska taśma poliestrowa zabezpieczająca szew materiału bazowego od mankietu do ramienia. Indywidualne oznakowanie rozmiaru w postaci naklejki umieszczonej na fartuchu, pozwalające na identyfikację przed rozłożeniem. Rozmiar 150cm (+/-5cm).</t>
  </si>
  <si>
    <t>6) 1 x miska 700ml, nerkowata, wykonana z plastiku, niebieska</t>
  </si>
  <si>
    <t>7) 1 x miska 120ml, wykonana z plastiku, przezroczysta</t>
  </si>
  <si>
    <t>8) 5 x tupfer z gazy 20-nitkowej, rozmiar gazy 16cm x 19cm - włożone do miski</t>
  </si>
  <si>
    <t>9) 1 x pęseta 13cm, wykonana z plastiku, niebieska</t>
  </si>
  <si>
    <t>10) 5 x kompres wykonany z gazy 17-nitkowej, 8-warstwowy, 10cm x 10cm</t>
  </si>
  <si>
    <t xml:space="preserve">11) 1 x kieszeń na narzędzia chirurgiczne, 2-komorowa o wymiarach 38cm x 40cm, wykonana z folii polietylenowej bez sztywnika   </t>
  </si>
  <si>
    <t>12) 1 x taśma samoprzylepna włókninowa o wymiarach 9cm x 50cm</t>
  </si>
  <si>
    <t>13) 1 x uchwyt typu rzep do mocowania przewodów i drenów 2,5cm x 20/24cm</t>
  </si>
  <si>
    <t>14) 1 x uchwyt do mocowania przewodów i drenów, rozm. 9cm x 11cm, wykonany z samoprzylepnej folii PE, z 2 włókninowymi trokami o długości 25-30 cm i szerokości 3cm umożliwiającymi przewiązanie kilku przewodów równocześnie, troki w części centralnej wyposażone w pasek lepny, umożliwiający zmianę pozycji 3cm x 5cm.</t>
  </si>
  <si>
    <t>15) 1 x dren ssący CH 25, 300cm</t>
  </si>
  <si>
    <t>16) 1 x końcówka do odsysania 6/4mm</t>
  </si>
  <si>
    <t>17) 1 x marker medyczny z linijką</t>
  </si>
  <si>
    <t>18) 3 x strzykawka jednorazowa, 2-częściowa, 20ml</t>
  </si>
  <si>
    <t>19) 1 x strzykawka jednorazowa, 2-częściowa, 2ml</t>
  </si>
  <si>
    <t>20) 1 x igła 21G 0,8x40mm, zielona</t>
  </si>
  <si>
    <t>21) 1 x igła 1,20x40mm</t>
  </si>
  <si>
    <t>22) 1 x czyścik do elektrody 5cm x 5cm</t>
  </si>
  <si>
    <t>23) 2 x skalpel nr 15</t>
  </si>
  <si>
    <t>24) 10 x kompres wykonany z gazy 17-nitkowej, 12-warstwowy z nitką RTG, 10cm x 10cm</t>
  </si>
  <si>
    <t xml:space="preserve">25) 1 x serweta samoprzylepna 150cm x 260cm, z wycięciem "U" w rozmiarze 20cm x 65cm, z dzieloną taśmą samoprzylepną wokół otworu, wykonana z laminatu 2-warstwowego: włóknina polipropylenowa i folia polietylenowa o łacznej gramaturze 57g/m2 (+/-0,5g/m2). Materiał spełnia wymagania wysokie normy EN 13795. </t>
  </si>
  <si>
    <t>26) 1 x serweta samoprzylepna 225cm x 240cm, z wycięciem "U" w rozmiarze 20cm x 20cm, z dzieloną taśmą samoprzylepną wokół otworu, wykonana z laminatu 2-warstwowego: włóknina polipropylenowa i folia polietylenowa o łacznej gramaturze 57g/m2 (+/-0,5g/m2). Poniżej wycięcia dodatkowo polipropylenowa łata chłonna. Całkowita gramatura laminatu podstawowego i łaty chłonnej 109g/m2 (+/-0,5g/m2). Materiał spełnia wymagania wysokie normy EN 13795.</t>
  </si>
  <si>
    <t>Wszystkie składowe zestawu ułożone w kolejności umożliwiającej sprawną aplikację zgodnie z zasadami aseptyki, zawinięte w serwetę na stolik instrumentariuszki. Komponenty (6-10) zapakowane w torebkę papierową, natomiast komponenty (11-24) umieszczone w kartonowym, zamykanym pudełku, foliowanym od wewnątrz, z dwoma perforowanymi naklejkami. Taśmy mocujące w serwetach operacyjnych o szerokości min. 5cm, pokryte klejem przyjaznym dla skóry oraz wyposażone w marginesy ułatwiające odklejanie papieru zabezpieczającego. Na opakowaniu trwale przymocowana etykieta produktowa zawierająca, m.in. nr katalogowy, nazwę i skład zestawu opisanego w jęz. polskim, oznaczenie sterylizacji EO, oznaczenie poziomu wymagań użytkowych EN13795 oraz 1 klasy palności wg 16CFR Part 1610, z czterema wklejkami służącymi do archiwizacji danych, zawierającymi: nr katalogowy, dane producenta, nr LOT, datę ważności, kod EAN - 2szt., nr katalogowy, dane producenta, nr LOT, datę ważności, kod QR - 2szt. Opakowanie - torba z przezroczystej folii polietylenowej z klapką zgrzewaną z folią, w celu zminimalizowania ryzyka rozjałowienia zawartości podczas wyjmowania z opakowania przy zgrzewie powinien znajdować się sterylny margines. Zestaw sterylizowany tlenkiem etylenu.</t>
  </si>
  <si>
    <t>3) 2 x fartuch chirurgiczny z miękkiej, przewiewnej włókniny o właściwościach hydrofobowych, typu spunlance, o gramaturze 68g/m2 i odporności na przenikanie cieczy &gt;23cm H2O, I klasa palności wg 16 CFR 1610. Fartuch z zakładanymi połami złożony w sposób zapewniający aseptyczną aplikację i zachowujący sterylny obszar na plecach, wiązany na troki wewnętrzne oraz troki zewnętrzne z kartonikiem; z tyłu w okolicach szyi, zapięcie na rzep min. 3cm x 6cm i 3cm x 13cm mankiety poliestrowe o długości 8cm (+2cm). Dodatkowo niebieska taśma poliestrowa zabezpieczająca szew materiału bazowego od mankietu do ramienia. Indywidualne oznakowanie rozmiaru w postaci naklejki umieszczonej na fartuchu, pozwalające na identyfikację przed rozłożeniem. Rozmiar 130cm (+/-5cm).</t>
  </si>
  <si>
    <t>4) 2 x serweta na stolik Mayo 80cm x 145cm, w kształcie worka, złożona w sposób umożliwiający aseptyczną aplikację, wykonana z zielonej folii polietylenowej. Obszar wzmocniony wykonany z włókniny polipropylenowej. Gramatura materiału w obszarze wzmocnionym min. 83g/m2. Wielkość wzmocnienia 75cm x 90cm. Materiał spełnia wymagania EN13795 dla obłożeń chirurgicznych – wymagania wysokie dla powierzchni krytycznej wyrobu.</t>
  </si>
  <si>
    <t>5) 2 x fartuch chirurgiczny z miękkiej, przewiewnej włókniny o właściwościach hydrofobowych, typu spunlance, o gramaturze 68g/m2 i odporności na przenikanie cieczy &gt;23cm H2O, I klasa palności wg 16 CFR 1610. Fartuch z zakładanymi połami złożony w sposób zapewniający aseptyczną aplikację i zachowujący sterylny obszar na plecach, wiązany na troki wewnętrzne oraz troki zewnętrzne z kartonikiem; z tyłu w okolicach szyi, zapięcie na rzep min. 3cm x 6cm i 3cm x 13cm mankiety poliestrowe o długości 8cm (+2cm). Dodatkowo niebieska taśma poliestrowa zabezpieczająca szew materiału bazowego od mankietu do ramienia. Indywidualne oznakowanie rozmiaru w postaci naklejki umieszczonej na fartuchu, pozwalające na identyfikację przed rozłożeniem. Rozmiar 150cm (+/-5cm).</t>
  </si>
  <si>
    <t>11) 1 x miska 700ml, nerkowata, wykonana z plastiku, niebieska</t>
  </si>
  <si>
    <t>12) 1 x miska 120ml, wykonana z plastiku, przezroczysta</t>
  </si>
  <si>
    <t>13) 5 x tupfer z gazy 20-nitkowej, rozmiar gazy 16cm x 19cm - włożone do miski</t>
  </si>
  <si>
    <t>14) 1 x pęseta 13cm, wykonana z plastiku, niebieska</t>
  </si>
  <si>
    <t>15) 5 x kompres wykonany z gazy 17-nitkowej, 8-warstwowy, 10cm x 10cm</t>
  </si>
  <si>
    <t xml:space="preserve">16) 2 x kieszeń na narzędzia chirurgiczne, 2-komorowa o wymiarach 38cm x 40cm, wykonana z folii polietylenowej bez sztywnika   </t>
  </si>
  <si>
    <t>17) 2 x taśma samoprzylepna włókninowa o wymiarach 9cm x 50cm</t>
  </si>
  <si>
    <t>18) 1 x uchwyt typu rzep do mocowania przewodów i drenów 2,5cm x 20/24cm</t>
  </si>
  <si>
    <t>19) 1 x uchwyt do mocowania przewodów i drenów, rozm. 9cm x 11cm, wykonany z samoprzylepnej folii PE, z 2 włókninowymi trokami o długości 25-30 cm i szerokości 3cm umożliwiającymi przewiązanie kilku przewodów równocześnie, troki w części centralnej wyposażone w pasek lepny, umożliwiający zmianę pozycji 3cm x 5cm.</t>
  </si>
  <si>
    <t>20) 1 x dren ssący CH 25, 300cm</t>
  </si>
  <si>
    <t>21) 1 x końcówka do odsysania 6/4mm</t>
  </si>
  <si>
    <t>22) 2 x elektroda czynna monopolarna, z końcówką nożową, dł. przewodu 3,2m</t>
  </si>
  <si>
    <t>23) 1 x pudełko do liczenia igieł, pianka-magnes, 20 miejsc</t>
  </si>
  <si>
    <t>24) 2 x marker medyczny z linijką</t>
  </si>
  <si>
    <t>25) 4 x etykieta samoprzylepna 28mm x 13mm</t>
  </si>
  <si>
    <t>26) 4 x strzykawka jednorazowa, 2-częściowa, 20ml</t>
  </si>
  <si>
    <t>27) 2 x strzykawka jednorazowa, 2-częściowa, 10ml</t>
  </si>
  <si>
    <t>28) 1 x strzykawka jednorazowa, 2-częściowa, 2ml</t>
  </si>
  <si>
    <t>29) 2 x igła 21G 0,8x40mm, zielona</t>
  </si>
  <si>
    <t>30) 2 x igła 1,20x40mm</t>
  </si>
  <si>
    <t>31) 2 x czyścik do elektrody 5cm x 5cm</t>
  </si>
  <si>
    <t>32) 4 x skalpel nr 15</t>
  </si>
  <si>
    <t>33) 100 x kompres wykonany z gazy 17-nitkowej, 12-warstwowy z nitką RTG, 10cm x 10cm, owinięty banderolą po 10szt.</t>
  </si>
  <si>
    <t xml:space="preserve">34) 1 x serweta samoprzylepna 150cm x 260cm, z wycięciem "U" w rozmiarze 20cm x 65cm, z dzieloną taśmą samoprzylepną wokół otworu, wykonana z laminatu 2-warstwowego: włóknina polipropylenowa i folia polietylenowa o łacznej gramaturze 57g/m2 (+/-0,5g/m2). Materiał spełnia wymagania wysokie normy EN 13795. </t>
  </si>
  <si>
    <t>35) 1 x serweta samoprzylepna 225cm x 240cm, z wycięciem "U" w rozmiarze 20cm x 20cm, z dzieloną taśmą samoprzylepną wokół otworu, wykonana z laminatu 2-warstwowego: włóknina polipropylenowa i folia polietylenowa o łacznej gramaturze 57g/m2 (+/-0,5g/m2). Poniżej wycięcia dodatkowo polipropylenowa łata chłonna. Całkowita gramatura laminatu podstawowego i łaty chłonnej 109g/m2 (+/-0,5g/m2). Materiał spełnia wymagania wysokie normy EN 13795.</t>
  </si>
  <si>
    <t>Wszystkie składowe zestawu ułożone w kolejności umożliwiającej sprawną aplikację zgodnie z zasadami aseptyki, zawinięte w serwetę na stolik instrumentariuszki. Komponenty (6-10 i 11-15) zapakowane w dwie torebki papierowe, natomiast komponenty (16-33) umieszczone w kartonowym, zamykanym pudełku, foliowanym od wewnątrz, z dwoma perforowanymi naklejkami. Taśmy mocujące w serwetach operacyjnych o szerokości min. 5cm, pokryte klejem przyjaznym dla skóry oraz wyposażone w marginesy ułatwiające odklejanie papieru zabezpieczającego. Na opakowaniu trwale przymocowana etykieta produktowa zawierająca, m.in. nr katalogowy, nazwę i skład zestawu opisanego w jęz. polskim, oznaczenie sterylizacji EO, oznaczenie poziomu wymagań użytkowych EN13795 oraz 1 klasy palności wg 16CFR Part 1610, z czterema wklejkami służącymi do archiwizacji danych, zawierającymi: nr katalogowy, dane producenta, nr LOT, datę ważności, kod EAN - 2szt., nr katalogowy, dane producenta, nr LOT, datę ważności, kod QR - 2szt. Opakowanie - torba z przezroczystej folii polietylenowej z klapką zgrzewaną z folią, w celu zminimalizowania ryzyka rozjałowienia zawartości podczas wyjmowania z opakowania przy zgrzewie powinien znajdować się sterylny margines. Zestaw sterylizowany tlenkiem etylenu.</t>
  </si>
  <si>
    <t>zestaw</t>
  </si>
  <si>
    <t xml:space="preserve">Zestaw do chirurgii szczękowej składający się  z : </t>
  </si>
  <si>
    <t xml:space="preserve">Zestaw do chirurgii szczękowej, onkologiczny składający się z : </t>
  </si>
  <si>
    <t xml:space="preserve">Pakiet 1 </t>
  </si>
  <si>
    <t>Zestaw do urologii do RIRS</t>
  </si>
  <si>
    <t xml:space="preserve">1 x serweta na stolik instrumentarialny 150cm x 190cm (jako owinięcie zestawu) wykonana z lamiantu 2-warstwowego składającego się z ciemnozielonej hydrofilowej włókniny polipropylenowej i dwukolorowej (niebiesko-zielono/białej) folii polietylenowej. Poszczególne warstwy są połączone równomiernie przy użyciu techniki współwytłaczania. Materiał spełnia wymagania EN13795 dla obłożeń chirurgicznych – wymagania wysokie dla powierzchni krytycznej wyrobu. Gramatura materiału w polu krytycznym min. 78g/m2. </t>
  </si>
  <si>
    <t>1 x fartuch chirurgiczny z miękkiej, przewiewnej włókniny o właściwościach hydrofobowych, typu spunlance, o gramaturze 68g/m2 I odporności na przenikanie cieczy &gt;23cm H2O, I klasa palności wg 16 CFR 1610. Fartuch z zakładanymi połami złożony w sposób zapewniający aseptyczną aplikację i zachowujący sterylny obszar na plecach, wiązany na troki wewnętrzne oraz troki zewnętrzne z kartonikiem; z tyłu w okolicach szyi, zapięcie na rzep min. 3cm x 6cm i 3cm x 13cm mankiety poliestrowe o długości 8cm (+2cm). Dodatkowo niebieska taśma poliestrowa zabezpieczająca szew materiału bazowego od mankietu do ramienia. Indywidualne oznakowanie rozmiaru w postaci naklejki umieszczonej na fartuchu, pozwalające na identyfikację przed rozłożeniem. Rozmiar 130cm (+/-5cm).</t>
  </si>
  <si>
    <t>1 x serweta na stolik Mayo 80cm x 145cm, w kształcie worka, złożona w sposób umożliwiający aseptyczną aplikację, wykonana z zielonej folii polietylenowej. Obszar wzmocniony wykonany z włókniny polipropylenowej. Gramatura materiału w obszarze wzmocnionym min. 83g/m2. Wielkość wzmocnienia 75cm x 90cm. Materiał spełnia wymagania EN13795 dla obłożeń chirurgicznych – wymagania wysokie dla powierzchni krytycznej wyrobu.</t>
  </si>
  <si>
    <t>1 x fartuch chirurgiczny z miękkiej, przewiewnej włókniny o właściwościach hydrofobowych, typu spunlance, o gramaturze 68g/m2 I odporności na przenikanie cieczy &gt;23cm H2O, I klasa palności wg 16 CFR 1610. Fartuch z zakładanymi połami złożony w sposób zapewniający aseptyczną aplikację i zachowujący sterylny obszar na plecach, wiązany na troki wewnętrzne oraz troki zewnętrzne z kartonikiem; z tyłu w okolicach szyi, zapięcie na rzep min. 3cm x 6cm i 3cm x 13cm mankiety poliestrowe o długości 8cm (+2cm). Dodatkowo niebieska taśma poliestrowa zabezpieczająca szew materiału bazowego od mankietu do ramienia. Indywidualne oznakowanie rozmiaru w postaci naklejki umieszczonej na fartuchu, pozwalające na identyfikację przed rozłożeniem. Rozmiar 150cm (+/-5cm).</t>
  </si>
  <si>
    <r>
      <t>1 x fartuch urologiczny: górna część fartucha i rękawy są wykonane z włókniny typu spunlace o gramaturze 68g/m2, zapewniającej komfort termiczny, dolna część fartucha jest wykonana z folii PE o grubości 50</t>
    </r>
    <r>
      <rPr>
        <sz val="10"/>
        <rFont val="Calibri"/>
        <family val="2"/>
        <scheme val="minor"/>
      </rPr>
      <t>µm. Specjalna konstrukcja dolnej części fartucha w postaci kontrafałdy zabezpiecza kończyny dolne użytkownika szczególnie w pozycji siedzącej. Rękawy są wykonane z włókniny typu spunlace z dodatkowym wzmocnieniem (PP/PE) od wewnątrz (długość min. 53cm), z dodatkową taśmą poliestrową zabezpieczającą łączenie materiału wzmocnienia. Mankiety rekawów min. 9cm. Miejsce łączenia górnej części (spunlace) z dolną częścią (folia PE) zabezpieczone od wewnątrz dodatkową taśmą 6cm x 50cm. Fartuch w tylnej części posiada zapięcie typu rzep oraz foliowe troki do wiązania. Obszary krytyczne fartucha spełniają normę EN 13795:2019 wymagania wysokie, powierzchnia krytyczna produktu i AAMI PB70 poziom 3.</t>
    </r>
    <r>
      <rPr>
        <sz val="9"/>
        <rFont val="Calibri"/>
        <family val="2"/>
        <scheme val="minor"/>
      </rPr>
      <t>Rozmiar fartucha 150cm (+/-5cm)</t>
    </r>
  </si>
  <si>
    <t>2 x uchwyt typu rzep do mocowania przewodów i drenów 2,5cm x 20/24cm</t>
  </si>
  <si>
    <t>1 x foliowy pokrowiec na panel sterowania w kształcie kuli, o średnicy 120cm, wykonany z mocnej, przezroczystej folii PE, o grubości min. 0,05mm, ściągnięty mocną, elastyczną gumką.</t>
  </si>
  <si>
    <t>1 x worek na mocz 2000ml, z drenem, 90cm</t>
  </si>
  <si>
    <t>1 x zacisk 24,5cm, wykonany z plastiku, niebieski</t>
  </si>
  <si>
    <t>1 x cewnik silikonowy CH 16</t>
  </si>
  <si>
    <t>2 x żel urologiczny w strzykawce, 6ml</t>
  </si>
  <si>
    <t>2 x strzykawka jednorazowa, 2-częściowa, 20ml</t>
  </si>
  <si>
    <t>1 x miska 250ml, wykonana z plastiku, niebieska</t>
  </si>
  <si>
    <t>1 x miska 500ml, wykonana z plastiku, niebieska</t>
  </si>
  <si>
    <t>1 x miska 500ml, wykonana z plastiku, przezroczysta</t>
  </si>
  <si>
    <t>6 x tupfer z gazy 20-nitkowej z nitką RTG, rozmiar extra duży (z gazy 29cm x 35cm) - włożone do miski</t>
  </si>
  <si>
    <t>1 x pęseta 13cm, wykonana z plastiku, niebieska</t>
  </si>
  <si>
    <t>20 x kompres wykonany z gazy 17-nitkowej, 16-warstwowy z nitką RTG, 10cm x 10cm, owinięty banderolą po 10szt.</t>
  </si>
  <si>
    <t>1 x serweta do zabiegów TUR 175/260cm x 210cm ze zintegrowanymi osłonami na kończyny dolne o dł. 125cm, ze zintegrowaną torbą na płyny, z sitkiem i zaworem do podłączenia drenu oraz bezlateksową osłoną na palec, serweta dodatkowo posiada otwór w okolicy krocza o średnicy 5cm oraz samoprzylepny otwór nadłonowy o średnicy 8cm. Serweta operacyjna wykonana z laminatu 2-warstwowego (PP+PE). Poszczególne warstwy są połączone równomiernie techniką współwytłaczania.</t>
  </si>
  <si>
    <t>Taśmy mocujące w serwetach operacyjnych o szerokości min. 5cm, pokryte klejem przyjaznym dla skóry oraz wyposażone w marginesy ułatwiające odklejanie papieru zabezpieczającego. Składowe (6 -18) w kartonowym, foliowanym od wewnątrz, zamykanym pudełku, z dwoma naklejkami perforowanymi. Wszystkie składowe zestawu ułożone w kolejności umożliwiającej sprawną aplikację zgodnie z zasadami aseptyki, zawinięte w serwetę na stolik instrumentariuszki. Na opakowaniu trwale przymocowana etykieta produktowa zawierająca, m.in. nr katalogowy, nazwę i skład zestawu opisanego w jęz. polskim, oznaczenie sterylizacji EO, oznaczenie poziomu wymagań użytkowych EN13795 oraz 1 klasy palności wg 16CFR Part 1610, z czterema wklejkami służącymi do archiwizacji danych, zawierającymi: nr katalogowy, dane producenta, nr LOT, datę ważności, kod EAN - 2szt., nr katalogowy, dane producenta, nr LOT, datę ważności, kod QR - 2szt. Opakowanie - torba z przezroczystej foli polietylenowej z klapką zgrzewaną z folią, w celu zminimalizowania ryzyka rozjałowienia zawartości podczas wyjmowania z opakowania przy zgrzewie powinien znajdować się sterylny margines. Zestaw sterylizowany tlenkiem etylenu.</t>
  </si>
  <si>
    <t>Pakiet 3</t>
  </si>
  <si>
    <t>Zestaw do kraniotomii, sterylny</t>
  </si>
  <si>
    <t xml:space="preserve">1 x serweta na stolik instrumentarialny 240 x 150 cm (owinięcie zestawu ) wykonana z folii polietylenowej o grubości min. 75 µm wzmocniona włókniną wiskozową o gramaturze min. 28g/m2, całkowita gramatura w obszarze wzmocnionym min. 104 g/m2. Wielkość obszaru wzmocnienia min. 64x240 cm. </t>
  </si>
  <si>
    <t xml:space="preserve">1 x serweta na stolik Mayo 145x80 cm wykonana z folii polietylenowej o grubości 50 µm wzmocniona włókniną polipropylenową o gramaturze 30g/m2 oraz laminatem trójwarstwowym PE/ 2x wiskoza; całkowita gramatura w obszarze wzmocnionym min. 170 g/m2. Wielkość obszaru wzmocnienia 80x145 cm. </t>
  </si>
  <si>
    <t>2 x ręcznik 43x30cm</t>
  </si>
  <si>
    <t xml:space="preserve">3 x fartuch chirurgiczny do procedur standardowych wykonany z pięciowarstwowej włókniny polipropylenowej SSMMS o gramaturze min. 43 g/m2, antystatyczny na całej powierzchni, rękaw zakończony elastycznym mankietem o długości 7,5 cm (+/- 1,5 cm) z dzianiny w 100% poliestrowej, antyalergicznej posiadającej certyfikatat OEKO- TEX® Standard 100. Tylne części fartucha zachodzą na siebie, wiązany na troki mocowane ultradźwiękowo, 2 zewnętrzne troki umiejscowione w specjalnym kartoniku umożliwiającym zawiązanie ich zgodnie z procedurami  postępowania aseptycznego. Troki zewnętrzne: 63 x 2,2 cm, 51,5 x 2,2 cm i 45 x 2,2 oraz wewnętrzny 45 x 2,2 cm. Dodatkowo zapięcie w okolicy karku na rzepy o długości 9,5 x 3 cm na jednej części fartucha i 5 x 3 cm na drugiej części fartucha. Szwy fartucha wykonane ultradźwiękową opatentowaną techniką "zig zag". Oznaczenie rozmiaru poprzez wszytą metkę widoczną przed rozłożeniem, I klasa palaności, rozmiary: 1x M ( dł. 120 cm) +/- 2 cm ; 1x L (dł. 130 cm +/- 2 cm); 1x XL (dł. 140 cm +/- 2 cm). </t>
  </si>
  <si>
    <t>1 x taśma samoprzylepna 10x50cm</t>
  </si>
  <si>
    <t>1 x miska plastikowa 250ml z podzialką , przeźroczysta</t>
  </si>
  <si>
    <t>1 x miska plastikowa 500ml z podziałką , niebieska</t>
  </si>
  <si>
    <t xml:space="preserve">5 x tupfer kula z gazy 20-nitkowej 30x30cm </t>
  </si>
  <si>
    <t>1 x  kleszczyki do materiału opatrunkowego, plastikowe 24 cm</t>
  </si>
  <si>
    <t>50 x kompres 10x10cm z gazy 17-nitkowej 12-warstwowe z RTG</t>
  </si>
  <si>
    <t>2 x strzykawka Luer Lock 3-częściowa 20ml</t>
  </si>
  <si>
    <t>1 x dren do odsysania z końcówką Yankauer Ø 7mm x 3m</t>
  </si>
  <si>
    <t>1 x kieszeń samoprzylepna wykonana z folii polietylenowej przeźroczystej 30x30cm, 1-komorowa</t>
  </si>
  <si>
    <t>1x samoprzylepny uchwyt do wiązania przewodów i drenów zbudowany z części lepnej min. 10 x 11 cm oraz 2 troków z włókniny Spunlace o długości min. 25 cm</t>
  </si>
  <si>
    <t>1x ostrze jednorazowe nr 11</t>
  </si>
  <si>
    <t>1x ostrze jednorazowe nr 23</t>
  </si>
  <si>
    <t>3 x serweta operacyjna samoprzylepna 50x50cm wykonana z bilaminatu o gramaturze 67,5 g/m2</t>
  </si>
  <si>
    <t xml:space="preserve">1 x serweta do kraniotomii 220x290cm wykonana z bilaminatu PE/PP o gramaturze 67,5 g/m2 posiadająca w górnej części otwór 32x22cm wypełniony folią chirurgiczną oraz zintegrowany worek do zbiórki płynów o wym. min. 80x55cm z filtrem oraz zaworem do podłaczenia drenu oraz dodatkowy pad chłonny o wymiarach min. 105x85cm </t>
  </si>
  <si>
    <t>Pakiet 4</t>
  </si>
  <si>
    <t xml:space="preserve">Zamawiający wymaga dostarczenia generatora (urządzenia do oddymiania) kompatybilnego z pozycją nr 4. Zestaw oznaczony kolorystycznie na boku oraz w dolnej części opakowania jednostkowego, z napisem: UROLOGIA PODSTAWOWY. Opakowanie typu TYVEC, sterylizacja tlenkiem etylenu. Na opakowaniu min. 4 naklejki typu TAG, z możliwością ich przeniesienia do dokumentacji medycznej. </t>
  </si>
  <si>
    <t>Zestaw urologiczny podstawowy PLUM  zawierający w swoich składzie</t>
  </si>
  <si>
    <t>1x Serweta na stolik narzędziowy 140x190 cm z folii PE 50 µ ze wzmocnieniem w części centralnej</t>
  </si>
  <si>
    <t>2x Ręcznik chłonny 30x40 ±1 cm</t>
  </si>
  <si>
    <t>1x Uchwyt na przewody typu rzep 2,5x14 cm</t>
  </si>
  <si>
    <t>2x Osłona na kamerę 13x240cm składana teleskopowo z taśmą i kartonikiem ułatwiającym aplikacje</t>
  </si>
  <si>
    <t>1x Worek na mocz 2000 ml</t>
  </si>
  <si>
    <t>1x Zestaw do irygacji</t>
  </si>
  <si>
    <t>Zestaw endoskopowy do TUR/URS  Skład zestawu:</t>
  </si>
  <si>
    <t>• Strzykawka Slip 3 ml
• Strzykawka Slip 5 ml
• Igła Iniekcyjna 18G (1,2x38mm)
• Igła Iniekcyjna 22G (0,7x32mm)
• Słomka filtracyjna 50mm
• Kulki z gazy Ø 40mm / 30x30mm – 3 szt
• Kompresy włókninowe (7,5x7,5 cm) – 7 szt
• Penseta (dł.12,5cm/końcówka 3,5cm)
• Serweta 75x90 cm, niebieska, 2-warstwowa z przezroczystym okienkiem
35 x 35 cm, otwór centralny 10x15 cm, pasek klejący wokół otworu
• Taca z dwiema przegrodam, przezroczysta
• Opatrunek
• igła Tuohy 18G x 90 mm z dodatkowym otwórem dystalnym w geometrii
końcówki Tuohy dla optymalnego ustawienie igły Sprotte.
• Igła do znieczuleń podpajęczynówkowych z atraumatyczną
końcówką w kształcie ostrołuku 27 G
• System blokowania igły Sprotte w żądanej pozycji
• cewnik z końcówką „Soft”, zbrojony, widoczny w USG z
oznaczeniem długości, ślepo zakończony z sześcioma otworami
bocznymi na pierwszych 2 cm rozmiar 20G x 90cm
• łącznik zaciskowy
• filtr 0.2 μm
• strzykawka LOR 10 ml.</t>
  </si>
  <si>
    <t xml:space="preserve">Zestaw do znieczulenia kombinowanego z igłą 27G i cewnikiew typu soft tip składający się z: 
</t>
  </si>
  <si>
    <t xml:space="preserve">Zestaw do znieczulenia kombinowanego z igłą 25G i cewnikiew typu soft tip składający się z: </t>
  </si>
  <si>
    <t>• Strzykawka Slip 3 ml
• Strzykawka Slip 5 ml
• Igła Iniekcyjna 18G (1,2x38mm)
• Igła Iniekcyjna 22G (0,7x32mm)
• Słomka filtracyjna 50mm
• Kulki z gazy Ø 40mm / 30x30mm – 3 szt
• Kompresy włókninowe (7,5x7,5 cm) – 7 szt
• Penseta (dł.12,5cm/końcówka 3,5cm)
• Serweta 75x90 cm, niebieska, 2-warstwowa z przezroczystym okienkiem
35 x 35 cm, otwór centralny 10x15 cm, pasek klejący wokół otworu
• Taca z dwiema przegrodami, przezroczysta
• Opatrunek
• igła Tuohy 18G x 90 mm z dodatkowym otwórem dystalnym w geometrii
końcówki Tuohy dla optymalnego ustawienie igły Sprotte.
• Igła do znieczuleń podpajęczynówkowych z atraumatyczną
końcówką w kształcie ostrołuku 25 G
• System blokowania igły Sprotte w żądanej pozycji
• cewnik z końcówką „Soft”, zbrojony, widoczny w USG z
oznaczeniem długości, ślepo zakończony z sześcioma otworami
bocznymi na pierwszych 2 cm rozmiar 20G x 90cm
• łącznik zaciskowy
• filtr 0.2 μm
• strzykawka LOR 10 ml.</t>
  </si>
  <si>
    <t>Strzykawka 10ml umożliwiająca wizualne wskazanie utraty oporu
podczas zabiegów zewnątrzoponowych. Posiadająca specjalną kapilarę
w wewnętrznej części tłoka z efektem szkła powiększającego, z
otworem w uszczelce, umożliwiająca przedostanie się płynu do
wnętrza kapilary w trakcie wzrostu ciśnienia lub wypływ w trakcie
spadku ciśnienia NEW PRICE</t>
  </si>
  <si>
    <t>szt</t>
  </si>
  <si>
    <t>Pakiet 5</t>
  </si>
  <si>
    <t>Pakiet 6</t>
  </si>
  <si>
    <t xml:space="preserve">Serwety jałowe - wykonane z dwuwarstwowej, pełnobarierowej włókniny polipropylenowej zgodnej z (EN13795 1,2,3) o gramaturze  55g/m2. Jedną z warstw materiału stanowi folia polietylenowa. Chłonność warstwy zewnętrznej 450%. Obłożenie cechuje wysoka odporność na penetrację płynów (zgodnie z EN 20811) &gt; 150cm H2O oraz odporność na rozerwanie &gt;290kPa (zgodnie z EN 13938-1). Rozm. </t>
  </si>
  <si>
    <t>x</t>
  </si>
  <si>
    <t>50 x 60 cm  sterylna z otworem Ø 7cm i przylepcem</t>
  </si>
  <si>
    <t>45 x 75 cm  sterylna z otworem Ø 7cm</t>
  </si>
  <si>
    <t xml:space="preserve">45 x 75 cm  sterylna z przylepcem </t>
  </si>
  <si>
    <t>45 x 75 cm  sterylna  bez przylepca</t>
  </si>
  <si>
    <t xml:space="preserve">75 x 90 cm  sterylna z otworem Ø 7cm i przylepcem </t>
  </si>
  <si>
    <t xml:space="preserve">75 x 90 cm  sterylna z przylepcem </t>
  </si>
  <si>
    <t>75 x 90 cm  sterylna bez przylepca</t>
  </si>
  <si>
    <t xml:space="preserve">90 x 100 cm  sterylna z przylepcem   </t>
  </si>
  <si>
    <t xml:space="preserve">Kieszeń przylepna rozmiar 40 x 30 cm, kolor przezroczysty, sterylna
Kieszeń może być jedno lub dwukomorowa. Kieszeń z przylepcem 
</t>
  </si>
  <si>
    <t>Jednorazowy, niepylny  wysokochłonny, nie uczulający podkład higieniczny na stół operacyjny wykonany z 2 scalonych powłok: mocnego, nieprzemakalnego laminatu i chłonnego  rdzenia na całej długości prześcieradła - grubości minimum 0,70mm.  Wymiary prześcieradła  100 cm (+/-2cm) x  225cm ( +/- 4cm) O gładkiej, jednorodnej powierzchni  – nie powodującej uszkodzeń skóry pacjenta. Wchłanialność co najmniej 3,5l potwerdzona badaniami z akredytowanego laboratorium. W zestawie (podkład pakowany z prześcieradłem w jednym opakowaniu) z prześcieradłem transportowym o rozmiarze 85(+/-2cm)  x 165 (+/-3cm) o udźwigu minimum 250kg. Produkt łatwy do identyfikacji po rozpakowaniu (opatrzony nazwą produktu lub wytwórcy). Opakowanie a. 25szt.</t>
  </si>
  <si>
    <t>Mata na podłogę, o dużej wchłanialności (minimum 1,5l) płynów, z możliwością przytwierdzania do podłogi.  O wymiarach 81 (+/-1) cm na 121cm (+/-1)  Opakowanie a. 25 szt.</t>
  </si>
  <si>
    <t>Jednorazowa osłona na podłokietnik stołu operacyjnego. O długości 75 (+/- 3cm)  szerokości 30 (+/-3cm) Posiadająca opaski o regulowanej średnicy, pozwalające na utrzymywanie przedramienia pacjenta. Opakowanie a. 150szt.</t>
  </si>
  <si>
    <t>Sterylna, jednorazowa osłona na ramięc C,  o wymiarach 230cm +- 2cm. X  104cm +-2cm. Produkt posiadający rozcięcie ułatwiające zakładanie o dł. min. 135cm. Opakowanie a 20szt.</t>
  </si>
  <si>
    <t>Sterylna, jednorazowa osłona na ramięc C, znaczona kołem  o wymiarach 100cm +- 2cm. Opakowanie a.25szt.</t>
  </si>
  <si>
    <t>Jednorazowa, sterylna, bezlateksowa osłona na mikroskop. Do zastosowania w mikroskopie z trzema okularami. Rozmiar osłony 117cm(+/- 1cm).  na 267cm (+/- 1cm). Soczewka o średnicy 65mm o dużej przezierności, odporna na zarysowania, z materiału nie odbijającego światła i nie tłukącego.  Produkt posiadający trzy  pasy ściągające – umożliwiające mocowanie na mikroskopie. Opakowanie a.10szt.</t>
  </si>
  <si>
    <t>Jednorazowe pasy niesterylne do stabilizacji ciała lub kolana pacjenta składający się z trzech warstw (warstwa górna i dolna tkanina z włókna poliestrowego, warstwa środkowa: gąbka kompozytowa). W zestawie znajdują się 2 pasy o wym. szerokość: 10,2 cm długość pierwszego - 84 cm, długość drugiego - 71 cm. Zawiera rzep oraz możliwośc mocowania na całej długości pasów co umożliwia regulacje. Produkt zgodny z EN ISO 13485: 2016. Opakowanie a. 12szt.</t>
  </si>
  <si>
    <t>Uniwersalny, sterylny, jednorazowy pokrowiec na uchwyt mikroskopu. W rozmiarze  15cm (+/-1cm) x 35cm (+/-2cm). Opakowanie a. 20szt.</t>
  </si>
  <si>
    <t>komplet</t>
  </si>
  <si>
    <t>a</t>
  </si>
  <si>
    <t>b</t>
  </si>
  <si>
    <t>c</t>
  </si>
  <si>
    <t>Pakiet 2</t>
  </si>
  <si>
    <t>Pakiet 7</t>
  </si>
  <si>
    <t>Pakiet 8</t>
  </si>
  <si>
    <t xml:space="preserve">Sterylna osłona na podłokietniki krzesła operatora 35cm x 73cm, wykonana z laminatu dwuwarstwowego (włóknina polipropylenowa+folia polietylenowa) o gramaturze 57 g/m2 (+/-0,5 g/m2). Osłona zakończona paskiem lepnym umożliwiającym dokładne dopasowanie jej do wielkości podłokietnika. Materiał obłożenia spełnia wymagania wysokie normy EN PN 13795: 2019. Opakowanie jednostkowe posiada min. 2 etykiety samoprzylepne zawierające dane producenta, nr katalogowy, LOT i datę ważności. Na opakowaniu jednostkowym zaznaczony kierunek otwierania. Opakowanie zbiorcze 23 x 2szt. w formie kartonowego podajnika/dyspensera, do transportu pakowane dodatkowo w karton zewnętrzny. </t>
  </si>
  <si>
    <t>Osłona ortopedyczna na kończynę 33cm x 110cm z dwoma polietylenowymi taśmami samoprzylepnymi 10cm x 50cm, wykonana z laminatu dwuwarstwowego (włóknina polipropylenowa+folia polietylenowa) o gramaturze 57 g/m2 (+/-0,5 g/m2). Osłona złożona w sposób ułatwiający jałową aplikację na kończynę pacjenta: włóknina polipropylenowa wewnątrz, folia polietylenowa na zewnątrz zabezpiecza przed przemakaniem. Materiał obłożenia spełnia wymagania wysokie normy EN PN 13795: 2019. Opakowanie jednostkowe posiada min. 2 etykiety samoprzylepne zawierające dane producenta, nr katalogowy, LOT i datę ważności. Opakowanie zbiorcze 38 szt. w formie kartonowego podajnika/dyspensera, do transportu pakowane dodatkowo w karton zewnętrzny.</t>
  </si>
  <si>
    <t>op. a'2szt.</t>
  </si>
  <si>
    <t>op. a'1szt.</t>
  </si>
  <si>
    <t>Uwaga ! Należy należy zapoznać się z poniższymi uwagami przed wypełnieniem Formularza asortymentowo-cenowego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6. Niewycenione pakiety, dla czytelności, prosimy usunąć!!!</t>
  </si>
  <si>
    <t xml:space="preserve">Wartość podstawowa netto w zł </t>
  </si>
  <si>
    <t>Wartość podstawowa  brutto w zł z</t>
  </si>
  <si>
    <t>Prawo opcji</t>
  </si>
  <si>
    <t>Wartość  netto w zł  prawa opcji</t>
  </si>
  <si>
    <t>Wartość brutto w zł  prawa opcji</t>
  </si>
  <si>
    <t>Wartość całkowita zamówienia netto</t>
  </si>
  <si>
    <t>Wartość całkowita zamówienia brutto</t>
  </si>
  <si>
    <t>Wartość podstawowa  netto w zł</t>
  </si>
  <si>
    <t>Wartość  podstawowa brutto w zł</t>
  </si>
  <si>
    <t>RAZEM</t>
  </si>
  <si>
    <t xml:space="preserve">1.      Serweta operacyjna min. 3 warstwowa w rozmiarze min. 240x150cm z taśmą samoprzylepną, wzmocniona, wzmocnienie min. 55x20 cm, o łącznej gramaturze części wzmocnionej nie mniejszej niż 120 g/m2 – 1 szt. </t>
  </si>
  <si>
    <t>2.      Serweta operacyjna min. 3 warstwowa w rozmiarze min. 175x175cm z taśmą samoprzylepną, wzmocniona wzmocnienie min. 55x20 cm, o łącznej gramaturze części wzmocnionej nie mniejszej niż 120 g/m2 – 1 szt.</t>
  </si>
  <si>
    <t>3.      Serweta z taśmą lepną min. 3 warstwowa w rozmiarze min.  90 x 75 cm, wzmocniona, wzmocnienie min. 50x20 cm, o łącznej gramaturze części wzmocnionej nie mniejszej niż 120 g/m2 – 2 szt.</t>
  </si>
  <si>
    <t xml:space="preserve">4.      Elektroda czynna teleskopowa (możliwość zmiany długości w trakcie zabiegu bez konieczności zmiany końcówki) z końcówką pokrytą teflonem lub innym materiałem nie powodującym przylegania, z dodatkowym zintegrowanym przewodem do odprowadzania szkodliwego dymu chirurgicznego (wydajność ssania min. 85 l/min.), bez ftalanu i PVC, obrotowy uchwyt 360º, uniwersalne złącze 22 mm, kabel min. 3,5 m. Kabel kompatybilny z elektromem Valejlab (3 bolce) – 1 szt. </t>
  </si>
  <si>
    <t xml:space="preserve">5.      Taśma lepna w rozmiarze min. 9 x 49 – 50 cm – 2 szt. </t>
  </si>
  <si>
    <t xml:space="preserve">6.      Organizator przewodów w rozmiarze 2.5x15 – 30 cm (przyklejany biały rzep) – 1 szt. </t>
  </si>
  <si>
    <t xml:space="preserve">7.      Kieszeń foliowa 40x35cm z taśmą samoprzylepną – 1 szt. </t>
  </si>
  <si>
    <t xml:space="preserve">8.      Opatrunek Sterylny, wodoodporny pięciowarstwowy  opatrunek wysokochłonny, z obramowaniem z paroprzepuszczalnej, wodoodpornej folii poliuretanowej, z warstwą kontaktową z miękkiego, perforowanego silikonu na całej powierzchni opatrunku.Przeznaczony do opatrywania ran w okolicy kości krzyzowej jak również profilektycznie.  Rozmiar w kształcie serca na kośc krzyżową, pakowany pojedynczo w rozmiarze 18x18cm – 1 szt. </t>
  </si>
  <si>
    <t xml:space="preserve">9.      Ostrze chirurgiczne nr 23 z plastikową nasadką i osłonką – 1 szt. </t>
  </si>
  <si>
    <t xml:space="preserve">10.  Dren Redona 21Ch 50cm/11cm znacznik Rtg, 6 otworów, silikonowy – 1 szt. </t>
  </si>
  <si>
    <t xml:space="preserve">11.  Kleszczyki blokowane 24 – 25 cm do materiałów opatrunkowych – 1 szt. </t>
  </si>
  <si>
    <t xml:space="preserve">12.  Miska 500ml z podziałką niebieska – 1 szt. </t>
  </si>
  <si>
    <t xml:space="preserve">13.  Tupfer okrągły gazowy w rozmiarze 40x40cm (gaza 20-nitkowa, znacznik Rtg, biały) – 6 szt. </t>
  </si>
  <si>
    <t xml:space="preserve">14.  Kompres gazowy w rozmiarze 10x10cm (gaza 17-nitkowa, 12-warstwowy, znacznik Rtg, biały) – 40 – szt., wiązane po 10 szt. </t>
  </si>
  <si>
    <t xml:space="preserve">15.  Kompres gazowy laparotomijny 45x45cm z tasiemką (gaza 17-nitkowa, 4-warstwowy, znacznik Rtg, biały) – 1 szt. </t>
  </si>
  <si>
    <t xml:space="preserve">16.  Osłona na stolik Mayo wzmocniona w rozmiarze 79x145cm, obszar chłonny min. 65x85cm, o gramaturze wzmocnienia min. 90 g/m2 – 1 szt. </t>
  </si>
  <si>
    <t xml:space="preserve">17.  Osłona na stół narzędziowy w rozmiarze min. 150x240cm, wzmocniona na całej powierzchni – 1 szt. </t>
  </si>
  <si>
    <t xml:space="preserve">18.  Sterylny fartuch chirurgiczny wykonany z włókniny typu Spunlaced o gram. 68 g/m2, zawierającej pulpę celulozową i włókna poliestrowe repelentne dla alkoholi (min. 9 stopień). Wzmocnienie frontu wykonane z nieprzepuszczalnej, oddychającej folii polietylenowej o grubości min.45 µm. Wzmocnienie rękawa wykonane z nieprzepuszczalnego laminatu, składającego się z folii polietylenowej o grubości min. 27 µm oraz nietkanej włókniny o gramaturze min. 30 g/m2. Fartuch z tyłu zapinany na rzep, rękawy wykończone elastycznym poliestrowym  mankietem o długości min. 7 cm. Troki przyszyte do fartucha,  złączone kartonikiem, umożliwiającym sterylną aplikację zarówno z przodu jak i z tyłu operatora. Fartuch o podwyższonej odporności na rozrywanie – na sucho min. 115 kPa (w strefie krytycznej i mniej krytycznej); o podwyższonej odporności na rozrywanie – na mokro min.115 kPa (w strefie krytycznej), pylenie (w strefie krytycznej i mniej krytycznej) min. 3,2 Log10 (liczba cząstek), odporność na przenikanie cieczy w obszarze krytycznym min. 150 cm H2O. Charakteryzujący się wysokim WVTR czyli współczynnikiem parowania wody na poziomie &gt;50000 g/m2/24h. Nadruk rozmiaru i spełniającej przez fartuch normy na fartuchu, w celu łatwej identyfikacji i dobrania fartucha. Zgodny z normą EN 13795. Rozmiar L – 1 szt., rozmiar XL – 2 szt. </t>
  </si>
  <si>
    <r>
      <t xml:space="preserve">1x Fartuch chirurgiczny z </t>
    </r>
    <r>
      <rPr>
        <sz val="9"/>
        <color theme="1"/>
        <rFont val="Calibri"/>
        <family val="2"/>
        <charset val="238"/>
        <scheme val="minor"/>
      </rPr>
      <t>włókniny polipropylenowej SMMMS o gramaturze max. 35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, rękawy fartucha klejone w obszarze krytycznym, zakończone elastycznym mankietem, krój prosty, tyłu zapinany na rzep o długości 17 cm, odporny na penetracje płynów min. 46 cmH</t>
    </r>
    <r>
      <rPr>
        <vertAlign val="sub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O, XL 130 cm</t>
    </r>
  </si>
  <si>
    <r>
      <t xml:space="preserve">1x Fartuch chirurgiczny z </t>
    </r>
    <r>
      <rPr>
        <sz val="9"/>
        <color theme="1"/>
        <rFont val="Calibri"/>
        <family val="2"/>
        <charset val="238"/>
        <scheme val="minor"/>
      </rPr>
      <t>włókniny polipropylenowej SMMMS o gramaturze max. 35 g/m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,</t>
    </r>
    <r>
      <rPr>
        <sz val="9"/>
        <color rgb="FF000000"/>
        <rFont val="Calibri"/>
        <family val="2"/>
        <charset val="238"/>
        <scheme val="minor"/>
      </rPr>
      <t xml:space="preserve"> wzmocniony PE,</t>
    </r>
    <r>
      <rPr>
        <sz val="9"/>
        <color theme="1"/>
        <rFont val="Calibri"/>
        <family val="2"/>
        <charset val="238"/>
        <scheme val="minor"/>
      </rPr>
      <t xml:space="preserve"> rękawy fartucha klejone w obszarze krytycznym, zakończone elastycznym mankietem, krój prosty, tyłu zapinany na rzep o długości 17 cm, odporny na penetracje płynów w obszarze krytycznym min. 175 cmH</t>
    </r>
    <r>
      <rPr>
        <vertAlign val="sub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O, XL 140 cm</t>
    </r>
  </si>
  <si>
    <r>
      <t>1x Serweta do zabiegów urologicznych 290/180x250 +/-10 cm ze zintegrowanymi długimi nogawicami min.130cm z przylepnym otworem brzusznym Ø 8 cm, z otworem na prącie Ø 5 cm, z osłoną na palec, z przylepcem do fiksowania serwety, z torbą na płyny min. 95x55cm +/- 5cm z kształtką, z filtrem i portem do ssaka z zatyczką, z dwoma trokami o długości 100 +/- 2cm (możliwość mocowania z fartuchem operatora). Serweta wykonana z jednorodnego, chłonnego bilaminatu o niskiej gramaturze max. 58g/m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sz val="9"/>
        <color theme="1"/>
        <rFont val="Calibri"/>
        <family val="2"/>
        <charset val="238"/>
        <scheme val="minor"/>
      </rPr>
      <t>pozbawionego pylących włókien celulozy i wiskozy o niskim współczynniku  pylenie ≤1,7 log</t>
    </r>
    <r>
      <rPr>
        <vertAlign val="subscript"/>
        <sz val="9"/>
        <color theme="1"/>
        <rFont val="Calibri"/>
        <family val="2"/>
        <charset val="238"/>
        <scheme val="minor"/>
      </rPr>
      <t>10</t>
    </r>
    <r>
      <rPr>
        <sz val="9"/>
        <color theme="1"/>
        <rFont val="Calibri"/>
        <family val="2"/>
        <charset val="238"/>
        <scheme val="minor"/>
      </rPr>
      <t xml:space="preserve"> a wysokiej odporność na przenikanie płynów powyżej 178 cm H</t>
    </r>
    <r>
      <rPr>
        <vertAlign val="sub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O, wysokiej odporność  na rozerwanie na mokro powyżej 145 kPa. Konstrukcja serwety zapewnia osłonę kończyn warstwą chłonną od strony pacjenta</t>
    </r>
  </si>
  <si>
    <r>
      <t xml:space="preserve">Zestaw spełnia wymagania dla procedur wysokiego ryzyka wg normy EN 13795:1,2. pakowany sterylnie w przezroczystą, foliową torbę z portami do sterylizacji </t>
    </r>
    <r>
      <rPr>
        <sz val="9"/>
        <color rgb="FF000000"/>
        <rFont val="Calibri"/>
        <family val="2"/>
        <charset val="238"/>
        <scheme val="minor"/>
      </rPr>
      <t>posiada 4 etykiety</t>
    </r>
    <r>
      <rPr>
        <sz val="9"/>
        <color theme="1"/>
        <rFont val="Calibri"/>
        <family val="2"/>
        <charset val="238"/>
        <scheme val="minor"/>
      </rPr>
      <t xml:space="preserve"> samoprzylepne do dokumentacji medycznej zawierające: numer katalogowy, numer lot, datę ważności, kod kreskowy oraz nazwę producenta. Sterylizacja EO. Zestawy pakowane zbiorczo w worek foliowy, następnie karton. Producent spełnia wymogi normy środowiskowej ISO 14001 potwierdzone certyfikatem.</t>
    </r>
  </si>
  <si>
    <t>28/PN/ZP/D/2023- DOSTAWY OBŁOŻEŃ</t>
  </si>
  <si>
    <t>Załącznik nr 2_Formularz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</si>
</sst>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.00"/>
    <numFmt numFmtId="166" formatCode="[$-415]0%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  <scheme val="major"/>
    </font>
    <font>
      <sz val="9"/>
      <color rgb="FF000000"/>
      <name val="Calibri"/>
      <family val="2"/>
      <charset val="238"/>
      <scheme val="major"/>
    </font>
    <font>
      <b/>
      <sz val="11"/>
      <name val="Calibri"/>
      <family val="2"/>
      <charset val="238"/>
      <scheme val="minor"/>
    </font>
    <font>
      <strike/>
      <sz val="8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lightHorizontal">
        <bgColor rgb="FFFFFF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5">
    <xf numFmtId="0" fontId="0" fillId="0" borderId="0"/>
    <xf numFmtId="164" fontId="3" fillId="0" borderId="0" applyBorder="0" applyProtection="0"/>
    <xf numFmtId="0" fontId="6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7"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0" fillId="0" borderId="0" xfId="0" applyBorder="1"/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vertical="center" wrapText="1"/>
    </xf>
    <xf numFmtId="0" fontId="8" fillId="0" borderId="2" xfId="0" applyFont="1" applyBorder="1"/>
    <xf numFmtId="0" fontId="0" fillId="0" borderId="2" xfId="0" applyBorder="1"/>
    <xf numFmtId="0" fontId="8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4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5" xfId="0" applyFont="1" applyBorder="1"/>
    <xf numFmtId="43" fontId="0" fillId="0" borderId="0" xfId="0" applyNumberFormat="1"/>
    <xf numFmtId="44" fontId="0" fillId="0" borderId="0" xfId="3" applyFont="1"/>
    <xf numFmtId="44" fontId="2" fillId="2" borderId="2" xfId="3" applyFont="1" applyFill="1" applyBorder="1" applyAlignment="1" applyProtection="1">
      <alignment horizontal="center" vertical="center" wrapText="1"/>
    </xf>
    <xf numFmtId="44" fontId="8" fillId="0" borderId="2" xfId="3" applyFont="1" applyBorder="1"/>
    <xf numFmtId="44" fontId="0" fillId="0" borderId="0" xfId="3" applyFont="1" applyBorder="1"/>
    <xf numFmtId="44" fontId="0" fillId="0" borderId="6" xfId="3" applyFont="1" applyBorder="1"/>
    <xf numFmtId="44" fontId="0" fillId="0" borderId="10" xfId="3" applyFont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4" fontId="2" fillId="2" borderId="1" xfId="3" applyFont="1" applyFill="1" applyBorder="1" applyAlignment="1" applyProtection="1">
      <alignment horizontal="center" vertical="center" wrapText="1"/>
    </xf>
    <xf numFmtId="164" fontId="2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8" fillId="0" borderId="0" xfId="0" applyNumberFormat="1" applyFont="1" applyBorder="1"/>
    <xf numFmtId="0" fontId="0" fillId="0" borderId="0" xfId="0" applyAlignment="1">
      <alignment horizontal="center"/>
    </xf>
    <xf numFmtId="0" fontId="12" fillId="0" borderId="0" xfId="0" applyFont="1"/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9" fontId="8" fillId="0" borderId="20" xfId="0" applyNumberFormat="1" applyFont="1" applyBorder="1"/>
    <xf numFmtId="4" fontId="8" fillId="0" borderId="20" xfId="0" applyNumberFormat="1" applyFont="1" applyBorder="1" applyAlignment="1">
      <alignment horizontal="right"/>
    </xf>
    <xf numFmtId="4" fontId="0" fillId="0" borderId="0" xfId="0" applyNumberFormat="1" applyBorder="1"/>
    <xf numFmtId="9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4" fillId="0" borderId="0" xfId="0" applyFont="1"/>
    <xf numFmtId="43" fontId="17" fillId="4" borderId="8" xfId="0" applyNumberFormat="1" applyFont="1" applyFill="1" applyBorder="1" applyAlignment="1">
      <alignment vertical="center"/>
    </xf>
    <xf numFmtId="43" fontId="10" fillId="4" borderId="8" xfId="0" applyNumberFormat="1" applyFont="1" applyFill="1" applyBorder="1" applyAlignment="1">
      <alignment vertical="center"/>
    </xf>
    <xf numFmtId="166" fontId="17" fillId="4" borderId="8" xfId="0" applyNumberFormat="1" applyFont="1" applyFill="1" applyBorder="1" applyAlignment="1">
      <alignment vertical="center"/>
    </xf>
    <xf numFmtId="43" fontId="17" fillId="4" borderId="9" xfId="0" applyNumberFormat="1" applyFont="1" applyFill="1" applyBorder="1" applyAlignment="1">
      <alignment vertical="center"/>
    </xf>
    <xf numFmtId="166" fontId="10" fillId="4" borderId="8" xfId="0" applyNumberFormat="1" applyFont="1" applyFill="1" applyBorder="1" applyAlignment="1">
      <alignment vertical="center"/>
    </xf>
    <xf numFmtId="43" fontId="10" fillId="4" borderId="9" xfId="0" applyNumberFormat="1" applyFont="1" applyFill="1" applyBorder="1" applyAlignment="1">
      <alignment vertical="center"/>
    </xf>
    <xf numFmtId="0" fontId="7" fillId="0" borderId="2" xfId="0" applyFont="1" applyBorder="1"/>
    <xf numFmtId="0" fontId="18" fillId="0" borderId="15" xfId="0" applyFont="1" applyBorder="1" applyAlignment="1">
      <alignment horizontal="left" vertical="center" wrapText="1"/>
    </xf>
    <xf numFmtId="0" fontId="18" fillId="0" borderId="2" xfId="0" applyFont="1" applyBorder="1"/>
    <xf numFmtId="44" fontId="18" fillId="0" borderId="2" xfId="3" applyFont="1" applyBorder="1"/>
    <xf numFmtId="43" fontId="19" fillId="4" borderId="8" xfId="0" applyNumberFormat="1" applyFont="1" applyFill="1" applyBorder="1" applyAlignment="1">
      <alignment vertical="center"/>
    </xf>
    <xf numFmtId="166" fontId="19" fillId="4" borderId="8" xfId="0" applyNumberFormat="1" applyFont="1" applyFill="1" applyBorder="1" applyAlignment="1">
      <alignment vertical="center"/>
    </xf>
    <xf numFmtId="43" fontId="19" fillId="4" borderId="9" xfId="0" applyNumberFormat="1" applyFont="1" applyFill="1" applyBorder="1" applyAlignment="1">
      <alignment vertical="center"/>
    </xf>
    <xf numFmtId="0" fontId="18" fillId="0" borderId="0" xfId="0" applyFont="1" applyBorder="1"/>
    <xf numFmtId="43" fontId="18" fillId="0" borderId="0" xfId="0" applyNumberFormat="1" applyFont="1" applyBorder="1"/>
    <xf numFmtId="0" fontId="8" fillId="0" borderId="0" xfId="0" applyFont="1"/>
    <xf numFmtId="0" fontId="8" fillId="0" borderId="2" xfId="0" applyFont="1" applyBorder="1" applyAlignment="1">
      <alignment horizontal="left" vertical="center" wrapText="1"/>
    </xf>
    <xf numFmtId="44" fontId="7" fillId="0" borderId="2" xfId="3" applyFont="1" applyBorder="1"/>
    <xf numFmtId="0" fontId="16" fillId="0" borderId="0" xfId="0" applyFont="1"/>
    <xf numFmtId="43" fontId="16" fillId="0" borderId="0" xfId="0" applyNumberFormat="1" applyFont="1"/>
    <xf numFmtId="0" fontId="0" fillId="0" borderId="22" xfId="0" applyBorder="1"/>
    <xf numFmtId="0" fontId="20" fillId="2" borderId="0" xfId="0" applyFont="1" applyFill="1" applyBorder="1" applyAlignment="1">
      <alignment vertical="center" wrapText="1"/>
    </xf>
    <xf numFmtId="43" fontId="8" fillId="0" borderId="2" xfId="4" applyFont="1" applyBorder="1"/>
    <xf numFmtId="44" fontId="8" fillId="0" borderId="0" xfId="3" applyFont="1"/>
    <xf numFmtId="0" fontId="22" fillId="2" borderId="1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2" borderId="15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justify" vertical="center"/>
    </xf>
    <xf numFmtId="43" fontId="8" fillId="0" borderId="2" xfId="0" applyNumberFormat="1" applyFont="1" applyBorder="1" applyAlignment="1">
      <alignment horizontal="center"/>
    </xf>
    <xf numFmtId="43" fontId="8" fillId="0" borderId="0" xfId="0" applyNumberFormat="1" applyFont="1"/>
    <xf numFmtId="0" fontId="8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0" fillId="0" borderId="0" xfId="0" applyFont="1"/>
    <xf numFmtId="43" fontId="8" fillId="0" borderId="2" xfId="0" applyNumberFormat="1" applyFont="1" applyBorder="1"/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4" fontId="8" fillId="0" borderId="20" xfId="0" applyNumberFormat="1" applyFont="1" applyBorder="1"/>
    <xf numFmtId="4" fontId="8" fillId="0" borderId="21" xfId="0" applyNumberFormat="1" applyFont="1" applyBorder="1"/>
    <xf numFmtId="0" fontId="4" fillId="0" borderId="2" xfId="0" applyFont="1" applyBorder="1" applyAlignment="1">
      <alignment wrapText="1"/>
    </xf>
    <xf numFmtId="0" fontId="18" fillId="0" borderId="2" xfId="0" applyFont="1" applyBorder="1" applyAlignment="1">
      <alignment vertical="top" wrapText="1"/>
    </xf>
    <xf numFmtId="43" fontId="0" fillId="0" borderId="0" xfId="0" applyNumberFormat="1" applyFont="1"/>
    <xf numFmtId="43" fontId="17" fillId="4" borderId="16" xfId="0" applyNumberFormat="1" applyFont="1" applyFill="1" applyBorder="1" applyAlignment="1">
      <alignment vertical="center"/>
    </xf>
    <xf numFmtId="0" fontId="28" fillId="0" borderId="2" xfId="0" applyFont="1" applyBorder="1" applyAlignment="1">
      <alignment wrapText="1"/>
    </xf>
    <xf numFmtId="0" fontId="28" fillId="0" borderId="15" xfId="0" applyFont="1" applyBorder="1"/>
    <xf numFmtId="0" fontId="28" fillId="0" borderId="2" xfId="0" applyFont="1" applyBorder="1"/>
    <xf numFmtId="44" fontId="28" fillId="0" borderId="2" xfId="3" applyFont="1" applyBorder="1"/>
    <xf numFmtId="43" fontId="29" fillId="4" borderId="8" xfId="0" applyNumberFormat="1" applyFont="1" applyFill="1" applyBorder="1" applyAlignment="1">
      <alignment vertical="center"/>
    </xf>
    <xf numFmtId="166" fontId="29" fillId="4" borderId="8" xfId="0" applyNumberFormat="1" applyFont="1" applyFill="1" applyBorder="1" applyAlignment="1">
      <alignment vertical="center"/>
    </xf>
    <xf numFmtId="43" fontId="29" fillId="4" borderId="17" xfId="0" applyNumberFormat="1" applyFont="1" applyFill="1" applyBorder="1" applyAlignment="1">
      <alignment vertical="center"/>
    </xf>
    <xf numFmtId="0" fontId="28" fillId="0" borderId="0" xfId="0" applyFont="1"/>
    <xf numFmtId="43" fontId="28" fillId="0" borderId="0" xfId="0" applyNumberFormat="1" applyFont="1"/>
    <xf numFmtId="0" fontId="8" fillId="0" borderId="1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8" fillId="0" borderId="2" xfId="3" applyFont="1" applyBorder="1" applyAlignment="1">
      <alignment vertical="center"/>
    </xf>
    <xf numFmtId="166" fontId="17" fillId="4" borderId="23" xfId="0" applyNumberFormat="1" applyFont="1" applyFill="1" applyBorder="1" applyAlignment="1">
      <alignment vertical="center"/>
    </xf>
    <xf numFmtId="43" fontId="17" fillId="4" borderId="23" xfId="0" applyNumberFormat="1" applyFont="1" applyFill="1" applyBorder="1" applyAlignment="1">
      <alignment vertical="center"/>
    </xf>
    <xf numFmtId="43" fontId="17" fillId="4" borderId="24" xfId="0" applyNumberFormat="1" applyFont="1" applyFill="1" applyBorder="1" applyAlignment="1">
      <alignment vertical="center"/>
    </xf>
    <xf numFmtId="0" fontId="14" fillId="0" borderId="2" xfId="0" applyFont="1" applyBorder="1"/>
    <xf numFmtId="0" fontId="21" fillId="2" borderId="2" xfId="0" applyFont="1" applyFill="1" applyBorder="1" applyAlignment="1">
      <alignment vertical="center" wrapText="1"/>
    </xf>
    <xf numFmtId="44" fontId="14" fillId="0" borderId="2" xfId="3" applyFont="1" applyBorder="1"/>
    <xf numFmtId="43" fontId="23" fillId="4" borderId="2" xfId="0" applyNumberFormat="1" applyFont="1" applyFill="1" applyBorder="1" applyAlignment="1">
      <alignment vertical="center"/>
    </xf>
    <xf numFmtId="166" fontId="23" fillId="4" borderId="2" xfId="0" applyNumberFormat="1" applyFont="1" applyFill="1" applyBorder="1" applyAlignment="1">
      <alignment vertical="center"/>
    </xf>
    <xf numFmtId="3" fontId="26" fillId="0" borderId="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/>
    </xf>
    <xf numFmtId="0" fontId="31" fillId="2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/>
    </xf>
    <xf numFmtId="0" fontId="30" fillId="0" borderId="2" xfId="0" applyFont="1" applyBorder="1"/>
    <xf numFmtId="3" fontId="31" fillId="2" borderId="2" xfId="0" applyNumberFormat="1" applyFont="1" applyFill="1" applyBorder="1" applyAlignment="1">
      <alignment horizontal="center" vertical="center"/>
    </xf>
    <xf numFmtId="0" fontId="30" fillId="0" borderId="0" xfId="0" applyFont="1"/>
    <xf numFmtId="44" fontId="30" fillId="0" borderId="2" xfId="3" applyFont="1" applyBorder="1" applyAlignment="1">
      <alignment horizontal="center"/>
    </xf>
    <xf numFmtId="166" fontId="32" fillId="4" borderId="2" xfId="0" applyNumberFormat="1" applyFont="1" applyFill="1" applyBorder="1" applyAlignment="1">
      <alignment horizontal="center" vertical="center"/>
    </xf>
    <xf numFmtId="43" fontId="32" fillId="4" borderId="2" xfId="0" applyNumberFormat="1" applyFont="1" applyFill="1" applyBorder="1" applyAlignment="1">
      <alignment horizontal="center" vertical="center"/>
    </xf>
    <xf numFmtId="166" fontId="23" fillId="4" borderId="2" xfId="0" applyNumberFormat="1" applyFont="1" applyFill="1" applyBorder="1" applyAlignment="1">
      <alignment horizontal="center" vertical="center"/>
    </xf>
    <xf numFmtId="43" fontId="23" fillId="4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43" fontId="0" fillId="0" borderId="0" xfId="0" applyNumberFormat="1" applyBorder="1"/>
    <xf numFmtId="4" fontId="8" fillId="0" borderId="0" xfId="0" applyNumberFormat="1" applyFont="1" applyBorder="1"/>
    <xf numFmtId="0" fontId="31" fillId="0" borderId="2" xfId="0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166" fontId="31" fillId="4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/>
    <xf numFmtId="0" fontId="20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20" fillId="0" borderId="0" xfId="0" applyFont="1" applyFill="1" applyBorder="1"/>
    <xf numFmtId="4" fontId="20" fillId="0" borderId="0" xfId="0" applyNumberFormat="1" applyFont="1" applyBorder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5" fontId="34" fillId="5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/>
  </cellXfs>
  <cellStyles count="5">
    <cellStyle name="Dziesiętny" xfId="4" builtinId="3"/>
    <cellStyle name="Excel Built-in Normal" xfId="2" xr:uid="{00000000-0005-0000-0000-000000000000}"/>
    <cellStyle name="Normalny" xfId="0" builtinId="0"/>
    <cellStyle name="Normalny 8" xfId="1" xr:uid="{00000000-0005-0000-0000-000002000000}"/>
    <cellStyle name="Walutowy" xfId="3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topLeftCell="A146" zoomScale="115" zoomScaleNormal="115" workbookViewId="0">
      <selection activeCell="F143" sqref="F143"/>
    </sheetView>
  </sheetViews>
  <sheetFormatPr defaultRowHeight="15" x14ac:dyDescent="0.25"/>
  <cols>
    <col min="1" max="1" width="9.28515625" style="123" bestFit="1" customWidth="1"/>
    <col min="2" max="2" width="138" customWidth="1"/>
    <col min="4" max="4" width="9.42578125" bestFit="1" customWidth="1"/>
    <col min="6" max="6" width="16.42578125" customWidth="1"/>
    <col min="7" max="7" width="18" customWidth="1"/>
    <col min="8" max="8" width="20" style="26" customWidth="1"/>
    <col min="9" max="9" width="17.85546875" customWidth="1"/>
    <col min="10" max="10" width="19.42578125" customWidth="1"/>
    <col min="11" max="11" width="17.28515625" customWidth="1"/>
    <col min="12" max="12" width="16.140625" customWidth="1"/>
    <col min="13" max="13" width="15.28515625" customWidth="1"/>
    <col min="14" max="15" width="15.85546875" bestFit="1" customWidth="1"/>
  </cols>
  <sheetData>
    <row r="1" spans="1:20" x14ac:dyDescent="0.25">
      <c r="B1" s="41" t="s">
        <v>192</v>
      </c>
      <c r="C1" t="s">
        <v>193</v>
      </c>
    </row>
    <row r="2" spans="1:20" ht="108" customHeight="1" x14ac:dyDescent="0.25">
      <c r="A2" s="159" t="s">
        <v>159</v>
      </c>
      <c r="B2" s="160"/>
      <c r="N2" s="51"/>
      <c r="O2" s="51"/>
      <c r="P2" s="52"/>
      <c r="Q2" s="51"/>
      <c r="R2" s="51"/>
      <c r="S2" s="53"/>
      <c r="T2" s="53"/>
    </row>
    <row r="3" spans="1:20" x14ac:dyDescent="0.25">
      <c r="B3" s="40"/>
      <c r="N3" s="48"/>
      <c r="O3" s="48"/>
      <c r="P3" s="49"/>
      <c r="Q3" s="48"/>
      <c r="R3" s="48"/>
      <c r="S3" s="48"/>
      <c r="T3" s="50"/>
    </row>
    <row r="4" spans="1:20" x14ac:dyDescent="0.25">
      <c r="B4" s="40"/>
    </row>
    <row r="5" spans="1:20" x14ac:dyDescent="0.25">
      <c r="B5" s="71" t="s">
        <v>69</v>
      </c>
    </row>
    <row r="6" spans="1:20" ht="90" x14ac:dyDescent="0.25">
      <c r="A6" s="124" t="s">
        <v>0</v>
      </c>
      <c r="B6" s="11" t="s">
        <v>1</v>
      </c>
      <c r="C6" s="11" t="s">
        <v>2</v>
      </c>
      <c r="D6" s="11" t="s">
        <v>3</v>
      </c>
      <c r="E6" s="12" t="s">
        <v>4</v>
      </c>
      <c r="F6" s="13" t="s">
        <v>5</v>
      </c>
      <c r="G6" s="13" t="s">
        <v>6</v>
      </c>
      <c r="H6" s="27" t="s">
        <v>7</v>
      </c>
      <c r="I6" s="14" t="s">
        <v>8</v>
      </c>
      <c r="J6" s="14" t="s">
        <v>167</v>
      </c>
      <c r="K6" s="14" t="s">
        <v>168</v>
      </c>
      <c r="L6" s="15" t="s">
        <v>9</v>
      </c>
    </row>
    <row r="7" spans="1:20" s="69" customFormat="1" x14ac:dyDescent="0.25">
      <c r="A7" s="163">
        <v>1</v>
      </c>
      <c r="B7" s="63" t="s">
        <v>67</v>
      </c>
      <c r="C7" s="64" t="s">
        <v>66</v>
      </c>
      <c r="D7" s="64">
        <v>700</v>
      </c>
      <c r="E7" s="64"/>
      <c r="F7" s="64"/>
      <c r="G7" s="64"/>
      <c r="H7" s="65"/>
      <c r="I7" s="67"/>
      <c r="J7" s="66">
        <f>H7*D7</f>
        <v>0</v>
      </c>
      <c r="K7" s="68">
        <f>J7*I7+J7</f>
        <v>0</v>
      </c>
      <c r="L7" s="64"/>
      <c r="N7" s="70"/>
      <c r="O7" s="70"/>
    </row>
    <row r="8" spans="1:20" ht="48" x14ac:dyDescent="0.25">
      <c r="A8" s="163"/>
      <c r="B8" s="1" t="s">
        <v>10</v>
      </c>
      <c r="C8" s="5"/>
      <c r="D8" s="5"/>
      <c r="E8" s="5"/>
      <c r="F8" s="5"/>
      <c r="G8" s="5"/>
      <c r="H8" s="29"/>
      <c r="I8" s="5"/>
      <c r="J8" s="5"/>
      <c r="K8" s="5"/>
      <c r="L8" s="16"/>
    </row>
    <row r="9" spans="1:20" x14ac:dyDescent="0.25">
      <c r="A9" s="163"/>
      <c r="B9" s="1" t="s">
        <v>11</v>
      </c>
      <c r="C9" s="5"/>
      <c r="D9" s="5"/>
      <c r="E9" s="5"/>
      <c r="F9" s="5"/>
      <c r="G9" s="5"/>
      <c r="H9" s="29"/>
      <c r="I9" s="5"/>
      <c r="J9" s="5"/>
      <c r="K9" s="5"/>
      <c r="L9" s="16"/>
    </row>
    <row r="10" spans="1:20" ht="60" x14ac:dyDescent="0.25">
      <c r="A10" s="163"/>
      <c r="B10" s="1" t="s">
        <v>12</v>
      </c>
      <c r="C10" s="5"/>
      <c r="D10" s="5"/>
      <c r="E10" s="5"/>
      <c r="F10" s="5"/>
      <c r="G10" s="5"/>
      <c r="H10" s="29"/>
      <c r="I10" s="5"/>
      <c r="J10" s="5"/>
      <c r="K10" s="5"/>
      <c r="L10" s="16"/>
    </row>
    <row r="11" spans="1:20" ht="36" x14ac:dyDescent="0.25">
      <c r="A11" s="163"/>
      <c r="B11" s="1" t="s">
        <v>13</v>
      </c>
      <c r="C11" s="5"/>
      <c r="D11" s="5"/>
      <c r="E11" s="5"/>
      <c r="F11" s="5"/>
      <c r="G11" s="5"/>
      <c r="H11" s="29"/>
      <c r="I11" s="5"/>
      <c r="J11" s="5"/>
      <c r="K11" s="5"/>
      <c r="L11" s="16"/>
    </row>
    <row r="12" spans="1:20" ht="60" x14ac:dyDescent="0.25">
      <c r="A12" s="163"/>
      <c r="B12" s="1" t="s">
        <v>14</v>
      </c>
      <c r="C12" s="5"/>
      <c r="D12" s="5"/>
      <c r="E12" s="5"/>
      <c r="F12" s="5"/>
      <c r="G12" s="5"/>
      <c r="H12" s="29"/>
      <c r="I12" s="5"/>
      <c r="J12" s="5"/>
      <c r="K12" s="5"/>
      <c r="L12" s="16"/>
    </row>
    <row r="13" spans="1:20" x14ac:dyDescent="0.25">
      <c r="A13" s="163"/>
      <c r="B13" s="2" t="s">
        <v>15</v>
      </c>
      <c r="C13" s="5"/>
      <c r="D13" s="5"/>
      <c r="E13" s="5"/>
      <c r="F13" s="5"/>
      <c r="G13" s="5"/>
      <c r="H13" s="29"/>
      <c r="I13" s="5"/>
      <c r="J13" s="5"/>
      <c r="K13" s="5"/>
      <c r="L13" s="16"/>
    </row>
    <row r="14" spans="1:20" x14ac:dyDescent="0.25">
      <c r="A14" s="163"/>
      <c r="B14" s="2" t="s">
        <v>16</v>
      </c>
      <c r="C14" s="5"/>
      <c r="D14" s="5"/>
      <c r="E14" s="5"/>
      <c r="F14" s="5"/>
      <c r="G14" s="5"/>
      <c r="H14" s="29"/>
      <c r="I14" s="5"/>
      <c r="J14" s="5"/>
      <c r="K14" s="5"/>
      <c r="L14" s="16"/>
    </row>
    <row r="15" spans="1:20" x14ac:dyDescent="0.25">
      <c r="A15" s="163"/>
      <c r="B15" s="3" t="s">
        <v>17</v>
      </c>
      <c r="C15" s="5"/>
      <c r="D15" s="5"/>
      <c r="E15" s="5"/>
      <c r="F15" s="5"/>
      <c r="G15" s="5"/>
      <c r="H15" s="29"/>
      <c r="I15" s="5"/>
      <c r="J15" s="5"/>
      <c r="K15" s="5"/>
      <c r="L15" s="16"/>
    </row>
    <row r="16" spans="1:20" x14ac:dyDescent="0.25">
      <c r="A16" s="163"/>
      <c r="B16" s="1" t="s">
        <v>18</v>
      </c>
      <c r="C16" s="5"/>
      <c r="D16" s="5"/>
      <c r="E16" s="5"/>
      <c r="F16" s="5"/>
      <c r="G16" s="5"/>
      <c r="H16" s="29"/>
      <c r="I16" s="5"/>
      <c r="J16" s="5"/>
      <c r="K16" s="5"/>
      <c r="L16" s="16"/>
    </row>
    <row r="17" spans="1:12" x14ac:dyDescent="0.25">
      <c r="A17" s="163"/>
      <c r="B17" s="1" t="s">
        <v>19</v>
      </c>
      <c r="C17" s="5"/>
      <c r="D17" s="5"/>
      <c r="E17" s="5"/>
      <c r="F17" s="5"/>
      <c r="G17" s="5"/>
      <c r="H17" s="29"/>
      <c r="I17" s="5"/>
      <c r="J17" s="5"/>
      <c r="K17" s="5"/>
      <c r="L17" s="16"/>
    </row>
    <row r="18" spans="1:12" x14ac:dyDescent="0.25">
      <c r="A18" s="163"/>
      <c r="B18" s="1" t="s">
        <v>20</v>
      </c>
      <c r="C18" s="5"/>
      <c r="D18" s="5"/>
      <c r="E18" s="5"/>
      <c r="F18" s="5"/>
      <c r="G18" s="5"/>
      <c r="H18" s="29"/>
      <c r="I18" s="5"/>
      <c r="J18" s="5"/>
      <c r="K18" s="5"/>
      <c r="L18" s="16"/>
    </row>
    <row r="19" spans="1:12" x14ac:dyDescent="0.25">
      <c r="A19" s="163"/>
      <c r="B19" s="6" t="s">
        <v>21</v>
      </c>
      <c r="C19" s="5"/>
      <c r="D19" s="5"/>
      <c r="E19" s="5"/>
      <c r="F19" s="5"/>
      <c r="G19" s="5"/>
      <c r="H19" s="29"/>
      <c r="I19" s="5"/>
      <c r="J19" s="5"/>
      <c r="K19" s="5"/>
      <c r="L19" s="16"/>
    </row>
    <row r="20" spans="1:12" x14ac:dyDescent="0.25">
      <c r="A20" s="163"/>
      <c r="B20" s="1" t="s">
        <v>22</v>
      </c>
      <c r="C20" s="5"/>
      <c r="D20" s="5"/>
      <c r="E20" s="5"/>
      <c r="F20" s="5"/>
      <c r="G20" s="5"/>
      <c r="H20" s="29"/>
      <c r="I20" s="5"/>
      <c r="J20" s="5"/>
      <c r="K20" s="5"/>
      <c r="L20" s="16"/>
    </row>
    <row r="21" spans="1:12" ht="24" x14ac:dyDescent="0.25">
      <c r="A21" s="163"/>
      <c r="B21" s="1" t="s">
        <v>23</v>
      </c>
      <c r="C21" s="5"/>
      <c r="D21" s="5"/>
      <c r="E21" s="5"/>
      <c r="F21" s="5"/>
      <c r="G21" s="5"/>
      <c r="H21" s="29"/>
      <c r="I21" s="5"/>
      <c r="J21" s="5"/>
      <c r="K21" s="5"/>
      <c r="L21" s="16"/>
    </row>
    <row r="22" spans="1:12" x14ac:dyDescent="0.25">
      <c r="A22" s="163"/>
      <c r="B22" s="1" t="s">
        <v>24</v>
      </c>
      <c r="C22" s="5"/>
      <c r="D22" s="5"/>
      <c r="E22" s="5"/>
      <c r="F22" s="5"/>
      <c r="G22" s="5"/>
      <c r="H22" s="29"/>
      <c r="I22" s="5"/>
      <c r="J22" s="5"/>
      <c r="K22" s="5"/>
      <c r="L22" s="16"/>
    </row>
    <row r="23" spans="1:12" x14ac:dyDescent="0.25">
      <c r="A23" s="163"/>
      <c r="B23" s="1" t="s">
        <v>25</v>
      </c>
      <c r="C23" s="5"/>
      <c r="D23" s="5"/>
      <c r="E23" s="5"/>
      <c r="F23" s="5"/>
      <c r="G23" s="5"/>
      <c r="H23" s="29"/>
      <c r="I23" s="5"/>
      <c r="J23" s="5"/>
      <c r="K23" s="5"/>
      <c r="L23" s="16"/>
    </row>
    <row r="24" spans="1:12" x14ac:dyDescent="0.25">
      <c r="A24" s="163"/>
      <c r="B24" s="1" t="s">
        <v>26</v>
      </c>
      <c r="C24" s="5"/>
      <c r="D24" s="5"/>
      <c r="E24" s="5"/>
      <c r="F24" s="5"/>
      <c r="G24" s="5"/>
      <c r="H24" s="29"/>
      <c r="I24" s="5"/>
      <c r="J24" s="5"/>
      <c r="K24" s="5"/>
      <c r="L24" s="16"/>
    </row>
    <row r="25" spans="1:12" x14ac:dyDescent="0.25">
      <c r="A25" s="163"/>
      <c r="B25" s="1" t="s">
        <v>27</v>
      </c>
      <c r="C25" s="5"/>
      <c r="D25" s="5"/>
      <c r="E25" s="5"/>
      <c r="F25" s="5"/>
      <c r="G25" s="5"/>
      <c r="H25" s="29"/>
      <c r="I25" s="5"/>
      <c r="J25" s="5"/>
      <c r="K25" s="5"/>
      <c r="L25" s="16"/>
    </row>
    <row r="26" spans="1:12" x14ac:dyDescent="0.25">
      <c r="A26" s="163"/>
      <c r="B26" s="1" t="s">
        <v>28</v>
      </c>
      <c r="C26" s="5"/>
      <c r="D26" s="5"/>
      <c r="E26" s="5"/>
      <c r="F26" s="5"/>
      <c r="G26" s="5"/>
      <c r="H26" s="29"/>
      <c r="I26" s="5"/>
      <c r="J26" s="5"/>
      <c r="K26" s="5"/>
      <c r="L26" s="16"/>
    </row>
    <row r="27" spans="1:12" x14ac:dyDescent="0.25">
      <c r="A27" s="163"/>
      <c r="B27" s="1" t="s">
        <v>29</v>
      </c>
      <c r="C27" s="5"/>
      <c r="D27" s="5"/>
      <c r="E27" s="5"/>
      <c r="F27" s="5"/>
      <c r="G27" s="5"/>
      <c r="H27" s="29"/>
      <c r="I27" s="5"/>
      <c r="J27" s="5"/>
      <c r="K27" s="5"/>
      <c r="L27" s="16"/>
    </row>
    <row r="28" spans="1:12" x14ac:dyDescent="0.25">
      <c r="A28" s="163"/>
      <c r="B28" s="1" t="s">
        <v>30</v>
      </c>
      <c r="C28" s="5"/>
      <c r="D28" s="5"/>
      <c r="E28" s="5"/>
      <c r="F28" s="5"/>
      <c r="G28" s="5"/>
      <c r="H28" s="29"/>
      <c r="I28" s="5"/>
      <c r="J28" s="5"/>
      <c r="K28" s="5"/>
      <c r="L28" s="16"/>
    </row>
    <row r="29" spans="1:12" x14ac:dyDescent="0.25">
      <c r="A29" s="163"/>
      <c r="B29" s="3" t="s">
        <v>31</v>
      </c>
      <c r="C29" s="5"/>
      <c r="D29" s="5"/>
      <c r="E29" s="5"/>
      <c r="F29" s="5"/>
      <c r="G29" s="5"/>
      <c r="H29" s="29"/>
      <c r="I29" s="5"/>
      <c r="J29" s="5"/>
      <c r="K29" s="5"/>
      <c r="L29" s="16"/>
    </row>
    <row r="30" spans="1:12" x14ac:dyDescent="0.25">
      <c r="A30" s="163"/>
      <c r="B30" s="1" t="s">
        <v>32</v>
      </c>
      <c r="C30" s="5"/>
      <c r="D30" s="5"/>
      <c r="E30" s="5"/>
      <c r="F30" s="5"/>
      <c r="G30" s="5"/>
      <c r="H30" s="29"/>
      <c r="I30" s="5"/>
      <c r="J30" s="5"/>
      <c r="K30" s="5"/>
      <c r="L30" s="16"/>
    </row>
    <row r="31" spans="1:12" x14ac:dyDescent="0.25">
      <c r="A31" s="163"/>
      <c r="B31" s="1" t="s">
        <v>33</v>
      </c>
      <c r="C31" s="5"/>
      <c r="D31" s="5"/>
      <c r="E31" s="5"/>
      <c r="F31" s="5"/>
      <c r="G31" s="5"/>
      <c r="H31" s="29"/>
      <c r="I31" s="5"/>
      <c r="J31" s="5"/>
      <c r="K31" s="5"/>
      <c r="L31" s="16"/>
    </row>
    <row r="32" spans="1:12" ht="24" x14ac:dyDescent="0.25">
      <c r="A32" s="163"/>
      <c r="B32" s="1" t="s">
        <v>34</v>
      </c>
      <c r="C32" s="5"/>
      <c r="D32" s="5"/>
      <c r="E32" s="5"/>
      <c r="F32" s="5"/>
      <c r="G32" s="5"/>
      <c r="H32" s="29"/>
      <c r="I32" s="5"/>
      <c r="J32" s="5"/>
      <c r="K32" s="5"/>
      <c r="L32" s="16"/>
    </row>
    <row r="33" spans="1:15" ht="36" x14ac:dyDescent="0.25">
      <c r="A33" s="163"/>
      <c r="B33" s="1" t="s">
        <v>35</v>
      </c>
      <c r="C33" s="5"/>
      <c r="D33" s="5"/>
      <c r="E33" s="5"/>
      <c r="F33" s="5"/>
      <c r="G33" s="5"/>
      <c r="H33" s="29"/>
      <c r="I33" s="5"/>
      <c r="J33" s="5"/>
      <c r="K33" s="5"/>
      <c r="L33" s="16"/>
    </row>
    <row r="34" spans="1:15" ht="96" x14ac:dyDescent="0.25">
      <c r="A34" s="163"/>
      <c r="B34" s="4" t="s">
        <v>36</v>
      </c>
      <c r="C34" s="5"/>
      <c r="D34" s="5"/>
      <c r="E34" s="5"/>
      <c r="F34" s="5"/>
      <c r="G34" s="5"/>
      <c r="H34" s="29"/>
      <c r="I34" s="5"/>
      <c r="J34" s="5"/>
      <c r="K34" s="5"/>
      <c r="L34" s="16"/>
    </row>
    <row r="35" spans="1:15" s="10" customFormat="1" x14ac:dyDescent="0.25">
      <c r="A35" s="163">
        <v>2</v>
      </c>
      <c r="B35" s="72" t="s">
        <v>68</v>
      </c>
      <c r="C35" s="8" t="s">
        <v>66</v>
      </c>
      <c r="D35" s="8">
        <v>200</v>
      </c>
      <c r="E35" s="8"/>
      <c r="F35" s="8"/>
      <c r="G35" s="8"/>
      <c r="H35" s="28"/>
      <c r="I35" s="58"/>
      <c r="J35" s="56">
        <f>H35*D35</f>
        <v>0</v>
      </c>
      <c r="K35" s="59">
        <f>J35*I35+J35</f>
        <v>0</v>
      </c>
      <c r="L35" s="8"/>
      <c r="N35" s="39"/>
      <c r="O35" s="39"/>
    </row>
    <row r="36" spans="1:15" ht="48" x14ac:dyDescent="0.25">
      <c r="A36" s="163"/>
      <c r="B36" s="7" t="s">
        <v>10</v>
      </c>
      <c r="L36" s="16"/>
    </row>
    <row r="37" spans="1:15" x14ac:dyDescent="0.25">
      <c r="A37" s="163"/>
      <c r="B37" s="1" t="s">
        <v>11</v>
      </c>
      <c r="L37" s="16"/>
    </row>
    <row r="38" spans="1:15" ht="60" x14ac:dyDescent="0.25">
      <c r="A38" s="163"/>
      <c r="B38" s="1" t="s">
        <v>37</v>
      </c>
      <c r="L38" s="16"/>
    </row>
    <row r="39" spans="1:15" ht="36" x14ac:dyDescent="0.25">
      <c r="A39" s="163"/>
      <c r="B39" s="1" t="s">
        <v>38</v>
      </c>
      <c r="L39" s="16"/>
    </row>
    <row r="40" spans="1:15" ht="60" x14ac:dyDescent="0.25">
      <c r="A40" s="163"/>
      <c r="B40" s="1" t="s">
        <v>39</v>
      </c>
      <c r="L40" s="16"/>
    </row>
    <row r="41" spans="1:15" x14ac:dyDescent="0.25">
      <c r="A41" s="163"/>
      <c r="B41" s="2" t="s">
        <v>15</v>
      </c>
      <c r="L41" s="16"/>
    </row>
    <row r="42" spans="1:15" x14ac:dyDescent="0.25">
      <c r="A42" s="163"/>
      <c r="B42" s="2" t="s">
        <v>16</v>
      </c>
      <c r="L42" s="16"/>
    </row>
    <row r="43" spans="1:15" x14ac:dyDescent="0.25">
      <c r="A43" s="163"/>
      <c r="B43" s="3" t="s">
        <v>17</v>
      </c>
      <c r="L43" s="16"/>
    </row>
    <row r="44" spans="1:15" x14ac:dyDescent="0.25">
      <c r="A44" s="163"/>
      <c r="B44" s="1" t="s">
        <v>18</v>
      </c>
      <c r="L44" s="16"/>
    </row>
    <row r="45" spans="1:15" x14ac:dyDescent="0.25">
      <c r="A45" s="163"/>
      <c r="B45" s="1" t="s">
        <v>19</v>
      </c>
      <c r="L45" s="16"/>
    </row>
    <row r="46" spans="1:15" x14ac:dyDescent="0.25">
      <c r="A46" s="163"/>
      <c r="B46" s="2" t="s">
        <v>40</v>
      </c>
      <c r="L46" s="16"/>
    </row>
    <row r="47" spans="1:15" x14ac:dyDescent="0.25">
      <c r="A47" s="163"/>
      <c r="B47" s="2" t="s">
        <v>41</v>
      </c>
      <c r="L47" s="16"/>
    </row>
    <row r="48" spans="1:15" x14ac:dyDescent="0.25">
      <c r="A48" s="163"/>
      <c r="B48" s="3" t="s">
        <v>42</v>
      </c>
      <c r="L48" s="16"/>
    </row>
    <row r="49" spans="1:12" x14ac:dyDescent="0.25">
      <c r="A49" s="163"/>
      <c r="B49" s="1" t="s">
        <v>43</v>
      </c>
      <c r="L49" s="16"/>
    </row>
    <row r="50" spans="1:12" x14ac:dyDescent="0.25">
      <c r="A50" s="163"/>
      <c r="B50" s="1" t="s">
        <v>44</v>
      </c>
      <c r="L50" s="16"/>
    </row>
    <row r="51" spans="1:12" x14ac:dyDescent="0.25">
      <c r="A51" s="163"/>
      <c r="B51" s="1" t="s">
        <v>45</v>
      </c>
      <c r="L51" s="16"/>
    </row>
    <row r="52" spans="1:12" x14ac:dyDescent="0.25">
      <c r="A52" s="163"/>
      <c r="B52" s="6" t="s">
        <v>46</v>
      </c>
      <c r="L52" s="16"/>
    </row>
    <row r="53" spans="1:12" x14ac:dyDescent="0.25">
      <c r="A53" s="163"/>
      <c r="B53" s="1" t="s">
        <v>47</v>
      </c>
      <c r="L53" s="16"/>
    </row>
    <row r="54" spans="1:12" ht="24" x14ac:dyDescent="0.25">
      <c r="A54" s="163"/>
      <c r="B54" s="1" t="s">
        <v>48</v>
      </c>
      <c r="L54" s="16"/>
    </row>
    <row r="55" spans="1:12" x14ac:dyDescent="0.25">
      <c r="A55" s="163"/>
      <c r="B55" s="1" t="s">
        <v>49</v>
      </c>
      <c r="L55" s="16"/>
    </row>
    <row r="56" spans="1:12" x14ac:dyDescent="0.25">
      <c r="A56" s="163"/>
      <c r="B56" s="1" t="s">
        <v>50</v>
      </c>
      <c r="L56" s="16"/>
    </row>
    <row r="57" spans="1:12" x14ac:dyDescent="0.25">
      <c r="A57" s="163"/>
      <c r="B57" s="1" t="s">
        <v>51</v>
      </c>
      <c r="L57" s="16"/>
    </row>
    <row r="58" spans="1:12" x14ac:dyDescent="0.25">
      <c r="A58" s="163"/>
      <c r="B58" s="1" t="s">
        <v>52</v>
      </c>
      <c r="L58" s="16"/>
    </row>
    <row r="59" spans="1:12" x14ac:dyDescent="0.25">
      <c r="A59" s="163"/>
      <c r="B59" s="1" t="s">
        <v>53</v>
      </c>
      <c r="L59" s="16"/>
    </row>
    <row r="60" spans="1:12" x14ac:dyDescent="0.25">
      <c r="A60" s="163"/>
      <c r="B60" s="1" t="s">
        <v>54</v>
      </c>
      <c r="L60" s="16"/>
    </row>
    <row r="61" spans="1:12" x14ac:dyDescent="0.25">
      <c r="A61" s="163"/>
      <c r="B61" s="1" t="s">
        <v>55</v>
      </c>
      <c r="L61" s="16"/>
    </row>
    <row r="62" spans="1:12" x14ac:dyDescent="0.25">
      <c r="A62" s="163"/>
      <c r="B62" s="1" t="s">
        <v>56</v>
      </c>
      <c r="L62" s="16"/>
    </row>
    <row r="63" spans="1:12" x14ac:dyDescent="0.25">
      <c r="A63" s="163"/>
      <c r="B63" s="1" t="s">
        <v>57</v>
      </c>
      <c r="L63" s="16"/>
    </row>
    <row r="64" spans="1:12" x14ac:dyDescent="0.25">
      <c r="A64" s="163"/>
      <c r="B64" s="1" t="s">
        <v>58</v>
      </c>
      <c r="L64" s="16"/>
    </row>
    <row r="65" spans="1:15" x14ac:dyDescent="0.25">
      <c r="A65" s="163"/>
      <c r="B65" s="1" t="s">
        <v>59</v>
      </c>
      <c r="L65" s="16"/>
    </row>
    <row r="66" spans="1:15" x14ac:dyDescent="0.25">
      <c r="A66" s="163"/>
      <c r="B66" s="3" t="s">
        <v>60</v>
      </c>
      <c r="L66" s="16"/>
    </row>
    <row r="67" spans="1:15" x14ac:dyDescent="0.25">
      <c r="A67" s="163"/>
      <c r="B67" s="1" t="s">
        <v>61</v>
      </c>
      <c r="L67" s="16"/>
    </row>
    <row r="68" spans="1:15" x14ac:dyDescent="0.25">
      <c r="A68" s="163"/>
      <c r="B68" s="1" t="s">
        <v>62</v>
      </c>
      <c r="L68" s="16"/>
    </row>
    <row r="69" spans="1:15" ht="24" x14ac:dyDescent="0.25">
      <c r="A69" s="163"/>
      <c r="B69" s="1" t="s">
        <v>63</v>
      </c>
      <c r="L69" s="16"/>
    </row>
    <row r="70" spans="1:15" ht="36" x14ac:dyDescent="0.25">
      <c r="A70" s="163"/>
      <c r="B70" s="1" t="s">
        <v>64</v>
      </c>
      <c r="L70" s="16"/>
    </row>
    <row r="71" spans="1:15" s="5" customFormat="1" ht="96.75" thickBot="1" x14ac:dyDescent="0.3">
      <c r="A71" s="163"/>
      <c r="B71" s="4" t="s">
        <v>65</v>
      </c>
      <c r="C71" s="17"/>
      <c r="D71" s="17"/>
      <c r="E71" s="17"/>
      <c r="F71" s="17"/>
      <c r="G71" s="17"/>
      <c r="H71" s="30"/>
      <c r="I71" s="17"/>
      <c r="J71" s="17"/>
      <c r="K71" s="17"/>
      <c r="L71" s="18"/>
    </row>
    <row r="72" spans="1:15" s="74" customFormat="1" ht="15.75" x14ac:dyDescent="0.25">
      <c r="A72" s="22"/>
      <c r="B72" s="23" t="s">
        <v>70</v>
      </c>
      <c r="C72" s="62" t="s">
        <v>66</v>
      </c>
      <c r="D72" s="62">
        <v>700</v>
      </c>
      <c r="E72" s="62"/>
      <c r="F72" s="62"/>
      <c r="G72" s="62"/>
      <c r="H72" s="73"/>
      <c r="I72" s="60"/>
      <c r="J72" s="57">
        <f>H72*D72</f>
        <v>0</v>
      </c>
      <c r="K72" s="61">
        <f>J72*I72+J72</f>
        <v>0</v>
      </c>
      <c r="L72" s="62"/>
      <c r="N72" s="75"/>
      <c r="O72" s="75"/>
    </row>
    <row r="73" spans="1:15" ht="48" x14ac:dyDescent="0.25">
      <c r="A73" s="164">
        <v>3</v>
      </c>
      <c r="B73" s="1" t="s">
        <v>71</v>
      </c>
      <c r="C73" s="5"/>
      <c r="D73" s="5"/>
      <c r="E73" s="5"/>
      <c r="F73" s="5"/>
      <c r="G73" s="5"/>
      <c r="H73" s="29"/>
      <c r="I73" s="5"/>
      <c r="J73" s="5"/>
      <c r="K73" s="5"/>
      <c r="L73" s="16"/>
    </row>
    <row r="74" spans="1:15" ht="60" x14ac:dyDescent="0.25">
      <c r="A74" s="164"/>
      <c r="B74" s="1" t="s">
        <v>72</v>
      </c>
      <c r="C74" s="5"/>
      <c r="E74" s="5"/>
      <c r="F74" s="5"/>
      <c r="G74" s="5"/>
      <c r="H74" s="29"/>
      <c r="I74" s="5"/>
      <c r="J74" s="5"/>
      <c r="K74" s="5"/>
      <c r="L74" s="16"/>
    </row>
    <row r="75" spans="1:15" ht="36" x14ac:dyDescent="0.25">
      <c r="A75" s="164"/>
      <c r="B75" s="1" t="s">
        <v>73</v>
      </c>
      <c r="C75" s="5"/>
      <c r="E75" s="5"/>
      <c r="F75" s="5"/>
      <c r="G75" s="5"/>
      <c r="H75" s="29"/>
      <c r="I75" s="5"/>
      <c r="J75" s="5"/>
      <c r="K75" s="5"/>
      <c r="L75" s="16"/>
    </row>
    <row r="76" spans="1:15" ht="60" x14ac:dyDescent="0.25">
      <c r="A76" s="164"/>
      <c r="B76" s="1" t="s">
        <v>74</v>
      </c>
      <c r="C76" s="5"/>
      <c r="E76" s="5"/>
      <c r="F76" s="5"/>
      <c r="G76" s="5"/>
      <c r="H76" s="29"/>
      <c r="I76" s="5"/>
      <c r="J76" s="5"/>
      <c r="K76" s="5"/>
      <c r="L76" s="16"/>
    </row>
    <row r="77" spans="1:15" ht="75.75" x14ac:dyDescent="0.25">
      <c r="A77" s="164"/>
      <c r="B77" s="2" t="s">
        <v>75</v>
      </c>
      <c r="C77" s="5"/>
      <c r="E77" s="5"/>
      <c r="F77" s="5"/>
      <c r="G77" s="5"/>
      <c r="H77" s="29"/>
      <c r="I77" s="5"/>
      <c r="J77" s="5"/>
      <c r="K77" s="5"/>
      <c r="L77" s="16"/>
    </row>
    <row r="78" spans="1:15" x14ac:dyDescent="0.25">
      <c r="A78" s="164"/>
      <c r="B78" s="1" t="s">
        <v>76</v>
      </c>
      <c r="C78" s="5"/>
      <c r="E78" s="5"/>
      <c r="F78" s="5"/>
      <c r="G78" s="5"/>
      <c r="H78" s="29"/>
      <c r="I78" s="5"/>
      <c r="J78" s="5"/>
      <c r="K78" s="5"/>
      <c r="L78" s="16"/>
    </row>
    <row r="79" spans="1:15" ht="24" x14ac:dyDescent="0.25">
      <c r="A79" s="164"/>
      <c r="B79" s="1" t="s">
        <v>77</v>
      </c>
      <c r="C79" s="5"/>
      <c r="E79" s="5"/>
      <c r="F79" s="5"/>
      <c r="G79" s="5"/>
      <c r="H79" s="29"/>
      <c r="I79" s="5"/>
      <c r="J79" s="5"/>
      <c r="K79" s="5"/>
      <c r="L79" s="16"/>
    </row>
    <row r="80" spans="1:15" x14ac:dyDescent="0.25">
      <c r="A80" s="164"/>
      <c r="B80" s="1" t="s">
        <v>78</v>
      </c>
      <c r="C80" s="5"/>
      <c r="E80" s="5"/>
      <c r="F80" s="5"/>
      <c r="G80" s="5"/>
      <c r="H80" s="29"/>
      <c r="I80" s="5"/>
      <c r="J80" s="5"/>
      <c r="K80" s="5"/>
      <c r="L80" s="16"/>
    </row>
    <row r="81" spans="1:22" x14ac:dyDescent="0.25">
      <c r="A81" s="164"/>
      <c r="B81" s="1" t="s">
        <v>79</v>
      </c>
      <c r="C81" s="5"/>
      <c r="E81" s="5"/>
      <c r="F81" s="5"/>
      <c r="G81" s="5"/>
      <c r="H81" s="29"/>
      <c r="I81" s="5"/>
      <c r="J81" s="5"/>
      <c r="K81" s="5"/>
      <c r="L81" s="16"/>
    </row>
    <row r="82" spans="1:22" x14ac:dyDescent="0.25">
      <c r="A82" s="164"/>
      <c r="B82" s="1" t="s">
        <v>80</v>
      </c>
      <c r="C82" s="5"/>
      <c r="E82" s="5"/>
      <c r="F82" s="5"/>
      <c r="G82" s="5"/>
      <c r="H82" s="29"/>
      <c r="I82" s="5"/>
      <c r="J82" s="5"/>
      <c r="K82" s="5"/>
      <c r="L82" s="16"/>
    </row>
    <row r="83" spans="1:22" x14ac:dyDescent="0.25">
      <c r="A83" s="164"/>
      <c r="B83" s="1" t="s">
        <v>81</v>
      </c>
      <c r="E83" s="5"/>
      <c r="F83" s="5"/>
      <c r="G83" s="5"/>
      <c r="H83" s="29"/>
      <c r="I83" s="5"/>
      <c r="J83" s="5"/>
      <c r="K83" s="5"/>
      <c r="L83" s="16"/>
    </row>
    <row r="84" spans="1:22" x14ac:dyDescent="0.25">
      <c r="A84" s="164"/>
      <c r="B84" s="1" t="s">
        <v>82</v>
      </c>
      <c r="E84" s="5"/>
      <c r="F84" s="5"/>
      <c r="G84" s="5"/>
      <c r="H84" s="29"/>
      <c r="I84" s="5"/>
      <c r="J84" s="5"/>
      <c r="K84" s="5"/>
      <c r="L84" s="16"/>
    </row>
    <row r="85" spans="1:22" x14ac:dyDescent="0.25">
      <c r="A85" s="164"/>
      <c r="B85" s="1" t="s">
        <v>83</v>
      </c>
      <c r="E85" s="5"/>
      <c r="F85" s="5"/>
      <c r="G85" s="5"/>
      <c r="H85" s="29"/>
      <c r="I85" s="5"/>
      <c r="J85" s="5"/>
      <c r="K85" s="5"/>
      <c r="L85" s="16"/>
    </row>
    <row r="86" spans="1:22" x14ac:dyDescent="0.25">
      <c r="A86" s="164"/>
      <c r="B86" s="1" t="s">
        <v>84</v>
      </c>
      <c r="E86" s="5"/>
      <c r="F86" s="5"/>
      <c r="G86" s="5"/>
      <c r="H86" s="29"/>
      <c r="I86" s="5"/>
      <c r="J86" s="5"/>
      <c r="K86" s="5"/>
      <c r="L86" s="16"/>
    </row>
    <row r="87" spans="1:22" x14ac:dyDescent="0.25">
      <c r="A87" s="164"/>
      <c r="B87" s="1" t="s">
        <v>85</v>
      </c>
      <c r="C87" s="5"/>
      <c r="D87" s="5"/>
      <c r="E87" s="5"/>
      <c r="F87" s="5"/>
      <c r="G87" s="5"/>
      <c r="H87" s="29"/>
      <c r="I87" s="5"/>
      <c r="J87" s="5"/>
      <c r="K87" s="5"/>
      <c r="L87" s="16"/>
    </row>
    <row r="88" spans="1:22" x14ac:dyDescent="0.25">
      <c r="A88" s="164"/>
      <c r="B88" s="3" t="s">
        <v>86</v>
      </c>
      <c r="C88" s="5"/>
      <c r="D88" s="5"/>
      <c r="K88" s="5"/>
      <c r="L88" s="16"/>
    </row>
    <row r="89" spans="1:22" x14ac:dyDescent="0.25">
      <c r="A89" s="164"/>
      <c r="B89" s="1" t="s">
        <v>87</v>
      </c>
      <c r="C89" s="5"/>
      <c r="D89" s="5"/>
      <c r="K89" s="5"/>
      <c r="L89" s="16"/>
    </row>
    <row r="90" spans="1:22" x14ac:dyDescent="0.25">
      <c r="A90" s="164"/>
      <c r="B90" s="1" t="s">
        <v>88</v>
      </c>
      <c r="K90" s="5"/>
      <c r="L90" s="16"/>
    </row>
    <row r="91" spans="1:22" ht="36" x14ac:dyDescent="0.25">
      <c r="A91" s="164"/>
      <c r="B91" s="1" t="s">
        <v>89</v>
      </c>
      <c r="K91" s="5"/>
      <c r="L91" s="16"/>
    </row>
    <row r="92" spans="1:22" ht="96" x14ac:dyDescent="0.25">
      <c r="A92" s="164"/>
      <c r="B92" s="4" t="s">
        <v>90</v>
      </c>
      <c r="C92" s="76"/>
      <c r="D92" s="19"/>
      <c r="E92" s="19"/>
      <c r="F92" s="19"/>
      <c r="G92" s="19"/>
      <c r="H92" s="31"/>
      <c r="I92" s="19"/>
      <c r="J92" s="19"/>
      <c r="K92" s="19"/>
      <c r="L92" s="20"/>
    </row>
    <row r="93" spans="1:22" s="71" customFormat="1" x14ac:dyDescent="0.25">
      <c r="A93" s="121"/>
      <c r="B93" s="77"/>
      <c r="C93" s="10"/>
      <c r="D93" s="10"/>
      <c r="E93" s="10"/>
      <c r="F93" s="10"/>
      <c r="G93" s="10"/>
      <c r="H93" s="10"/>
      <c r="I93" s="54" t="s">
        <v>169</v>
      </c>
      <c r="J93" s="78">
        <f t="shared" ref="J93:K93" si="0">J7+J35+J72</f>
        <v>0</v>
      </c>
      <c r="K93" s="78">
        <f t="shared" si="0"/>
        <v>0</v>
      </c>
      <c r="L93" s="8"/>
    </row>
    <row r="94" spans="1:22" ht="15.75" thickBot="1" x14ac:dyDescent="0.3">
      <c r="J94" s="25"/>
      <c r="K94" s="25"/>
      <c r="M94" s="25"/>
      <c r="N94" s="145"/>
      <c r="O94" s="145"/>
      <c r="P94" s="5"/>
      <c r="Q94" s="5"/>
      <c r="R94" s="5"/>
      <c r="S94" s="5"/>
      <c r="T94" s="5"/>
      <c r="U94" s="5"/>
      <c r="V94" s="5"/>
    </row>
    <row r="95" spans="1:22" ht="24" thickBot="1" x14ac:dyDescent="0.3">
      <c r="F95" s="42" t="s">
        <v>160</v>
      </c>
      <c r="G95" s="42" t="s">
        <v>161</v>
      </c>
      <c r="H95" s="43" t="s">
        <v>162</v>
      </c>
      <c r="I95" s="42" t="s">
        <v>163</v>
      </c>
      <c r="J95" s="42" t="s">
        <v>164</v>
      </c>
      <c r="K95" s="44" t="s">
        <v>165</v>
      </c>
      <c r="L95" s="45" t="s">
        <v>166</v>
      </c>
      <c r="N95" s="51"/>
      <c r="O95" s="51"/>
      <c r="P95" s="52"/>
      <c r="Q95" s="51"/>
      <c r="R95" s="51"/>
      <c r="S95" s="53"/>
      <c r="T95" s="53"/>
      <c r="U95" s="5"/>
      <c r="V95" s="5"/>
    </row>
    <row r="96" spans="1:22" s="71" customFormat="1" ht="15.75" thickBot="1" x14ac:dyDescent="0.3">
      <c r="A96" s="126"/>
      <c r="F96" s="95">
        <f>J93</f>
        <v>0</v>
      </c>
      <c r="G96" s="95">
        <f>K93</f>
        <v>0</v>
      </c>
      <c r="H96" s="46">
        <v>0.2</v>
      </c>
      <c r="I96" s="95">
        <f>F96*H96</f>
        <v>0</v>
      </c>
      <c r="J96" s="95">
        <f>G96*H96</f>
        <v>0</v>
      </c>
      <c r="K96" s="96">
        <f>F96+I96</f>
        <v>0</v>
      </c>
      <c r="L96" s="47">
        <f>G96+J96</f>
        <v>0</v>
      </c>
      <c r="N96" s="146"/>
      <c r="O96" s="146"/>
      <c r="P96" s="49"/>
      <c r="Q96" s="146"/>
      <c r="R96" s="146"/>
      <c r="S96" s="146"/>
      <c r="T96" s="50"/>
      <c r="U96" s="10"/>
      <c r="V96" s="10"/>
    </row>
    <row r="97" spans="1:22" x14ac:dyDescent="0.25">
      <c r="B97" s="71" t="s">
        <v>152</v>
      </c>
      <c r="G97" s="48"/>
      <c r="H97" s="48"/>
      <c r="I97" s="48"/>
      <c r="J97" s="48"/>
      <c r="K97" s="48"/>
      <c r="L97" s="50"/>
      <c r="N97" s="5"/>
      <c r="O97" s="5"/>
      <c r="P97" s="5"/>
      <c r="Q97" s="5"/>
      <c r="R97" s="5"/>
      <c r="S97" s="5"/>
      <c r="T97" s="5"/>
      <c r="U97" s="5"/>
      <c r="V97" s="5"/>
    </row>
    <row r="98" spans="1:22" ht="90" x14ac:dyDescent="0.25">
      <c r="A98" s="125"/>
      <c r="B98" s="11" t="s">
        <v>1</v>
      </c>
      <c r="C98" s="11" t="s">
        <v>2</v>
      </c>
      <c r="D98" s="11" t="s">
        <v>3</v>
      </c>
      <c r="E98" s="12" t="s">
        <v>4</v>
      </c>
      <c r="F98" s="13" t="s">
        <v>5</v>
      </c>
      <c r="G98" s="13" t="s">
        <v>6</v>
      </c>
      <c r="H98" s="27" t="s">
        <v>7</v>
      </c>
      <c r="I98" s="14" t="s">
        <v>8</v>
      </c>
      <c r="J98" s="14" t="s">
        <v>167</v>
      </c>
      <c r="K98" s="14" t="s">
        <v>168</v>
      </c>
      <c r="L98" s="15" t="s">
        <v>9</v>
      </c>
      <c r="N98" s="5"/>
      <c r="O98" s="5"/>
      <c r="P98" s="5"/>
      <c r="Q98" s="5"/>
      <c r="R98" s="5"/>
      <c r="S98" s="5"/>
      <c r="T98" s="5"/>
      <c r="U98" s="5"/>
      <c r="V98" s="5"/>
    </row>
    <row r="99" spans="1:22" s="71" customFormat="1" x14ac:dyDescent="0.25">
      <c r="A99" s="127"/>
      <c r="B99" s="72" t="s">
        <v>92</v>
      </c>
      <c r="C99" s="8" t="s">
        <v>66</v>
      </c>
      <c r="D99" s="8">
        <v>200</v>
      </c>
      <c r="E99" s="8"/>
      <c r="F99" s="8"/>
      <c r="G99" s="8"/>
      <c r="H99" s="28"/>
      <c r="I99" s="58"/>
      <c r="J99" s="56">
        <f>H99*D99</f>
        <v>0</v>
      </c>
      <c r="K99" s="59">
        <f>J99*I99+J99</f>
        <v>0</v>
      </c>
      <c r="L99" s="8"/>
    </row>
    <row r="100" spans="1:22" ht="24" x14ac:dyDescent="0.25">
      <c r="A100" s="161">
        <v>1</v>
      </c>
      <c r="B100" s="80" t="s">
        <v>93</v>
      </c>
      <c r="L100" s="21"/>
    </row>
    <row r="101" spans="1:22" ht="24" x14ac:dyDescent="0.25">
      <c r="A101" s="161"/>
      <c r="B101" s="81" t="s">
        <v>94</v>
      </c>
      <c r="L101" s="16"/>
    </row>
    <row r="102" spans="1:22" x14ac:dyDescent="0.25">
      <c r="A102" s="161"/>
      <c r="B102" s="81" t="s">
        <v>95</v>
      </c>
      <c r="L102" s="16"/>
    </row>
    <row r="103" spans="1:22" ht="84" x14ac:dyDescent="0.25">
      <c r="A103" s="161"/>
      <c r="B103" s="82" t="s">
        <v>96</v>
      </c>
      <c r="L103" s="16"/>
    </row>
    <row r="104" spans="1:22" x14ac:dyDescent="0.25">
      <c r="A104" s="161"/>
      <c r="B104" s="81" t="s">
        <v>97</v>
      </c>
      <c r="L104" s="16"/>
    </row>
    <row r="105" spans="1:22" x14ac:dyDescent="0.25">
      <c r="A105" s="161"/>
      <c r="B105" s="81" t="s">
        <v>98</v>
      </c>
      <c r="L105" s="16"/>
    </row>
    <row r="106" spans="1:22" x14ac:dyDescent="0.25">
      <c r="A106" s="161"/>
      <c r="B106" s="81" t="s">
        <v>99</v>
      </c>
      <c r="L106" s="16"/>
    </row>
    <row r="107" spans="1:22" x14ac:dyDescent="0.25">
      <c r="A107" s="161"/>
      <c r="B107" s="81" t="s">
        <v>100</v>
      </c>
      <c r="L107" s="16"/>
    </row>
    <row r="108" spans="1:22" x14ac:dyDescent="0.25">
      <c r="A108" s="161"/>
      <c r="B108" s="81" t="s">
        <v>101</v>
      </c>
      <c r="L108" s="16"/>
    </row>
    <row r="109" spans="1:22" x14ac:dyDescent="0.25">
      <c r="A109" s="161"/>
      <c r="B109" s="83" t="s">
        <v>102</v>
      </c>
      <c r="L109" s="16"/>
    </row>
    <row r="110" spans="1:22" x14ac:dyDescent="0.25">
      <c r="A110" s="161"/>
      <c r="B110" s="82" t="s">
        <v>103</v>
      </c>
      <c r="L110" s="16"/>
    </row>
    <row r="111" spans="1:22" x14ac:dyDescent="0.25">
      <c r="A111" s="161"/>
      <c r="B111" s="82" t="s">
        <v>104</v>
      </c>
      <c r="L111" s="16"/>
    </row>
    <row r="112" spans="1:22" x14ac:dyDescent="0.25">
      <c r="A112" s="161"/>
      <c r="B112" s="84" t="s">
        <v>105</v>
      </c>
      <c r="L112" s="16"/>
    </row>
    <row r="113" spans="1:15" x14ac:dyDescent="0.25">
      <c r="A113" s="161"/>
      <c r="B113" s="82" t="s">
        <v>106</v>
      </c>
      <c r="L113" s="16"/>
    </row>
    <row r="114" spans="1:15" x14ac:dyDescent="0.25">
      <c r="A114" s="161"/>
      <c r="B114" s="82" t="s">
        <v>107</v>
      </c>
      <c r="L114" s="16"/>
    </row>
    <row r="115" spans="1:15" x14ac:dyDescent="0.25">
      <c r="A115" s="161"/>
      <c r="B115" s="82" t="s">
        <v>108</v>
      </c>
      <c r="L115" s="16"/>
    </row>
    <row r="116" spans="1:15" x14ac:dyDescent="0.25">
      <c r="A116" s="161"/>
      <c r="B116" s="82" t="s">
        <v>109</v>
      </c>
      <c r="L116" s="16"/>
    </row>
    <row r="117" spans="1:15" ht="24" x14ac:dyDescent="0.25">
      <c r="A117" s="161"/>
      <c r="B117" s="82" t="s">
        <v>110</v>
      </c>
      <c r="C117" s="19"/>
      <c r="D117" s="19"/>
      <c r="E117" s="19"/>
      <c r="F117" s="19"/>
      <c r="G117" s="19"/>
      <c r="H117" s="31"/>
      <c r="I117" s="19"/>
      <c r="J117" s="19"/>
      <c r="K117" s="19"/>
      <c r="L117" s="20"/>
    </row>
    <row r="118" spans="1:15" s="71" customFormat="1" x14ac:dyDescent="0.25">
      <c r="A118" s="126"/>
      <c r="H118" s="79"/>
      <c r="I118" s="8" t="s">
        <v>169</v>
      </c>
      <c r="J118" s="91">
        <f>SUM(J99)</f>
        <v>0</v>
      </c>
      <c r="K118" s="91">
        <f>SUM(K99)</f>
        <v>0</v>
      </c>
      <c r="L118" s="8"/>
      <c r="M118" s="87"/>
      <c r="N118" s="87"/>
      <c r="O118" s="87"/>
    </row>
    <row r="119" spans="1:15" ht="15.75" thickBot="1" x14ac:dyDescent="0.3"/>
    <row r="120" spans="1:15" ht="24" thickBot="1" x14ac:dyDescent="0.3">
      <c r="F120" s="42" t="s">
        <v>160</v>
      </c>
      <c r="G120" s="42" t="s">
        <v>161</v>
      </c>
      <c r="H120" s="43" t="s">
        <v>162</v>
      </c>
      <c r="I120" s="42" t="s">
        <v>163</v>
      </c>
      <c r="J120" s="42" t="s">
        <v>164</v>
      </c>
      <c r="K120" s="44" t="s">
        <v>165</v>
      </c>
      <c r="L120" s="45" t="s">
        <v>166</v>
      </c>
    </row>
    <row r="121" spans="1:15" s="71" customFormat="1" ht="15.75" thickBot="1" x14ac:dyDescent="0.3">
      <c r="A121" s="126"/>
      <c r="F121" s="95">
        <f>J118</f>
        <v>0</v>
      </c>
      <c r="G121" s="95">
        <f>K118</f>
        <v>0</v>
      </c>
      <c r="H121" s="46">
        <v>0.2</v>
      </c>
      <c r="I121" s="95">
        <f>F121*H121</f>
        <v>0</v>
      </c>
      <c r="J121" s="95">
        <f>G121*H121</f>
        <v>0</v>
      </c>
      <c r="K121" s="96">
        <f>F121+I121</f>
        <v>0</v>
      </c>
      <c r="L121" s="47">
        <f>G121+J121</f>
        <v>0</v>
      </c>
    </row>
    <row r="123" spans="1:15" s="71" customFormat="1" x14ac:dyDescent="0.25">
      <c r="A123" s="126"/>
      <c r="B123" s="71" t="s">
        <v>91</v>
      </c>
      <c r="H123" s="79"/>
    </row>
    <row r="124" spans="1:15" ht="90" x14ac:dyDescent="0.25">
      <c r="A124" s="125"/>
      <c r="B124" s="11" t="s">
        <v>1</v>
      </c>
      <c r="C124" s="11" t="s">
        <v>2</v>
      </c>
      <c r="D124" s="11" t="s">
        <v>3</v>
      </c>
      <c r="E124" s="12" t="s">
        <v>4</v>
      </c>
      <c r="F124" s="13" t="s">
        <v>5</v>
      </c>
      <c r="G124" s="13" t="s">
        <v>6</v>
      </c>
      <c r="H124" s="27" t="s">
        <v>7</v>
      </c>
      <c r="I124" s="14" t="s">
        <v>8</v>
      </c>
      <c r="J124" s="14" t="s">
        <v>167</v>
      </c>
      <c r="K124" s="14" t="s">
        <v>168</v>
      </c>
      <c r="L124" s="15" t="s">
        <v>9</v>
      </c>
    </row>
    <row r="125" spans="1:15" s="71" customFormat="1" x14ac:dyDescent="0.25">
      <c r="A125" s="161">
        <v>1</v>
      </c>
      <c r="B125" s="72" t="s">
        <v>113</v>
      </c>
      <c r="C125" s="24" t="s">
        <v>66</v>
      </c>
      <c r="D125" s="8">
        <v>450</v>
      </c>
      <c r="E125" s="8"/>
      <c r="F125" s="8"/>
      <c r="G125" s="8"/>
      <c r="H125" s="28"/>
      <c r="I125" s="58"/>
      <c r="J125" s="56">
        <f>H125*D125</f>
        <v>0</v>
      </c>
      <c r="K125" s="59">
        <f>J125*I125+J125</f>
        <v>0</v>
      </c>
      <c r="L125" s="8"/>
    </row>
    <row r="126" spans="1:15" ht="24" x14ac:dyDescent="0.25">
      <c r="A126" s="161"/>
      <c r="B126" s="85" t="s">
        <v>170</v>
      </c>
      <c r="L126" s="16"/>
    </row>
    <row r="127" spans="1:15" ht="24" x14ac:dyDescent="0.25">
      <c r="A127" s="161"/>
      <c r="B127" s="85" t="s">
        <v>171</v>
      </c>
      <c r="L127" s="16"/>
    </row>
    <row r="128" spans="1:15" ht="24" x14ac:dyDescent="0.25">
      <c r="A128" s="161"/>
      <c r="B128" s="85" t="s">
        <v>172</v>
      </c>
      <c r="L128" s="16"/>
    </row>
    <row r="129" spans="1:12" ht="36" x14ac:dyDescent="0.25">
      <c r="A129" s="161"/>
      <c r="B129" s="85" t="s">
        <v>173</v>
      </c>
      <c r="L129" s="16"/>
    </row>
    <row r="130" spans="1:12" x14ac:dyDescent="0.25">
      <c r="A130" s="161"/>
      <c r="B130" s="85" t="s">
        <v>174</v>
      </c>
      <c r="L130" s="16"/>
    </row>
    <row r="131" spans="1:12" x14ac:dyDescent="0.25">
      <c r="A131" s="161"/>
      <c r="B131" s="85" t="s">
        <v>175</v>
      </c>
      <c r="L131" s="16"/>
    </row>
    <row r="132" spans="1:12" x14ac:dyDescent="0.25">
      <c r="A132" s="161"/>
      <c r="B132" s="85" t="s">
        <v>176</v>
      </c>
      <c r="L132" s="16"/>
    </row>
    <row r="133" spans="1:12" ht="70.5" customHeight="1" x14ac:dyDescent="0.25">
      <c r="A133" s="161"/>
      <c r="B133" s="85" t="s">
        <v>177</v>
      </c>
      <c r="L133" s="16"/>
    </row>
    <row r="134" spans="1:12" x14ac:dyDescent="0.25">
      <c r="A134" s="161"/>
      <c r="B134" s="85" t="s">
        <v>178</v>
      </c>
      <c r="L134" s="16"/>
    </row>
    <row r="135" spans="1:12" x14ac:dyDescent="0.25">
      <c r="A135" s="161"/>
      <c r="B135" s="85" t="s">
        <v>179</v>
      </c>
      <c r="L135" s="16"/>
    </row>
    <row r="136" spans="1:12" x14ac:dyDescent="0.25">
      <c r="A136" s="161"/>
      <c r="B136" s="85" t="s">
        <v>180</v>
      </c>
      <c r="L136" s="16"/>
    </row>
    <row r="137" spans="1:12" x14ac:dyDescent="0.25">
      <c r="A137" s="161"/>
      <c r="B137" s="85" t="s">
        <v>181</v>
      </c>
      <c r="L137" s="16"/>
    </row>
    <row r="138" spans="1:12" x14ac:dyDescent="0.25">
      <c r="A138" s="161"/>
      <c r="B138" s="85" t="s">
        <v>182</v>
      </c>
      <c r="L138" s="16"/>
    </row>
    <row r="139" spans="1:12" x14ac:dyDescent="0.25">
      <c r="A139" s="161"/>
      <c r="B139" s="85" t="s">
        <v>183</v>
      </c>
      <c r="L139" s="16"/>
    </row>
    <row r="140" spans="1:12" x14ac:dyDescent="0.25">
      <c r="A140" s="161"/>
      <c r="B140" s="85" t="s">
        <v>184</v>
      </c>
      <c r="L140" s="16"/>
    </row>
    <row r="141" spans="1:12" x14ac:dyDescent="0.25">
      <c r="A141" s="161"/>
      <c r="B141" s="85" t="s">
        <v>185</v>
      </c>
      <c r="L141" s="16"/>
    </row>
    <row r="142" spans="1:12" ht="111.75" customHeight="1" x14ac:dyDescent="0.25">
      <c r="A142" s="161"/>
      <c r="B142" s="85" t="s">
        <v>186</v>
      </c>
      <c r="L142" s="16"/>
    </row>
    <row r="143" spans="1:12" ht="162" customHeight="1" x14ac:dyDescent="0.25">
      <c r="A143" s="161"/>
      <c r="B143" s="85" t="s">
        <v>187</v>
      </c>
      <c r="L143" s="16"/>
    </row>
    <row r="144" spans="1:12" ht="36" x14ac:dyDescent="0.25">
      <c r="A144" s="161"/>
      <c r="B144" s="85" t="s">
        <v>112</v>
      </c>
      <c r="C144" s="19"/>
      <c r="D144" s="19"/>
      <c r="E144" s="19"/>
      <c r="F144" s="19"/>
      <c r="G144" s="19"/>
      <c r="H144" s="31"/>
      <c r="I144" s="19"/>
      <c r="J144" s="19"/>
      <c r="K144" s="19"/>
      <c r="L144" s="20"/>
    </row>
    <row r="145" spans="1:15" s="71" customFormat="1" x14ac:dyDescent="0.25">
      <c r="A145" s="126"/>
      <c r="H145" s="79"/>
      <c r="I145" s="54" t="s">
        <v>169</v>
      </c>
      <c r="J145" s="86">
        <f>SUM(J125)</f>
        <v>0</v>
      </c>
      <c r="K145" s="86">
        <f>SUM(K125)</f>
        <v>0</v>
      </c>
      <c r="L145" s="54"/>
      <c r="M145" s="87"/>
      <c r="N145" s="87"/>
      <c r="O145" s="87"/>
    </row>
    <row r="146" spans="1:15" s="71" customFormat="1" ht="15.75" thickBot="1" x14ac:dyDescent="0.3">
      <c r="A146" s="126"/>
      <c r="H146" s="79"/>
      <c r="I146" s="88"/>
      <c r="J146" s="89"/>
      <c r="K146" s="89"/>
      <c r="L146" s="88"/>
      <c r="M146" s="87"/>
      <c r="N146" s="87"/>
      <c r="O146" s="87"/>
    </row>
    <row r="147" spans="1:15" ht="24" thickBot="1" x14ac:dyDescent="0.3">
      <c r="F147" s="42" t="s">
        <v>160</v>
      </c>
      <c r="G147" s="42" t="s">
        <v>161</v>
      </c>
      <c r="H147" s="43" t="s">
        <v>162</v>
      </c>
      <c r="I147" s="42" t="s">
        <v>163</v>
      </c>
      <c r="J147" s="42" t="s">
        <v>164</v>
      </c>
      <c r="K147" s="44" t="s">
        <v>165</v>
      </c>
      <c r="L147" s="45" t="s">
        <v>166</v>
      </c>
    </row>
    <row r="148" spans="1:15" s="71" customFormat="1" ht="15.75" thickBot="1" x14ac:dyDescent="0.3">
      <c r="A148" s="126"/>
      <c r="F148" s="95">
        <f>J145</f>
        <v>0</v>
      </c>
      <c r="G148" s="95">
        <f>K145</f>
        <v>0</v>
      </c>
      <c r="H148" s="46">
        <v>0.2</v>
      </c>
      <c r="I148" s="95">
        <f>F148*H148</f>
        <v>0</v>
      </c>
      <c r="J148" s="95">
        <f>G148*H148</f>
        <v>0</v>
      </c>
      <c r="K148" s="96">
        <f>F148+I148</f>
        <v>0</v>
      </c>
      <c r="L148" s="47">
        <f>G148+J148</f>
        <v>0</v>
      </c>
    </row>
    <row r="149" spans="1:15" s="71" customFormat="1" x14ac:dyDescent="0.25">
      <c r="A149" s="126"/>
      <c r="B149" s="71" t="s">
        <v>111</v>
      </c>
      <c r="H149" s="79"/>
    </row>
    <row r="150" spans="1:15" ht="90" x14ac:dyDescent="0.25">
      <c r="A150" s="125"/>
      <c r="B150" s="11" t="s">
        <v>1</v>
      </c>
      <c r="C150" s="11" t="s">
        <v>2</v>
      </c>
      <c r="D150" s="11" t="s">
        <v>3</v>
      </c>
      <c r="E150" s="12" t="s">
        <v>4</v>
      </c>
      <c r="F150" s="165" t="s">
        <v>5</v>
      </c>
      <c r="G150" s="13" t="s">
        <v>6</v>
      </c>
      <c r="H150" s="27" t="s">
        <v>7</v>
      </c>
      <c r="I150" s="14" t="s">
        <v>8</v>
      </c>
      <c r="J150" s="14" t="s">
        <v>167</v>
      </c>
      <c r="K150" s="14" t="s">
        <v>168</v>
      </c>
      <c r="L150" s="15" t="s">
        <v>9</v>
      </c>
    </row>
    <row r="151" spans="1:15" s="71" customFormat="1" x14ac:dyDescent="0.25">
      <c r="A151" s="161"/>
      <c r="B151" s="92" t="s">
        <v>120</v>
      </c>
      <c r="C151" s="24" t="s">
        <v>66</v>
      </c>
      <c r="D151" s="8">
        <v>750</v>
      </c>
      <c r="E151" s="8"/>
      <c r="F151" s="166"/>
      <c r="G151" s="8"/>
      <c r="H151" s="28"/>
      <c r="I151" s="58"/>
      <c r="J151" s="56">
        <f>H151*D151</f>
        <v>0</v>
      </c>
      <c r="K151" s="59">
        <f>J151*I151+J151</f>
        <v>0</v>
      </c>
      <c r="L151" s="8"/>
    </row>
    <row r="152" spans="1:15" x14ac:dyDescent="0.25">
      <c r="A152" s="161"/>
      <c r="B152" s="93" t="s">
        <v>114</v>
      </c>
      <c r="L152" s="21"/>
    </row>
    <row r="153" spans="1:15" ht="27.75" x14ac:dyDescent="0.25">
      <c r="A153" s="161"/>
      <c r="B153" s="94" t="s">
        <v>188</v>
      </c>
      <c r="L153" s="16"/>
    </row>
    <row r="154" spans="1:15" ht="27.75" x14ac:dyDescent="0.25">
      <c r="A154" s="161"/>
      <c r="B154" s="94" t="s">
        <v>189</v>
      </c>
      <c r="L154" s="16"/>
    </row>
    <row r="155" spans="1:15" x14ac:dyDescent="0.25">
      <c r="A155" s="161"/>
      <c r="B155" s="94" t="s">
        <v>115</v>
      </c>
      <c r="L155" s="16"/>
    </row>
    <row r="156" spans="1:15" x14ac:dyDescent="0.25">
      <c r="A156" s="161"/>
      <c r="B156" s="94" t="s">
        <v>116</v>
      </c>
      <c r="L156" s="16"/>
    </row>
    <row r="157" spans="1:15" x14ac:dyDescent="0.25">
      <c r="A157" s="161"/>
      <c r="B157" s="93" t="s">
        <v>117</v>
      </c>
      <c r="L157" s="16"/>
    </row>
    <row r="158" spans="1:15" x14ac:dyDescent="0.25">
      <c r="A158" s="161"/>
      <c r="B158" s="93" t="s">
        <v>118</v>
      </c>
      <c r="L158" s="16"/>
    </row>
    <row r="159" spans="1:15" x14ac:dyDescent="0.25">
      <c r="A159" s="161"/>
      <c r="B159" s="93" t="s">
        <v>119</v>
      </c>
      <c r="L159" s="16"/>
    </row>
    <row r="160" spans="1:15" ht="63.75" x14ac:dyDescent="0.25">
      <c r="A160" s="161"/>
      <c r="B160" s="93" t="s">
        <v>190</v>
      </c>
      <c r="L160" s="16"/>
    </row>
    <row r="161" spans="1:15" ht="36" x14ac:dyDescent="0.25">
      <c r="A161" s="161"/>
      <c r="B161" s="93" t="s">
        <v>191</v>
      </c>
      <c r="C161" s="19"/>
      <c r="D161" s="19"/>
      <c r="E161" s="19"/>
      <c r="F161" s="19"/>
      <c r="G161" s="19"/>
      <c r="H161" s="31"/>
      <c r="I161" s="19"/>
      <c r="J161" s="19"/>
      <c r="K161" s="19"/>
      <c r="L161" s="20"/>
    </row>
    <row r="162" spans="1:15" s="71" customFormat="1" x14ac:dyDescent="0.25">
      <c r="A162" s="126"/>
      <c r="H162" s="79"/>
      <c r="I162" s="54" t="s">
        <v>169</v>
      </c>
      <c r="J162" s="91">
        <f>SUM(J151:J161)</f>
        <v>0</v>
      </c>
      <c r="K162" s="91">
        <f>SUM(K151:K161)</f>
        <v>0</v>
      </c>
      <c r="M162" s="87"/>
      <c r="N162" s="87"/>
      <c r="O162" s="87"/>
    </row>
    <row r="163" spans="1:15" ht="15.75" thickBot="1" x14ac:dyDescent="0.3"/>
    <row r="164" spans="1:15" ht="24" thickBot="1" x14ac:dyDescent="0.3">
      <c r="F164" s="42" t="s">
        <v>160</v>
      </c>
      <c r="G164" s="42" t="s">
        <v>161</v>
      </c>
      <c r="H164" s="43" t="s">
        <v>162</v>
      </c>
      <c r="I164" s="42" t="s">
        <v>163</v>
      </c>
      <c r="J164" s="42" t="s">
        <v>164</v>
      </c>
      <c r="K164" s="44" t="s">
        <v>165</v>
      </c>
      <c r="L164" s="45" t="s">
        <v>166</v>
      </c>
    </row>
    <row r="165" spans="1:15" s="71" customFormat="1" ht="15.75" thickBot="1" x14ac:dyDescent="0.3">
      <c r="A165" s="126"/>
      <c r="F165" s="95">
        <f>J162</f>
        <v>0</v>
      </c>
      <c r="G165" s="95">
        <f>K162</f>
        <v>0</v>
      </c>
      <c r="H165" s="46">
        <v>0.2</v>
      </c>
      <c r="I165" s="95">
        <f>F165*H165</f>
        <v>0</v>
      </c>
      <c r="J165" s="95">
        <f>G165*H165</f>
        <v>0</v>
      </c>
      <c r="K165" s="96">
        <f>F165+I165</f>
        <v>0</v>
      </c>
      <c r="L165" s="47">
        <f>G165+J165</f>
        <v>0</v>
      </c>
    </row>
    <row r="168" spans="1:15" s="71" customFormat="1" x14ac:dyDescent="0.25">
      <c r="A168" s="126"/>
      <c r="B168" s="71" t="s">
        <v>127</v>
      </c>
      <c r="H168" s="79"/>
    </row>
    <row r="169" spans="1:15" ht="90" x14ac:dyDescent="0.25">
      <c r="A169" s="125"/>
      <c r="B169" s="11" t="s">
        <v>1</v>
      </c>
      <c r="C169" s="11" t="s">
        <v>2</v>
      </c>
      <c r="D169" s="11" t="s">
        <v>3</v>
      </c>
      <c r="E169" s="12" t="s">
        <v>4</v>
      </c>
      <c r="F169" s="13" t="s">
        <v>5</v>
      </c>
      <c r="G169" s="13" t="s">
        <v>6</v>
      </c>
      <c r="H169" s="27" t="s">
        <v>7</v>
      </c>
      <c r="I169" s="14" t="s">
        <v>8</v>
      </c>
      <c r="J169" s="14" t="s">
        <v>167</v>
      </c>
      <c r="K169" s="14" t="s">
        <v>168</v>
      </c>
      <c r="L169" s="15" t="s">
        <v>9</v>
      </c>
    </row>
    <row r="170" spans="1:15" s="90" customFormat="1" ht="16.5" customHeight="1" x14ac:dyDescent="0.25">
      <c r="A170" s="161">
        <v>1</v>
      </c>
      <c r="B170" s="98" t="s">
        <v>122</v>
      </c>
      <c r="C170" s="24" t="s">
        <v>66</v>
      </c>
      <c r="D170" s="8">
        <v>100</v>
      </c>
      <c r="E170" s="8"/>
      <c r="F170" s="8"/>
      <c r="G170" s="8"/>
      <c r="H170" s="28"/>
      <c r="I170" s="58"/>
      <c r="J170" s="56">
        <f>H170*D170</f>
        <v>0</v>
      </c>
      <c r="K170" s="100">
        <f>J170*I170+J170</f>
        <v>0</v>
      </c>
      <c r="L170" s="8"/>
      <c r="N170" s="99"/>
      <c r="O170" s="99"/>
    </row>
    <row r="171" spans="1:15" ht="276.75" x14ac:dyDescent="0.25">
      <c r="A171" s="162"/>
      <c r="B171" s="97" t="s">
        <v>121</v>
      </c>
      <c r="K171" s="16"/>
      <c r="L171" s="9"/>
    </row>
    <row r="172" spans="1:15" s="108" customFormat="1" ht="15.75" x14ac:dyDescent="0.25">
      <c r="A172" s="161">
        <v>2</v>
      </c>
      <c r="B172" s="101" t="s">
        <v>123</v>
      </c>
      <c r="C172" s="102" t="s">
        <v>66</v>
      </c>
      <c r="D172" s="103">
        <v>100</v>
      </c>
      <c r="E172" s="103"/>
      <c r="F172" s="103"/>
      <c r="G172" s="103"/>
      <c r="H172" s="104"/>
      <c r="I172" s="106"/>
      <c r="J172" s="105">
        <f>H172*D172</f>
        <v>0</v>
      </c>
      <c r="K172" s="107">
        <f>J172*I172+J172</f>
        <v>0</v>
      </c>
      <c r="L172" s="103"/>
      <c r="N172" s="109"/>
      <c r="O172" s="109"/>
    </row>
    <row r="173" spans="1:15" ht="276.75" x14ac:dyDescent="0.25">
      <c r="A173" s="161"/>
      <c r="B173" s="97" t="s">
        <v>124</v>
      </c>
      <c r="K173" s="16"/>
      <c r="L173" s="9"/>
    </row>
    <row r="174" spans="1:15" ht="72.75" x14ac:dyDescent="0.25">
      <c r="A174" s="125">
        <v>3</v>
      </c>
      <c r="B174" s="97" t="s">
        <v>125</v>
      </c>
      <c r="C174" s="110" t="s">
        <v>126</v>
      </c>
      <c r="D174" s="111">
        <v>100</v>
      </c>
      <c r="E174" s="111"/>
      <c r="F174" s="111"/>
      <c r="G174" s="111"/>
      <c r="H174" s="112"/>
      <c r="I174" s="113"/>
      <c r="J174" s="114">
        <f>H174*D174</f>
        <v>0</v>
      </c>
      <c r="K174" s="115">
        <f>J174*I174+J174</f>
        <v>0</v>
      </c>
      <c r="L174" s="9"/>
      <c r="N174" s="25"/>
      <c r="O174" s="25"/>
    </row>
    <row r="175" spans="1:15" x14ac:dyDescent="0.25">
      <c r="I175" s="8" t="s">
        <v>169</v>
      </c>
      <c r="J175" s="91">
        <f>J170+J172+J174</f>
        <v>0</v>
      </c>
      <c r="K175" s="91">
        <f>K170+K172+K174</f>
        <v>0</v>
      </c>
    </row>
    <row r="176" spans="1:15" ht="15.75" thickBot="1" x14ac:dyDescent="0.3"/>
    <row r="177" spans="1:12" ht="24" thickBot="1" x14ac:dyDescent="0.3">
      <c r="F177" s="42" t="s">
        <v>160</v>
      </c>
      <c r="G177" s="42" t="s">
        <v>161</v>
      </c>
      <c r="H177" s="43" t="s">
        <v>162</v>
      </c>
      <c r="I177" s="42" t="s">
        <v>163</v>
      </c>
      <c r="J177" s="42" t="s">
        <v>164</v>
      </c>
      <c r="K177" s="44" t="s">
        <v>165</v>
      </c>
      <c r="L177" s="45" t="s">
        <v>166</v>
      </c>
    </row>
    <row r="178" spans="1:12" ht="15.75" thickBot="1" x14ac:dyDescent="0.3">
      <c r="F178" s="95">
        <f>J175</f>
        <v>0</v>
      </c>
      <c r="G178" s="95">
        <f>K175</f>
        <v>0</v>
      </c>
      <c r="H178" s="46">
        <v>0.2</v>
      </c>
      <c r="I178" s="95">
        <f>F178*H178</f>
        <v>0</v>
      </c>
      <c r="J178" s="95">
        <f>G178*H178</f>
        <v>0</v>
      </c>
      <c r="K178" s="96">
        <f>F178+I178</f>
        <v>0</v>
      </c>
      <c r="L178" s="47">
        <f>G178+J178</f>
        <v>0</v>
      </c>
    </row>
    <row r="181" spans="1:12" x14ac:dyDescent="0.25">
      <c r="B181" s="71" t="s">
        <v>128</v>
      </c>
    </row>
    <row r="182" spans="1:12" ht="90" x14ac:dyDescent="0.25">
      <c r="A182" s="128"/>
      <c r="B182" s="32" t="s">
        <v>1</v>
      </c>
      <c r="C182" s="32" t="s">
        <v>2</v>
      </c>
      <c r="D182" s="32" t="s">
        <v>3</v>
      </c>
      <c r="E182" s="33" t="s">
        <v>4</v>
      </c>
      <c r="F182" s="34" t="s">
        <v>5</v>
      </c>
      <c r="G182" s="34" t="s">
        <v>6</v>
      </c>
      <c r="H182" s="35" t="s">
        <v>7</v>
      </c>
      <c r="I182" s="36" t="s">
        <v>8</v>
      </c>
      <c r="J182" s="14" t="s">
        <v>167</v>
      </c>
      <c r="K182" s="14" t="s">
        <v>168</v>
      </c>
      <c r="L182" s="37" t="s">
        <v>9</v>
      </c>
    </row>
    <row r="183" spans="1:12" s="55" customFormat="1" ht="36" x14ac:dyDescent="0.2">
      <c r="A183" s="125">
        <v>1</v>
      </c>
      <c r="B183" s="117" t="s">
        <v>129</v>
      </c>
      <c r="C183" s="116" t="s">
        <v>130</v>
      </c>
      <c r="D183" s="116" t="s">
        <v>130</v>
      </c>
      <c r="E183" s="116" t="s">
        <v>130</v>
      </c>
      <c r="F183" s="116" t="s">
        <v>130</v>
      </c>
      <c r="G183" s="116" t="s">
        <v>130</v>
      </c>
      <c r="H183" s="118" t="s">
        <v>130</v>
      </c>
      <c r="I183" s="116" t="s">
        <v>130</v>
      </c>
      <c r="J183" s="116" t="s">
        <v>130</v>
      </c>
      <c r="K183" s="116" t="s">
        <v>130</v>
      </c>
      <c r="L183" s="116" t="s">
        <v>130</v>
      </c>
    </row>
    <row r="184" spans="1:12" s="55" customFormat="1" ht="12" x14ac:dyDescent="0.2">
      <c r="A184" s="122" t="s">
        <v>149</v>
      </c>
      <c r="B184" s="117" t="s">
        <v>131</v>
      </c>
      <c r="C184" s="116" t="s">
        <v>126</v>
      </c>
      <c r="D184" s="116">
        <v>600</v>
      </c>
      <c r="E184" s="116"/>
      <c r="F184" s="116"/>
      <c r="G184" s="116"/>
      <c r="H184" s="118"/>
      <c r="I184" s="120"/>
      <c r="J184" s="119">
        <f t="shared" ref="J184:J192" si="1">H184*D184</f>
        <v>0</v>
      </c>
      <c r="K184" s="119">
        <f>J184*I184+J184</f>
        <v>0</v>
      </c>
      <c r="L184" s="116"/>
    </row>
    <row r="185" spans="1:12" s="55" customFormat="1" ht="12" x14ac:dyDescent="0.2">
      <c r="A185" s="122" t="s">
        <v>150</v>
      </c>
      <c r="B185" s="117" t="s">
        <v>132</v>
      </c>
      <c r="C185" s="116" t="s">
        <v>126</v>
      </c>
      <c r="D185" s="116">
        <v>400</v>
      </c>
      <c r="E185" s="116"/>
      <c r="F185" s="116"/>
      <c r="G185" s="116"/>
      <c r="H185" s="118"/>
      <c r="I185" s="120"/>
      <c r="J185" s="119">
        <f t="shared" si="1"/>
        <v>0</v>
      </c>
      <c r="K185" s="119">
        <f t="shared" ref="K185:K192" si="2">J185*I185+J185</f>
        <v>0</v>
      </c>
      <c r="L185" s="116"/>
    </row>
    <row r="186" spans="1:12" s="55" customFormat="1" ht="12" x14ac:dyDescent="0.2">
      <c r="A186" s="122" t="s">
        <v>151</v>
      </c>
      <c r="B186" s="117" t="s">
        <v>133</v>
      </c>
      <c r="C186" s="116" t="s">
        <v>126</v>
      </c>
      <c r="D186" s="116">
        <v>400</v>
      </c>
      <c r="E186" s="116"/>
      <c r="F186" s="116"/>
      <c r="G186" s="116"/>
      <c r="H186" s="118"/>
      <c r="I186" s="120"/>
      <c r="J186" s="119">
        <f t="shared" si="1"/>
        <v>0</v>
      </c>
      <c r="K186" s="119">
        <f t="shared" si="2"/>
        <v>0</v>
      </c>
      <c r="L186" s="116"/>
    </row>
    <row r="187" spans="1:12" s="55" customFormat="1" ht="12" x14ac:dyDescent="0.2">
      <c r="A187" s="122" t="s">
        <v>149</v>
      </c>
      <c r="B187" s="117" t="s">
        <v>134</v>
      </c>
      <c r="C187" s="116" t="s">
        <v>126</v>
      </c>
      <c r="D187" s="116">
        <v>800</v>
      </c>
      <c r="E187" s="116"/>
      <c r="F187" s="116"/>
      <c r="G187" s="116"/>
      <c r="H187" s="118"/>
      <c r="I187" s="120"/>
      <c r="J187" s="119">
        <f t="shared" si="1"/>
        <v>0</v>
      </c>
      <c r="K187" s="119">
        <f t="shared" si="2"/>
        <v>0</v>
      </c>
      <c r="L187" s="116"/>
    </row>
    <row r="188" spans="1:12" s="55" customFormat="1" ht="12" x14ac:dyDescent="0.2">
      <c r="A188" s="122" t="s">
        <v>150</v>
      </c>
      <c r="B188" s="117" t="s">
        <v>135</v>
      </c>
      <c r="C188" s="116" t="s">
        <v>126</v>
      </c>
      <c r="D188" s="116">
        <v>5500</v>
      </c>
      <c r="E188" s="116"/>
      <c r="F188" s="116"/>
      <c r="G188" s="116"/>
      <c r="H188" s="118"/>
      <c r="I188" s="120"/>
      <c r="J188" s="119">
        <f t="shared" si="1"/>
        <v>0</v>
      </c>
      <c r="K188" s="119">
        <f t="shared" si="2"/>
        <v>0</v>
      </c>
      <c r="L188" s="116"/>
    </row>
    <row r="189" spans="1:12" s="55" customFormat="1" ht="12" x14ac:dyDescent="0.2">
      <c r="A189" s="122" t="s">
        <v>151</v>
      </c>
      <c r="B189" s="117" t="s">
        <v>136</v>
      </c>
      <c r="C189" s="116" t="s">
        <v>126</v>
      </c>
      <c r="D189" s="116">
        <v>4800</v>
      </c>
      <c r="E189" s="116"/>
      <c r="F189" s="116"/>
      <c r="G189" s="116"/>
      <c r="H189" s="118"/>
      <c r="I189" s="120"/>
      <c r="J189" s="119">
        <f t="shared" si="1"/>
        <v>0</v>
      </c>
      <c r="K189" s="119">
        <f t="shared" si="2"/>
        <v>0</v>
      </c>
      <c r="L189" s="116"/>
    </row>
    <row r="190" spans="1:12" s="55" customFormat="1" ht="12" x14ac:dyDescent="0.2">
      <c r="A190" s="122" t="s">
        <v>149</v>
      </c>
      <c r="B190" s="117" t="s">
        <v>137</v>
      </c>
      <c r="C190" s="116" t="s">
        <v>126</v>
      </c>
      <c r="D190" s="116">
        <v>8000</v>
      </c>
      <c r="E190" s="116"/>
      <c r="F190" s="116"/>
      <c r="G190" s="116"/>
      <c r="H190" s="118"/>
      <c r="I190" s="120"/>
      <c r="J190" s="119">
        <f t="shared" si="1"/>
        <v>0</v>
      </c>
      <c r="K190" s="119">
        <f t="shared" si="2"/>
        <v>0</v>
      </c>
      <c r="L190" s="116"/>
    </row>
    <row r="191" spans="1:12" s="55" customFormat="1" ht="12" x14ac:dyDescent="0.2">
      <c r="A191" s="122" t="s">
        <v>150</v>
      </c>
      <c r="B191" s="117" t="s">
        <v>138</v>
      </c>
      <c r="C191" s="116" t="s">
        <v>126</v>
      </c>
      <c r="D191" s="116">
        <v>500</v>
      </c>
      <c r="E191" s="116"/>
      <c r="F191" s="116"/>
      <c r="G191" s="116"/>
      <c r="H191" s="118"/>
      <c r="I191" s="120"/>
      <c r="J191" s="119">
        <f t="shared" si="1"/>
        <v>0</v>
      </c>
      <c r="K191" s="119">
        <f t="shared" si="2"/>
        <v>0</v>
      </c>
      <c r="L191" s="116"/>
    </row>
    <row r="192" spans="1:12" s="55" customFormat="1" ht="36" x14ac:dyDescent="0.2">
      <c r="A192" s="125">
        <v>2</v>
      </c>
      <c r="B192" s="117" t="s">
        <v>139</v>
      </c>
      <c r="C192" s="116" t="s">
        <v>126</v>
      </c>
      <c r="D192" s="116">
        <v>2800</v>
      </c>
      <c r="E192" s="116"/>
      <c r="F192" s="116"/>
      <c r="G192" s="116"/>
      <c r="H192" s="118"/>
      <c r="I192" s="120"/>
      <c r="J192" s="119">
        <f t="shared" si="1"/>
        <v>0</v>
      </c>
      <c r="K192" s="119">
        <f t="shared" si="2"/>
        <v>0</v>
      </c>
      <c r="L192" s="116"/>
    </row>
    <row r="193" spans="1:15" x14ac:dyDescent="0.25">
      <c r="I193" s="54" t="s">
        <v>169</v>
      </c>
      <c r="J193" s="86">
        <f>SUM(J184:J192)</f>
        <v>0</v>
      </c>
      <c r="K193" s="86">
        <f>SUM(K184:K192)</f>
        <v>0</v>
      </c>
      <c r="N193" s="25"/>
      <c r="O193" s="25"/>
    </row>
    <row r="194" spans="1:15" ht="15.75" thickBot="1" x14ac:dyDescent="0.3"/>
    <row r="195" spans="1:15" ht="24" thickBot="1" x14ac:dyDescent="0.3">
      <c r="F195" s="42" t="s">
        <v>160</v>
      </c>
      <c r="G195" s="42" t="s">
        <v>161</v>
      </c>
      <c r="H195" s="43" t="s">
        <v>162</v>
      </c>
      <c r="I195" s="42" t="s">
        <v>163</v>
      </c>
      <c r="J195" s="42" t="s">
        <v>164</v>
      </c>
      <c r="K195" s="44" t="s">
        <v>165</v>
      </c>
      <c r="L195" s="45" t="s">
        <v>166</v>
      </c>
    </row>
    <row r="196" spans="1:15" ht="15.75" thickBot="1" x14ac:dyDescent="0.3">
      <c r="F196" s="95">
        <f>J193</f>
        <v>0</v>
      </c>
      <c r="G196" s="95">
        <f>K193</f>
        <v>0</v>
      </c>
      <c r="H196" s="46">
        <v>0.2</v>
      </c>
      <c r="I196" s="95">
        <f>F196*H196</f>
        <v>0</v>
      </c>
      <c r="J196" s="95">
        <f>G196*H196</f>
        <v>0</v>
      </c>
      <c r="K196" s="96">
        <f>F196+I196</f>
        <v>0</v>
      </c>
      <c r="L196" s="47">
        <f>G196+J196</f>
        <v>0</v>
      </c>
    </row>
    <row r="197" spans="1:15" x14ac:dyDescent="0.25">
      <c r="B197" s="71" t="s">
        <v>153</v>
      </c>
    </row>
    <row r="198" spans="1:15" ht="90" x14ac:dyDescent="0.25">
      <c r="A198" s="128"/>
      <c r="B198" s="32" t="s">
        <v>1</v>
      </c>
      <c r="C198" s="32" t="s">
        <v>2</v>
      </c>
      <c r="D198" s="38" t="s">
        <v>3</v>
      </c>
      <c r="E198" s="33" t="s">
        <v>4</v>
      </c>
      <c r="F198" s="34" t="s">
        <v>5</v>
      </c>
      <c r="G198" s="34" t="s">
        <v>6</v>
      </c>
      <c r="H198" s="35" t="s">
        <v>7</v>
      </c>
      <c r="I198" s="36" t="s">
        <v>8</v>
      </c>
      <c r="J198" s="14" t="s">
        <v>167</v>
      </c>
      <c r="K198" s="14" t="s">
        <v>168</v>
      </c>
      <c r="L198" s="37" t="s">
        <v>9</v>
      </c>
    </row>
    <row r="199" spans="1:15" s="138" customFormat="1" ht="60" x14ac:dyDescent="0.2">
      <c r="A199" s="133">
        <v>1</v>
      </c>
      <c r="B199" s="134" t="s">
        <v>140</v>
      </c>
      <c r="C199" s="147" t="s">
        <v>148</v>
      </c>
      <c r="D199" s="133">
        <v>15000</v>
      </c>
      <c r="E199" s="136"/>
      <c r="F199" s="136"/>
      <c r="G199" s="137"/>
      <c r="H199" s="139"/>
      <c r="I199" s="140"/>
      <c r="J199" s="141">
        <f t="shared" ref="J199:J206" si="3">H199*D199</f>
        <v>0</v>
      </c>
      <c r="K199" s="141">
        <f>J199*I199+J199</f>
        <v>0</v>
      </c>
      <c r="L199" s="136"/>
    </row>
    <row r="200" spans="1:15" s="138" customFormat="1" ht="12" x14ac:dyDescent="0.2">
      <c r="A200" s="133">
        <v>2</v>
      </c>
      <c r="B200" s="134" t="s">
        <v>141</v>
      </c>
      <c r="C200" s="147" t="s">
        <v>126</v>
      </c>
      <c r="D200" s="133">
        <v>7000</v>
      </c>
      <c r="E200" s="136"/>
      <c r="F200" s="136"/>
      <c r="G200" s="137"/>
      <c r="H200" s="139"/>
      <c r="I200" s="150"/>
      <c r="J200" s="141">
        <f t="shared" si="3"/>
        <v>0</v>
      </c>
      <c r="K200" s="141">
        <f t="shared" ref="K200:K206" si="4">J200*I200+J200</f>
        <v>0</v>
      </c>
      <c r="L200" s="136"/>
    </row>
    <row r="201" spans="1:15" s="138" customFormat="1" ht="24" x14ac:dyDescent="0.2">
      <c r="A201" s="133">
        <v>3</v>
      </c>
      <c r="B201" s="134" t="s">
        <v>142</v>
      </c>
      <c r="C201" s="147" t="s">
        <v>126</v>
      </c>
      <c r="D201" s="133">
        <v>600</v>
      </c>
      <c r="E201" s="136"/>
      <c r="F201" s="136"/>
      <c r="G201" s="137"/>
      <c r="H201" s="139"/>
      <c r="I201" s="140"/>
      <c r="J201" s="141">
        <f t="shared" si="3"/>
        <v>0</v>
      </c>
      <c r="K201" s="141">
        <f t="shared" si="4"/>
        <v>0</v>
      </c>
      <c r="L201" s="136"/>
    </row>
    <row r="202" spans="1:15" s="138" customFormat="1" ht="24" x14ac:dyDescent="0.2">
      <c r="A202" s="133">
        <v>4</v>
      </c>
      <c r="B202" s="134" t="s">
        <v>143</v>
      </c>
      <c r="C202" s="147" t="s">
        <v>126</v>
      </c>
      <c r="D202" s="133">
        <v>2200</v>
      </c>
      <c r="E202" s="136"/>
      <c r="F202" s="136"/>
      <c r="G202" s="137"/>
      <c r="H202" s="139"/>
      <c r="I202" s="140"/>
      <c r="J202" s="141">
        <f t="shared" si="3"/>
        <v>0</v>
      </c>
      <c r="K202" s="141">
        <f t="shared" si="4"/>
        <v>0</v>
      </c>
      <c r="L202" s="136"/>
    </row>
    <row r="203" spans="1:15" s="138" customFormat="1" ht="12" x14ac:dyDescent="0.2">
      <c r="A203" s="133">
        <v>5</v>
      </c>
      <c r="B203" s="134" t="s">
        <v>144</v>
      </c>
      <c r="C203" s="147" t="s">
        <v>126</v>
      </c>
      <c r="D203" s="133">
        <v>900</v>
      </c>
      <c r="E203" s="136"/>
      <c r="F203" s="136"/>
      <c r="G203" s="137"/>
      <c r="H203" s="139"/>
      <c r="I203" s="140"/>
      <c r="J203" s="141">
        <f t="shared" si="3"/>
        <v>0</v>
      </c>
      <c r="K203" s="141">
        <f t="shared" si="4"/>
        <v>0</v>
      </c>
      <c r="L203" s="136"/>
    </row>
    <row r="204" spans="1:15" s="138" customFormat="1" ht="36" x14ac:dyDescent="0.2">
      <c r="A204" s="133">
        <v>6</v>
      </c>
      <c r="B204" s="134" t="s">
        <v>145</v>
      </c>
      <c r="C204" s="147" t="s">
        <v>126</v>
      </c>
      <c r="D204" s="133">
        <v>100</v>
      </c>
      <c r="E204" s="136"/>
      <c r="F204" s="136"/>
      <c r="G204" s="137"/>
      <c r="H204" s="139"/>
      <c r="I204" s="140"/>
      <c r="J204" s="141">
        <f t="shared" si="3"/>
        <v>0</v>
      </c>
      <c r="K204" s="141">
        <f t="shared" si="4"/>
        <v>0</v>
      </c>
      <c r="L204" s="136"/>
    </row>
    <row r="205" spans="1:15" s="138" customFormat="1" ht="36" x14ac:dyDescent="0.2">
      <c r="A205" s="133">
        <v>7</v>
      </c>
      <c r="B205" s="134" t="s">
        <v>146</v>
      </c>
      <c r="C205" s="147" t="s">
        <v>126</v>
      </c>
      <c r="D205" s="133">
        <v>240</v>
      </c>
      <c r="E205" s="136"/>
      <c r="F205" s="136"/>
      <c r="G205" s="137"/>
      <c r="H205" s="139"/>
      <c r="I205" s="140"/>
      <c r="J205" s="141">
        <f t="shared" si="3"/>
        <v>0</v>
      </c>
      <c r="K205" s="141">
        <f t="shared" si="4"/>
        <v>0</v>
      </c>
      <c r="L205" s="136"/>
    </row>
    <row r="206" spans="1:15" s="138" customFormat="1" ht="12" x14ac:dyDescent="0.2">
      <c r="A206" s="135">
        <v>8</v>
      </c>
      <c r="B206" s="134" t="s">
        <v>147</v>
      </c>
      <c r="C206" s="148" t="s">
        <v>126</v>
      </c>
      <c r="D206" s="135">
        <v>1000</v>
      </c>
      <c r="E206" s="136"/>
      <c r="F206" s="136"/>
      <c r="G206" s="137"/>
      <c r="H206" s="139"/>
      <c r="I206" s="140"/>
      <c r="J206" s="141">
        <f t="shared" si="3"/>
        <v>0</v>
      </c>
      <c r="K206" s="141">
        <f t="shared" si="4"/>
        <v>0</v>
      </c>
      <c r="L206" s="136"/>
    </row>
    <row r="207" spans="1:15" s="71" customFormat="1" x14ac:dyDescent="0.25">
      <c r="A207" s="126"/>
      <c r="H207" s="79"/>
      <c r="I207" s="54" t="s">
        <v>169</v>
      </c>
      <c r="J207" s="86">
        <f>SUM(J199:J206)</f>
        <v>0</v>
      </c>
      <c r="K207" s="86">
        <f>SUM(K199:K206)</f>
        <v>0</v>
      </c>
      <c r="N207" s="87"/>
      <c r="O207" s="87"/>
    </row>
    <row r="208" spans="1:15" ht="15.75" thickBot="1" x14ac:dyDescent="0.3">
      <c r="N208" s="25"/>
      <c r="O208" s="25"/>
    </row>
    <row r="209" spans="1:14" ht="24" thickBot="1" x14ac:dyDescent="0.3">
      <c r="F209" s="42" t="s">
        <v>160</v>
      </c>
      <c r="G209" s="42" t="s">
        <v>161</v>
      </c>
      <c r="H209" s="43" t="s">
        <v>162</v>
      </c>
      <c r="I209" s="42" t="s">
        <v>163</v>
      </c>
      <c r="J209" s="42" t="s">
        <v>164</v>
      </c>
      <c r="K209" s="44" t="s">
        <v>165</v>
      </c>
      <c r="L209" s="45" t="s">
        <v>166</v>
      </c>
    </row>
    <row r="210" spans="1:14" ht="15.75" thickBot="1" x14ac:dyDescent="0.3">
      <c r="F210" s="95">
        <f>J207</f>
        <v>0</v>
      </c>
      <c r="G210" s="95">
        <f>K207</f>
        <v>0</v>
      </c>
      <c r="H210" s="46">
        <v>0.2</v>
      </c>
      <c r="I210" s="95">
        <f>F210*H210</f>
        <v>0</v>
      </c>
      <c r="J210" s="95">
        <f>G210*H210</f>
        <v>0</v>
      </c>
      <c r="K210" s="96">
        <f>F210+I210</f>
        <v>0</v>
      </c>
      <c r="L210" s="47">
        <f>G210+J210</f>
        <v>0</v>
      </c>
    </row>
    <row r="212" spans="1:14" x14ac:dyDescent="0.25">
      <c r="B212" s="71" t="s">
        <v>154</v>
      </c>
    </row>
    <row r="213" spans="1:14" ht="90" x14ac:dyDescent="0.25">
      <c r="A213" s="128"/>
      <c r="B213" s="32" t="s">
        <v>1</v>
      </c>
      <c r="C213" s="32" t="s">
        <v>2</v>
      </c>
      <c r="D213" s="38" t="s">
        <v>3</v>
      </c>
      <c r="E213" s="33" t="s">
        <v>4</v>
      </c>
      <c r="F213" s="34" t="s">
        <v>5</v>
      </c>
      <c r="G213" s="34" t="s">
        <v>6</v>
      </c>
      <c r="H213" s="35" t="s">
        <v>7</v>
      </c>
      <c r="I213" s="36" t="s">
        <v>8</v>
      </c>
      <c r="J213" s="14" t="s">
        <v>167</v>
      </c>
      <c r="K213" s="14" t="s">
        <v>168</v>
      </c>
      <c r="L213" s="37" t="s">
        <v>9</v>
      </c>
    </row>
    <row r="214" spans="1:14" s="55" customFormat="1" ht="60" x14ac:dyDescent="0.2">
      <c r="A214" s="129">
        <v>1</v>
      </c>
      <c r="B214" s="130" t="s">
        <v>155</v>
      </c>
      <c r="C214" s="149" t="s">
        <v>157</v>
      </c>
      <c r="D214" s="132">
        <v>500</v>
      </c>
      <c r="E214" s="116"/>
      <c r="F214" s="116"/>
      <c r="G214" s="116"/>
      <c r="H214" s="131"/>
      <c r="I214" s="142"/>
      <c r="J214" s="143">
        <f>H214*D214</f>
        <v>0</v>
      </c>
      <c r="K214" s="143">
        <f>J214*I214+J214</f>
        <v>0</v>
      </c>
      <c r="L214" s="129"/>
    </row>
    <row r="215" spans="1:14" s="55" customFormat="1" ht="60" x14ac:dyDescent="0.2">
      <c r="A215" s="129">
        <v>2</v>
      </c>
      <c r="B215" s="130" t="s">
        <v>156</v>
      </c>
      <c r="C215" s="149" t="s">
        <v>158</v>
      </c>
      <c r="D215" s="132">
        <v>1000</v>
      </c>
      <c r="E215" s="116"/>
      <c r="F215" s="116"/>
      <c r="G215" s="116"/>
      <c r="H215" s="131"/>
      <c r="I215" s="142"/>
      <c r="J215" s="143">
        <f>H215*D215</f>
        <v>0</v>
      </c>
      <c r="K215" s="143">
        <f>J215*I215+J215</f>
        <v>0</v>
      </c>
      <c r="L215" s="129"/>
    </row>
    <row r="216" spans="1:14" s="71" customFormat="1" x14ac:dyDescent="0.25">
      <c r="A216" s="126"/>
      <c r="H216" s="79"/>
      <c r="I216" s="54" t="s">
        <v>169</v>
      </c>
      <c r="J216" s="86">
        <f>SUM(J214:J215)</f>
        <v>0</v>
      </c>
      <c r="K216" s="86">
        <f>SUM(K214:K215)</f>
        <v>0</v>
      </c>
    </row>
    <row r="217" spans="1:14" ht="15.75" thickBot="1" x14ac:dyDescent="0.3"/>
    <row r="218" spans="1:14" ht="24" thickBot="1" x14ac:dyDescent="0.3">
      <c r="F218" s="42" t="s">
        <v>160</v>
      </c>
      <c r="G218" s="42" t="s">
        <v>161</v>
      </c>
      <c r="H218" s="43" t="s">
        <v>162</v>
      </c>
      <c r="I218" s="42" t="s">
        <v>163</v>
      </c>
      <c r="J218" s="42" t="s">
        <v>164</v>
      </c>
      <c r="K218" s="44" t="s">
        <v>165</v>
      </c>
      <c r="L218" s="45" t="s">
        <v>166</v>
      </c>
    </row>
    <row r="219" spans="1:14" ht="15.75" thickBot="1" x14ac:dyDescent="0.3">
      <c r="F219" s="95">
        <f>J216</f>
        <v>0</v>
      </c>
      <c r="G219" s="95">
        <f>K216</f>
        <v>0</v>
      </c>
      <c r="H219" s="46">
        <v>0.2</v>
      </c>
      <c r="I219" s="95">
        <f>F219*H219</f>
        <v>0</v>
      </c>
      <c r="J219" s="95">
        <f>G219*H219</f>
        <v>0</v>
      </c>
      <c r="K219" s="96">
        <f>F219+I219</f>
        <v>0</v>
      </c>
      <c r="L219" s="47">
        <f>G219+J219</f>
        <v>0</v>
      </c>
    </row>
    <row r="221" spans="1:14" x14ac:dyDescent="0.25">
      <c r="D221" s="5"/>
      <c r="E221" s="5"/>
      <c r="F221" s="155"/>
      <c r="G221" s="156"/>
      <c r="H221" s="156"/>
      <c r="I221" s="156"/>
      <c r="J221" s="156"/>
      <c r="K221" s="156"/>
      <c r="L221" s="156"/>
      <c r="M221" s="5"/>
      <c r="N221" s="5"/>
    </row>
    <row r="222" spans="1:14" x14ac:dyDescent="0.25">
      <c r="D222" s="5"/>
      <c r="E222" s="5"/>
      <c r="F222" s="155"/>
      <c r="G222" s="151"/>
      <c r="H222" s="151"/>
      <c r="I222" s="151"/>
      <c r="J222" s="151"/>
      <c r="K222" s="151"/>
      <c r="L222" s="151"/>
      <c r="M222" s="5"/>
      <c r="N222" s="5"/>
    </row>
    <row r="223" spans="1:14" x14ac:dyDescent="0.25">
      <c r="D223" s="5"/>
      <c r="E223" s="5"/>
      <c r="F223" s="155"/>
      <c r="G223" s="151"/>
      <c r="H223" s="151"/>
      <c r="I223" s="151"/>
      <c r="J223" s="151"/>
      <c r="K223" s="151"/>
      <c r="L223" s="151"/>
      <c r="M223" s="5"/>
      <c r="N223" s="5"/>
    </row>
    <row r="224" spans="1:14" x14ac:dyDescent="0.25">
      <c r="D224" s="5"/>
      <c r="E224" s="5"/>
      <c r="F224" s="155"/>
      <c r="G224" s="151"/>
      <c r="H224" s="151"/>
      <c r="I224" s="151"/>
      <c r="J224" s="151"/>
      <c r="K224" s="151"/>
      <c r="L224" s="151"/>
      <c r="M224" s="5"/>
      <c r="N224" s="5"/>
    </row>
    <row r="225" spans="1:14" x14ac:dyDescent="0.25">
      <c r="D225" s="5"/>
      <c r="E225" s="5"/>
      <c r="F225" s="155"/>
      <c r="G225" s="151"/>
      <c r="H225" s="151"/>
      <c r="I225" s="151"/>
      <c r="J225" s="151"/>
      <c r="K225" s="151"/>
      <c r="L225" s="151"/>
      <c r="M225" s="5"/>
      <c r="N225" s="5"/>
    </row>
    <row r="226" spans="1:14" x14ac:dyDescent="0.25">
      <c r="D226" s="5"/>
      <c r="E226" s="5"/>
      <c r="F226" s="155"/>
      <c r="G226" s="151"/>
      <c r="H226" s="151"/>
      <c r="I226" s="151"/>
      <c r="J226" s="151"/>
      <c r="K226" s="151"/>
      <c r="L226" s="151"/>
      <c r="M226" s="5"/>
      <c r="N226" s="5"/>
    </row>
    <row r="227" spans="1:14" x14ac:dyDescent="0.25">
      <c r="D227" s="5"/>
      <c r="E227" s="5"/>
      <c r="F227" s="155"/>
      <c r="G227" s="151"/>
      <c r="H227" s="151"/>
      <c r="I227" s="151"/>
      <c r="J227" s="151"/>
      <c r="K227" s="151"/>
      <c r="L227" s="151"/>
      <c r="M227" s="5"/>
      <c r="N227" s="5"/>
    </row>
    <row r="228" spans="1:14" x14ac:dyDescent="0.25">
      <c r="D228" s="5"/>
      <c r="E228" s="5"/>
      <c r="F228" s="155"/>
      <c r="G228" s="151"/>
      <c r="H228" s="151"/>
      <c r="I228" s="151"/>
      <c r="J228" s="151"/>
      <c r="K228" s="151"/>
      <c r="L228" s="151"/>
      <c r="M228" s="5"/>
      <c r="N228" s="5"/>
    </row>
    <row r="229" spans="1:14" x14ac:dyDescent="0.25">
      <c r="D229" s="5"/>
      <c r="E229" s="5"/>
      <c r="F229" s="155"/>
      <c r="G229" s="151"/>
      <c r="H229" s="151"/>
      <c r="I229" s="151"/>
      <c r="J229" s="151"/>
      <c r="K229" s="151"/>
      <c r="L229" s="151"/>
      <c r="M229" s="5"/>
      <c r="N229" s="5"/>
    </row>
    <row r="230" spans="1:14" s="153" customFormat="1" x14ac:dyDescent="0.25">
      <c r="A230" s="152"/>
      <c r="D230" s="154"/>
      <c r="E230" s="154"/>
      <c r="F230" s="157"/>
      <c r="G230" s="158"/>
      <c r="H230" s="158"/>
      <c r="I230" s="158"/>
      <c r="J230" s="158"/>
      <c r="K230" s="158"/>
      <c r="L230" s="158"/>
      <c r="M230" s="154"/>
      <c r="N230" s="154"/>
    </row>
    <row r="231" spans="1:14" x14ac:dyDescent="0.25">
      <c r="D231" s="5"/>
      <c r="E231" s="5"/>
      <c r="F231" s="5"/>
      <c r="G231" s="151"/>
      <c r="H231" s="151"/>
      <c r="I231" s="151"/>
      <c r="J231" s="151"/>
      <c r="K231" s="151"/>
      <c r="L231" s="151"/>
      <c r="M231" s="5"/>
      <c r="N231" s="5"/>
    </row>
    <row r="232" spans="1:14" x14ac:dyDescent="0.25">
      <c r="D232" s="5"/>
      <c r="E232" s="5"/>
      <c r="F232" s="144"/>
      <c r="G232" s="48"/>
      <c r="H232" s="48"/>
      <c r="I232" s="5"/>
      <c r="J232" s="5"/>
      <c r="K232" s="5"/>
      <c r="L232" s="5"/>
      <c r="M232" s="5"/>
      <c r="N232" s="5"/>
    </row>
    <row r="233" spans="1:14" x14ac:dyDescent="0.25">
      <c r="D233" s="5"/>
      <c r="E233" s="5"/>
      <c r="F233" s="5"/>
      <c r="G233" s="5"/>
      <c r="H233" s="29"/>
      <c r="I233" s="5"/>
      <c r="J233" s="5"/>
      <c r="K233" s="5"/>
      <c r="L233" s="5"/>
      <c r="M233" s="5"/>
      <c r="N233" s="5"/>
    </row>
  </sheetData>
  <mergeCells count="9">
    <mergeCell ref="A2:B2"/>
    <mergeCell ref="A151:A161"/>
    <mergeCell ref="A170:A171"/>
    <mergeCell ref="A172:A173"/>
    <mergeCell ref="A7:A34"/>
    <mergeCell ref="A35:A71"/>
    <mergeCell ref="A100:A117"/>
    <mergeCell ref="A73:A92"/>
    <mergeCell ref="A125:A144"/>
  </mergeCells>
  <pageMargins left="0.7" right="0.7" top="0.75" bottom="0.75" header="0.3" footer="0.3"/>
  <pageSetup paperSize="9" scale="43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2023-03-24T08:55:58Z</dcterms:modified>
</cp:coreProperties>
</file>