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'Arkusz1'!$A$1:$O$560</definedName>
  </definedNames>
  <calcPr fullCalcOnLoad="1"/>
</workbook>
</file>

<file path=xl/sharedStrings.xml><?xml version="1.0" encoding="utf-8"?>
<sst xmlns="http://schemas.openxmlformats.org/spreadsheetml/2006/main" count="1732" uniqueCount="139">
  <si>
    <t>ZESTAWIENIE POWIERZCHNI DO UTRZYMANIA PORZĄDKÓW</t>
  </si>
  <si>
    <t xml:space="preserve">  </t>
  </si>
  <si>
    <t xml:space="preserve">            </t>
  </si>
  <si>
    <t>Wykaz powierzchni budynków do utrzymania porzadków</t>
  </si>
  <si>
    <t>OSPG DUSZNIKI ZDRÓJ</t>
  </si>
  <si>
    <t>lokalizacja powierzchni</t>
  </si>
  <si>
    <t>Powierzchnia korytarzy i klatek m2</t>
  </si>
  <si>
    <t>Powierzchnia toalet (terakota) m2</t>
  </si>
  <si>
    <t>Powierzchnia ścian
(lamperia, panele, itp.) m2</t>
  </si>
  <si>
    <t>Powierzchnia okien</t>
  </si>
  <si>
    <t>Powierzchnia  drzwi</t>
  </si>
  <si>
    <t>wykładziny dywanowe</t>
  </si>
  <si>
    <t>panele podłogowe</t>
  </si>
  <si>
    <t>terakota/beton</t>
  </si>
  <si>
    <t>podłogi PCV</t>
  </si>
  <si>
    <t>Zasłony</t>
  </si>
  <si>
    <t>Firany</t>
  </si>
  <si>
    <t>Rolety</t>
  </si>
  <si>
    <t>Żaluzje</t>
  </si>
  <si>
    <t>Wertikale</t>
  </si>
  <si>
    <t>m2</t>
  </si>
  <si>
    <t>piwnica</t>
  </si>
  <si>
    <t>parter</t>
  </si>
  <si>
    <t>I piętro</t>
  </si>
  <si>
    <t>RAZEM</t>
  </si>
  <si>
    <t>poddasze</t>
  </si>
  <si>
    <t>II piętro</t>
  </si>
  <si>
    <t>III pietro</t>
  </si>
  <si>
    <t>IV piętro</t>
  </si>
  <si>
    <t>piętro</t>
  </si>
  <si>
    <t>OGÓŁEM KOMPLEKS 4333</t>
  </si>
  <si>
    <t xml:space="preserve">Powierzchnia ścian m2
(lamperia, panele, itp.) </t>
  </si>
  <si>
    <t xml:space="preserve">KOMPLEKS 7780,  Zieleniec </t>
  </si>
  <si>
    <t>OGÓŁEM KOMPLEKS 7780</t>
  </si>
  <si>
    <t>przyziemie</t>
  </si>
  <si>
    <t>KOMPLEKS 5571,  Ostra Góra</t>
  </si>
  <si>
    <t>pietro</t>
  </si>
  <si>
    <t xml:space="preserve">KOMPLEKS 2388, ul. Walecznych nr. 59 </t>
  </si>
  <si>
    <t>JEDNOSTKA WOJSKOWA 4161 W Kłodzku</t>
  </si>
  <si>
    <t xml:space="preserve">OGÓŁEM ZA JW. 4161 </t>
  </si>
  <si>
    <t>GRUPA ZABEZPIECZENIA 2 WOG</t>
  </si>
  <si>
    <t>WOJSKOWA PRACOWNIA PSYCHOLOGICZNA</t>
  </si>
  <si>
    <t>PARAFIA WOJSKOWA W KŁODZKU</t>
  </si>
  <si>
    <t>WĘZEŁ ŁĄCZNOŚCI W KŁODZKU</t>
  </si>
  <si>
    <t>OGÓŁEM KOMPLEKS  2388</t>
  </si>
  <si>
    <t xml:space="preserve">KOMPLEKS 2390, ul. Walecznych nr. 59 </t>
  </si>
  <si>
    <t xml:space="preserve">OGÓŁEM ZA GRUPĘ ZABEZPIECZENIA </t>
  </si>
  <si>
    <t>OGÓŁEM KOMPLEKS 2390</t>
  </si>
  <si>
    <t xml:space="preserve">KOMPLEKS 2389, ul. Walecznych nr. 28 </t>
  </si>
  <si>
    <t>OGÓŁEM KOMPLEKS 2389</t>
  </si>
  <si>
    <t>KOMPLEKS 8682, ul. Wyspiańskiego 2L</t>
  </si>
  <si>
    <t>OGÓŁEM KOMPLEKS 8682</t>
  </si>
  <si>
    <t>RAZEM SOI W KŁODZKU</t>
  </si>
  <si>
    <t>K-4333</t>
  </si>
  <si>
    <t>K-7780</t>
  </si>
  <si>
    <t>K-5571</t>
  </si>
  <si>
    <t>K-2388</t>
  </si>
  <si>
    <t>K-2390</t>
  </si>
  <si>
    <t>K-2389</t>
  </si>
  <si>
    <t>K-8682</t>
  </si>
  <si>
    <t>OGÓŁEM</t>
  </si>
  <si>
    <t>UWAGA:</t>
  </si>
  <si>
    <t xml:space="preserve">Zamawiający podaje powierzchnie okien i drzwi oraz powierzchnie zmywalne ścian </t>
  </si>
  <si>
    <t xml:space="preserve">wyłącznie informacyjnie w celu umożliwienia właściwej wyceny 1 m2 powierzchni wewnetrznej </t>
  </si>
  <si>
    <t>wskazanej w formularzu cenowym.</t>
  </si>
  <si>
    <t>BUDYNEK NR 23, zakres "D"</t>
  </si>
  <si>
    <t>BUDYNEK NR 24, zakres "D"</t>
  </si>
  <si>
    <t>BUDYNEK NR 74, zakres "D"</t>
  </si>
  <si>
    <t>BUDYNEK NR 8, zakres "C"</t>
  </si>
  <si>
    <t>Sekcja Obsługi Infrastruktury w Kłodzku</t>
  </si>
  <si>
    <t>CZĘŚĆ BUDYNKU  NR 3, zakres "B"</t>
  </si>
  <si>
    <t xml:space="preserve">CZĘŚĆ BUDYNKU  NR 7, zakres "A" </t>
  </si>
  <si>
    <t xml:space="preserve">OGÓŁEM ZA GRUPĘ ZABEZPIECZENIA 2 WOG-K2388 </t>
  </si>
  <si>
    <t>RAZEM JW4161 ZA KOMPLEKSY 2388,2389,2390,8682</t>
  </si>
  <si>
    <t>RAZEM  OSPG ZA KOMPLEKSY 4333, 5571, 7780</t>
  </si>
  <si>
    <t xml:space="preserve">KOMPLEKS 4333, ul. Sudecka nr. 29 </t>
  </si>
  <si>
    <t>CZĘŚĆ BUDYNKU  NR 1, zakres "A"</t>
  </si>
  <si>
    <t>BUDYNEK NR 75, zakres "A"</t>
  </si>
  <si>
    <t>BUDYNEK NR 76, zakres "A"</t>
  </si>
  <si>
    <t xml:space="preserve">WOJSKOWA  KOMENDA  UZUPEŁNIEŃ  </t>
  </si>
  <si>
    <t xml:space="preserve">                                              </t>
  </si>
  <si>
    <t>OGÓŁEM OSPG DUSZNIKI ZDRÓJ-K 4333</t>
  </si>
  <si>
    <t>OGÓŁEM GRUPA ZABEZPIECZENIA 2 WOG-K 4333</t>
  </si>
  <si>
    <t>PLACÓWKA ŻANDARMERII WOJSKOWEJ</t>
  </si>
  <si>
    <t>OGÓŁEM KOMPLEKS NR   5571</t>
  </si>
  <si>
    <t>stołowka</t>
  </si>
  <si>
    <t>BUDYNEK NR 1, zakres "A/B"</t>
  </si>
  <si>
    <t>CZĘŚĆ BUDYNKU NR 4, zakres "A" zrobione</t>
  </si>
  <si>
    <t>Powierzchnia toalet, łażni,  umywalni (terakota, ściany zmywalne ) m2</t>
  </si>
  <si>
    <t>BUDYNEK SANITARNY, zakres "A"</t>
  </si>
  <si>
    <t xml:space="preserve">BUDYNEK NR 1 , zakres "A" </t>
  </si>
  <si>
    <t xml:space="preserve">BUDYNEK NR 2, zakres "A" </t>
  </si>
  <si>
    <t xml:space="preserve">BUDYNEK NR 3, zakres "A" </t>
  </si>
  <si>
    <t xml:space="preserve">BUDYNEK NR  4, zakres "D"  </t>
  </si>
  <si>
    <t xml:space="preserve">BUDYNEK NR  5, zakres "A" </t>
  </si>
  <si>
    <t xml:space="preserve">BUDYNEK NR 6, zakres "A" </t>
  </si>
  <si>
    <t xml:space="preserve">BUDYNEK NR 8, zakres "A"  </t>
  </si>
  <si>
    <t>BUDYNEK NR  9, zakres "A"</t>
  </si>
  <si>
    <t xml:space="preserve">BUDYNEK NR  10, zakres "A" </t>
  </si>
  <si>
    <t xml:space="preserve">BUDYNEK NR 11, zakres "A/B" </t>
  </si>
  <si>
    <t xml:space="preserve">BUDYNEK NR 17, zakres "A" </t>
  </si>
  <si>
    <t xml:space="preserve">BUDYNEK NR 28, zakres "A" </t>
  </si>
  <si>
    <t xml:space="preserve">BUDYNEK NR 29, zakres "A" </t>
  </si>
  <si>
    <t xml:space="preserve">BUDYNEK NR 30, zakres "A" </t>
  </si>
  <si>
    <t xml:space="preserve">BUDYNEK NR 32, zakres "A" </t>
  </si>
  <si>
    <t xml:space="preserve">BUDYNEK NR 34, zakres "A" </t>
  </si>
  <si>
    <t xml:space="preserve">BUDYNEK NR 35, zakres "A" </t>
  </si>
  <si>
    <t xml:space="preserve">BUDYNEK NR  21  zakres "F" </t>
  </si>
  <si>
    <t xml:space="preserve">BUDYNEK NR  22 zakres "D" </t>
  </si>
  <si>
    <t xml:space="preserve">BUDYNEK NR 1, zakres "A" </t>
  </si>
  <si>
    <t xml:space="preserve">BUDYNEK NR 5, zakres "A/B" </t>
  </si>
  <si>
    <t xml:space="preserve">BUDYNEK NR  7, zakres "C" </t>
  </si>
  <si>
    <t xml:space="preserve">BUDYNEK NR 4, zakres "A" </t>
  </si>
  <si>
    <t xml:space="preserve">BUDYNEK NR 7, zakres "A"  </t>
  </si>
  <si>
    <t xml:space="preserve">BUDYNEK NR 8, zakres "A" </t>
  </si>
  <si>
    <t xml:space="preserve">BUDYNEK NR 11, zakres "D"   </t>
  </si>
  <si>
    <t xml:space="preserve">CZĘŚĆ  BUDYNKU NR 1, zakres "E", (Miejsce Udzielania Świadczeń Med)   </t>
  </si>
  <si>
    <t xml:space="preserve">BUDYNEK NR 2, zakres "D", (magazyny PPW 2WOG) </t>
  </si>
  <si>
    <t xml:space="preserve">CZĘŚĆ  BUDYNKU NR 4, zakres "A" </t>
  </si>
  <si>
    <t xml:space="preserve">CZĘŚĆ BUDYNKU NR 8, zakres "D" </t>
  </si>
  <si>
    <t xml:space="preserve">BUDYNEK NR 10, zakres "F" </t>
  </si>
  <si>
    <t xml:space="preserve">CZĘŚĆ BUDYNKU  NR 11, zakres "D" </t>
  </si>
  <si>
    <t xml:space="preserve">BUDYNEK NR 12, zakres "D" </t>
  </si>
  <si>
    <t xml:space="preserve">CZĘŚĆ BUDYNku  NR 21, zakres "D" </t>
  </si>
  <si>
    <t xml:space="preserve">CZĘŚĆ BUDYNKU  NR 22, zakres "D" </t>
  </si>
  <si>
    <t>RAZEM GRUPA ZABEZPIECZENIA ZA KOMPLEKSY 2388,2390,4333</t>
  </si>
  <si>
    <r>
      <t xml:space="preserve">BUDYNEK NR 7, zakres "A" </t>
    </r>
    <r>
      <rPr>
        <b/>
        <sz val="12"/>
        <color indexed="10"/>
        <rFont val="Times New Roman"/>
        <family val="1"/>
      </rPr>
      <t xml:space="preserve"> </t>
    </r>
  </si>
  <si>
    <r>
      <t>BUDYNEK NR 31, zakres "A"</t>
    </r>
    <r>
      <rPr>
        <b/>
        <sz val="12"/>
        <color indexed="10"/>
        <rFont val="Times New Roman"/>
        <family val="1"/>
      </rPr>
      <t xml:space="preserve"> </t>
    </r>
  </si>
  <si>
    <r>
      <t>BUDYNEK NR 33, zakres "A"</t>
    </r>
    <r>
      <rPr>
        <b/>
        <sz val="12"/>
        <color indexed="10"/>
        <rFont val="Times New Roman"/>
        <family val="1"/>
      </rPr>
      <t xml:space="preserve"> </t>
    </r>
  </si>
  <si>
    <r>
      <t xml:space="preserve">CZĘŚĆ  BUDYNEK NR 1, zakres "E",  /ZZM/    </t>
    </r>
    <r>
      <rPr>
        <b/>
        <sz val="12"/>
        <color indexed="10"/>
        <rFont val="Times New Roman"/>
        <family val="1"/>
      </rPr>
      <t xml:space="preserve"> </t>
    </r>
  </si>
  <si>
    <r>
      <t>BUDYNEK NR 5, zakres "A"</t>
    </r>
    <r>
      <rPr>
        <b/>
        <sz val="12"/>
        <color indexed="10"/>
        <rFont val="Times New Roman"/>
        <family val="1"/>
      </rPr>
      <t xml:space="preserve"> </t>
    </r>
  </si>
  <si>
    <r>
      <t xml:space="preserve">BUDYNEK NR 6, zakres "A"   </t>
    </r>
    <r>
      <rPr>
        <b/>
        <sz val="12"/>
        <color indexed="10"/>
        <rFont val="Times New Roman"/>
        <family val="1"/>
      </rPr>
      <t xml:space="preserve"> </t>
    </r>
  </si>
  <si>
    <r>
      <t>BUDYNEK NR 27, zakres "A"</t>
    </r>
    <r>
      <rPr>
        <b/>
        <sz val="12"/>
        <color indexed="10"/>
        <rFont val="Times New Roman"/>
        <family val="1"/>
      </rPr>
      <t xml:space="preserve"> </t>
    </r>
  </si>
  <si>
    <r>
      <t>Powierzchnia pomieszczeń m</t>
    </r>
    <r>
      <rPr>
        <vertAlign val="superscript"/>
        <sz val="12"/>
        <rFont val="Times New Roman"/>
        <family val="1"/>
      </rPr>
      <t>2</t>
    </r>
  </si>
  <si>
    <r>
      <t>Powierzchnia w m</t>
    </r>
    <r>
      <rPr>
        <vertAlign val="superscript"/>
        <sz val="12"/>
        <rFont val="Times New Roman"/>
        <family val="1"/>
      </rPr>
      <t>2</t>
    </r>
  </si>
  <si>
    <r>
      <t>Powierzchnia pomieszczeń m</t>
    </r>
    <r>
      <rPr>
        <vertAlign val="superscript"/>
        <sz val="12"/>
        <color indexed="8"/>
        <rFont val="Times New Roman"/>
        <family val="1"/>
      </rPr>
      <t>2</t>
    </r>
  </si>
  <si>
    <r>
      <t>Powierzchnia w m</t>
    </r>
    <r>
      <rPr>
        <vertAlign val="superscript"/>
        <sz val="12"/>
        <color indexed="8"/>
        <rFont val="Times New Roman"/>
        <family val="1"/>
      </rPr>
      <t>2</t>
    </r>
  </si>
  <si>
    <t>Załącznik nr 2 do umowy</t>
  </si>
  <si>
    <t>INFR/585/2020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</si>
</sst>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u val="single"/>
      <sz val="12"/>
      <color indexed="20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C00000"/>
      <name val="Times New Roman"/>
      <family val="1"/>
    </font>
    <font>
      <b/>
      <u val="single"/>
      <sz val="12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ck">
        <color rgb="FFFF0000"/>
      </right>
      <top/>
      <bottom style="thin"/>
    </border>
    <border>
      <left style="thin"/>
      <right style="thick">
        <color indexed="10"/>
      </right>
      <top style="thin"/>
      <bottom style="thin"/>
    </border>
    <border>
      <left style="medium"/>
      <right style="medium"/>
      <top/>
      <bottom style="thin"/>
    </border>
    <border>
      <left style="thin"/>
      <right style="thick">
        <color rgb="FFFF0000"/>
      </right>
      <top style="thin"/>
      <bottom style="medium"/>
    </border>
    <border>
      <left/>
      <right style="thick">
        <color rgb="FFFF0000"/>
      </right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ck">
        <color rgb="FFFF0000"/>
      </right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>
        <color indexed="10"/>
      </right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/>
      <right style="thin"/>
      <top/>
      <bottom/>
    </border>
    <border>
      <left style="thin"/>
      <right style="thick">
        <color rgb="FFFF0000"/>
      </right>
      <top/>
      <bottom/>
    </border>
    <border>
      <left style="medium"/>
      <right style="thin"/>
      <top style="medium"/>
      <bottom style="medium"/>
    </border>
    <border>
      <left/>
      <right/>
      <top/>
      <bottom style="medium">
        <color theme="1"/>
      </bottom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ck">
        <color rgb="FFFF0000"/>
      </right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ck">
        <color rgb="FFFF0000"/>
      </right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/>
      <bottom style="thin"/>
    </border>
    <border>
      <left style="thick">
        <color rgb="FFFF0000"/>
      </left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thick">
        <color rgb="FFFF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ck">
        <color indexed="10"/>
      </right>
      <top style="medium"/>
      <bottom style="thin"/>
    </border>
    <border>
      <left style="thick">
        <color indexed="10"/>
      </left>
      <right style="thin"/>
      <top style="medium"/>
      <bottom/>
    </border>
    <border>
      <left style="thick">
        <color indexed="10"/>
      </left>
      <right style="thin"/>
      <top/>
      <bottom style="medium"/>
    </border>
    <border>
      <left style="thick">
        <color indexed="10"/>
      </left>
      <right style="thin"/>
      <top/>
      <bottom/>
    </border>
    <border>
      <left style="thick">
        <color indexed="10"/>
      </left>
      <right style="thin"/>
      <top/>
      <bottom style="thin"/>
    </border>
    <border>
      <left style="medium"/>
      <right style="thin"/>
      <top/>
      <bottom style="medium"/>
    </border>
    <border>
      <left/>
      <right style="thick">
        <color indexed="1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8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2" fillId="0" borderId="0" xfId="51" applyFont="1" applyBorder="1" applyAlignment="1">
      <alignment/>
      <protection/>
    </xf>
    <xf numFmtId="0" fontId="2" fillId="0" borderId="0" xfId="51" applyFont="1" applyAlignment="1">
      <alignment/>
      <protection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/>
    </xf>
    <xf numFmtId="2" fontId="9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/>
    </xf>
    <xf numFmtId="4" fontId="7" fillId="33" borderId="0" xfId="0" applyNumberFormat="1" applyFont="1" applyFill="1" applyBorder="1" applyAlignment="1">
      <alignment/>
    </xf>
    <xf numFmtId="0" fontId="2" fillId="0" borderId="0" xfId="51" applyFont="1" applyBorder="1" applyAlignment="1">
      <alignment/>
      <protection/>
    </xf>
    <xf numFmtId="0" fontId="60" fillId="0" borderId="0" xfId="0" applyFont="1" applyAlignment="1">
      <alignment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8" fillId="0" borderId="0" xfId="0" applyNumberFormat="1" applyFont="1" applyAlignment="1">
      <alignment vertic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4" fontId="11" fillId="0" borderId="0" xfId="59" applyFont="1" applyAlignment="1">
      <alignment horizontal="left"/>
    </xf>
    <xf numFmtId="0" fontId="11" fillId="0" borderId="0" xfId="51" applyFont="1" applyBorder="1" applyAlignment="1">
      <alignment/>
      <protection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63" fillId="0" borderId="0" xfId="51" applyNumberFormat="1" applyFont="1" applyBorder="1" applyAlignment="1">
      <alignment wrapText="1"/>
      <protection/>
    </xf>
    <xf numFmtId="2" fontId="63" fillId="0" borderId="0" xfId="0" applyNumberFormat="1" applyFont="1" applyBorder="1" applyAlignment="1">
      <alignment vertical="center"/>
    </xf>
    <xf numFmtId="0" fontId="64" fillId="0" borderId="0" xfId="51" applyFont="1" applyAlignment="1">
      <alignment/>
      <protection/>
    </xf>
    <xf numFmtId="0" fontId="11" fillId="0" borderId="11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5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2" fontId="10" fillId="0" borderId="23" xfId="0" applyNumberFormat="1" applyFont="1" applyBorder="1" applyAlignment="1">
      <alignment vertical="center"/>
    </xf>
    <xf numFmtId="2" fontId="10" fillId="0" borderId="24" xfId="0" applyNumberFormat="1" applyFont="1" applyBorder="1" applyAlignment="1">
      <alignment vertical="center"/>
    </xf>
    <xf numFmtId="2" fontId="10" fillId="0" borderId="25" xfId="0" applyNumberFormat="1" applyFont="1" applyBorder="1" applyAlignment="1">
      <alignment vertical="center"/>
    </xf>
    <xf numFmtId="2" fontId="10" fillId="0" borderId="26" xfId="0" applyNumberFormat="1" applyFont="1" applyBorder="1" applyAlignment="1">
      <alignment vertical="center"/>
    </xf>
    <xf numFmtId="2" fontId="10" fillId="0" borderId="27" xfId="0" applyNumberFormat="1" applyFont="1" applyBorder="1" applyAlignment="1">
      <alignment vertical="center"/>
    </xf>
    <xf numFmtId="2" fontId="10" fillId="0" borderId="24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vertical="center"/>
    </xf>
    <xf numFmtId="4" fontId="65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right" vertical="center"/>
    </xf>
    <xf numFmtId="2" fontId="10" fillId="0" borderId="21" xfId="0" applyNumberFormat="1" applyFont="1" applyBorder="1" applyAlignment="1">
      <alignment horizontal="right" vertical="center" wrapText="1"/>
    </xf>
    <xf numFmtId="2" fontId="10" fillId="0" borderId="31" xfId="0" applyNumberFormat="1" applyFont="1" applyBorder="1" applyAlignment="1">
      <alignment horizontal="right" vertical="center" wrapText="1"/>
    </xf>
    <xf numFmtId="2" fontId="10" fillId="0" borderId="32" xfId="0" applyNumberFormat="1" applyFont="1" applyBorder="1" applyAlignment="1">
      <alignment horizontal="right" vertical="center" wrapText="1"/>
    </xf>
    <xf numFmtId="2" fontId="10" fillId="0" borderId="24" xfId="0" applyNumberFormat="1" applyFont="1" applyBorder="1" applyAlignment="1">
      <alignment horizontal="right" vertical="center"/>
    </xf>
    <xf numFmtId="2" fontId="10" fillId="0" borderId="26" xfId="0" applyNumberFormat="1" applyFont="1" applyBorder="1" applyAlignment="1">
      <alignment horizontal="right" vertical="center"/>
    </xf>
    <xf numFmtId="2" fontId="10" fillId="0" borderId="25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right" vertical="center" wrapText="1"/>
    </xf>
    <xf numFmtId="2" fontId="10" fillId="0" borderId="31" xfId="0" applyNumberFormat="1" applyFont="1" applyBorder="1" applyAlignment="1">
      <alignment horizontal="right" vertical="center"/>
    </xf>
    <xf numFmtId="2" fontId="10" fillId="0" borderId="32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65" fillId="0" borderId="33" xfId="0" applyNumberFormat="1" applyFont="1" applyBorder="1" applyAlignment="1">
      <alignment/>
    </xf>
    <xf numFmtId="4" fontId="11" fillId="0" borderId="34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10" fillId="0" borderId="0" xfId="51" applyFont="1" applyBorder="1" applyAlignment="1">
      <alignment horizontal="center"/>
      <protection/>
    </xf>
    <xf numFmtId="1" fontId="10" fillId="0" borderId="0" xfId="51" applyNumberFormat="1" applyFont="1" applyBorder="1" applyAlignment="1">
      <alignment horizontal="center"/>
      <protection/>
    </xf>
    <xf numFmtId="1" fontId="10" fillId="0" borderId="0" xfId="51" applyNumberFormat="1" applyFont="1" applyBorder="1" applyAlignment="1">
      <alignment horizontal="center" wrapText="1"/>
      <protection/>
    </xf>
    <xf numFmtId="0" fontId="11" fillId="0" borderId="0" xfId="51" applyFont="1" applyAlignment="1">
      <alignment horizontal="center" vertical="center"/>
      <protection/>
    </xf>
    <xf numFmtId="0" fontId="10" fillId="0" borderId="0" xfId="51" applyFont="1">
      <alignment/>
      <protection/>
    </xf>
    <xf numFmtId="0" fontId="10" fillId="0" borderId="17" xfId="0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right" vertical="center"/>
    </xf>
    <xf numFmtId="2" fontId="10" fillId="0" borderId="35" xfId="0" applyNumberFormat="1" applyFont="1" applyBorder="1" applyAlignment="1">
      <alignment horizontal="right" vertical="center" wrapText="1"/>
    </xf>
    <xf numFmtId="2" fontId="10" fillId="0" borderId="0" xfId="51" applyNumberFormat="1" applyFont="1" applyBorder="1" applyAlignment="1">
      <alignment horizontal="center" wrapText="1"/>
      <protection/>
    </xf>
    <xf numFmtId="0" fontId="10" fillId="0" borderId="11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" fontId="10" fillId="0" borderId="0" xfId="51" applyNumberFormat="1" applyFont="1" applyBorder="1" applyAlignment="1">
      <alignment horizontal="right"/>
      <protection/>
    </xf>
    <xf numFmtId="1" fontId="10" fillId="0" borderId="0" xfId="51" applyNumberFormat="1" applyFont="1" applyBorder="1" applyAlignment="1">
      <alignment horizontal="right" wrapText="1"/>
      <protection/>
    </xf>
    <xf numFmtId="0" fontId="10" fillId="0" borderId="2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2" fontId="10" fillId="0" borderId="31" xfId="51" applyNumberFormat="1" applyFont="1" applyBorder="1" applyAlignment="1">
      <alignment horizontal="right" vertical="center" wrapText="1"/>
      <protection/>
    </xf>
    <xf numFmtId="2" fontId="10" fillId="0" borderId="30" xfId="51" applyNumberFormat="1" applyFont="1" applyBorder="1" applyAlignment="1">
      <alignment horizontal="right" vertical="center" wrapText="1"/>
      <protection/>
    </xf>
    <xf numFmtId="0" fontId="10" fillId="0" borderId="38" xfId="0" applyFont="1" applyFill="1" applyBorder="1" applyAlignment="1">
      <alignment horizontal="center" vertical="center"/>
    </xf>
    <xf numFmtId="2" fontId="10" fillId="0" borderId="39" xfId="0" applyNumberFormat="1" applyFont="1" applyBorder="1" applyAlignment="1">
      <alignment horizontal="right" vertical="center" wrapText="1"/>
    </xf>
    <xf numFmtId="2" fontId="10" fillId="0" borderId="35" xfId="0" applyNumberFormat="1" applyFont="1" applyBorder="1" applyAlignment="1">
      <alignment horizontal="right" vertical="center"/>
    </xf>
    <xf numFmtId="2" fontId="10" fillId="0" borderId="17" xfId="0" applyNumberFormat="1" applyFont="1" applyBorder="1" applyAlignment="1">
      <alignment horizontal="right" vertical="center"/>
    </xf>
    <xf numFmtId="2" fontId="11" fillId="0" borderId="0" xfId="51" applyNumberFormat="1" applyFont="1" applyBorder="1" applyAlignment="1">
      <alignment horizontal="right" wrapText="1"/>
      <protection/>
    </xf>
    <xf numFmtId="2" fontId="11" fillId="0" borderId="0" xfId="51" applyNumberFormat="1" applyFont="1" applyBorder="1" applyAlignment="1">
      <alignment horizontal="center" vertical="center" wrapText="1"/>
      <protection/>
    </xf>
    <xf numFmtId="2" fontId="17" fillId="0" borderId="0" xfId="51" applyNumberFormat="1" applyFont="1" applyBorder="1" applyAlignment="1">
      <alignment horizontal="right" wrapText="1"/>
      <protection/>
    </xf>
    <xf numFmtId="0" fontId="10" fillId="0" borderId="0" xfId="51" applyFont="1" applyBorder="1" applyAlignment="1">
      <alignment horizontal="center" wrapText="1"/>
      <protection/>
    </xf>
    <xf numFmtId="0" fontId="11" fillId="0" borderId="0" xfId="0" applyFont="1" applyAlignment="1">
      <alignment horizontal="center" vertical="center"/>
    </xf>
    <xf numFmtId="2" fontId="10" fillId="0" borderId="34" xfId="51" applyNumberFormat="1" applyFont="1" applyBorder="1" applyAlignment="1">
      <alignment horizontal="center" wrapText="1"/>
      <protection/>
    </xf>
    <xf numFmtId="0" fontId="10" fillId="0" borderId="34" xfId="51" applyFont="1" applyBorder="1">
      <alignment/>
      <protection/>
    </xf>
    <xf numFmtId="0" fontId="11" fillId="0" borderId="0" xfId="51" applyFont="1" applyBorder="1" applyAlignment="1">
      <alignment horizontal="center" vertical="center"/>
      <protection/>
    </xf>
    <xf numFmtId="0" fontId="10" fillId="0" borderId="0" xfId="51" applyFont="1" applyBorder="1">
      <alignment/>
      <protection/>
    </xf>
    <xf numFmtId="0" fontId="65" fillId="0" borderId="11" xfId="0" applyFont="1" applyBorder="1" applyAlignment="1">
      <alignment/>
    </xf>
    <xf numFmtId="0" fontId="11" fillId="0" borderId="0" xfId="51" applyFont="1" applyBorder="1" applyAlignment="1">
      <alignment horizontal="center"/>
      <protection/>
    </xf>
    <xf numFmtId="2" fontId="11" fillId="0" borderId="0" xfId="51" applyNumberFormat="1" applyFont="1" applyBorder="1" applyAlignment="1">
      <alignment horizontal="center" vertical="center"/>
      <protection/>
    </xf>
    <xf numFmtId="2" fontId="10" fillId="0" borderId="40" xfId="51" applyNumberFormat="1" applyFont="1" applyBorder="1" applyAlignment="1">
      <alignment horizontal="right" vertical="center" wrapText="1"/>
      <protection/>
    </xf>
    <xf numFmtId="0" fontId="10" fillId="0" borderId="14" xfId="0" applyFont="1" applyBorder="1" applyAlignment="1">
      <alignment horizontal="right" vertical="center" wrapText="1"/>
    </xf>
    <xf numFmtId="2" fontId="10" fillId="0" borderId="26" xfId="51" applyNumberFormat="1" applyFont="1" applyBorder="1" applyAlignment="1">
      <alignment horizontal="right" vertical="center" wrapText="1"/>
      <protection/>
    </xf>
    <xf numFmtId="2" fontId="10" fillId="0" borderId="24" xfId="51" applyNumberFormat="1" applyFont="1" applyBorder="1" applyAlignment="1">
      <alignment horizontal="right" vertical="center"/>
      <protection/>
    </xf>
    <xf numFmtId="2" fontId="10" fillId="0" borderId="27" xfId="51" applyNumberFormat="1" applyFont="1" applyBorder="1" applyAlignment="1">
      <alignment horizontal="right" vertical="center"/>
      <protection/>
    </xf>
    <xf numFmtId="2" fontId="10" fillId="0" borderId="27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right" vertical="center"/>
    </xf>
    <xf numFmtId="2" fontId="10" fillId="0" borderId="43" xfId="0" applyNumberFormat="1" applyFont="1" applyBorder="1" applyAlignment="1">
      <alignment horizontal="right" vertical="center"/>
    </xf>
    <xf numFmtId="2" fontId="10" fillId="0" borderId="44" xfId="0" applyNumberFormat="1" applyFont="1" applyBorder="1" applyAlignment="1">
      <alignment horizontal="right" vertical="center"/>
    </xf>
    <xf numFmtId="2" fontId="10" fillId="0" borderId="45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right" vertical="center"/>
    </xf>
    <xf numFmtId="2" fontId="10" fillId="0" borderId="46" xfId="0" applyNumberFormat="1" applyFont="1" applyBorder="1" applyAlignment="1">
      <alignment horizontal="right" vertical="center"/>
    </xf>
    <xf numFmtId="2" fontId="10" fillId="0" borderId="47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2" fontId="10" fillId="0" borderId="53" xfId="0" applyNumberFormat="1" applyFont="1" applyBorder="1" applyAlignment="1">
      <alignment horizontal="right" vertical="center" wrapText="1"/>
    </xf>
    <xf numFmtId="2" fontId="10" fillId="0" borderId="15" xfId="0" applyNumberFormat="1" applyFont="1" applyBorder="1" applyAlignment="1">
      <alignment horizontal="right" vertical="center" wrapText="1"/>
    </xf>
    <xf numFmtId="2" fontId="10" fillId="0" borderId="3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2" fontId="10" fillId="0" borderId="17" xfId="0" applyNumberFormat="1" applyFont="1" applyBorder="1" applyAlignment="1">
      <alignment horizontal="right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2" fontId="10" fillId="0" borderId="30" xfId="0" applyNumberFormat="1" applyFont="1" applyBorder="1" applyAlignment="1">
      <alignment vertical="center" wrapText="1"/>
    </xf>
    <xf numFmtId="2" fontId="10" fillId="0" borderId="42" xfId="51" applyNumberFormat="1" applyFont="1" applyBorder="1" applyAlignment="1">
      <alignment horizontal="right" vertical="center"/>
      <protection/>
    </xf>
    <xf numFmtId="2" fontId="10" fillId="0" borderId="43" xfId="51" applyNumberFormat="1" applyFont="1" applyBorder="1" applyAlignment="1">
      <alignment horizontal="right" vertical="center"/>
      <protection/>
    </xf>
    <xf numFmtId="2" fontId="10" fillId="0" borderId="15" xfId="51" applyNumberFormat="1" applyFont="1" applyFill="1" applyBorder="1" applyAlignment="1">
      <alignment horizontal="right" vertical="center"/>
      <protection/>
    </xf>
    <xf numFmtId="2" fontId="10" fillId="0" borderId="54" xfId="0" applyNumberFormat="1" applyFont="1" applyBorder="1" applyAlignment="1">
      <alignment horizontal="right" vertical="center" wrapText="1"/>
    </xf>
    <xf numFmtId="4" fontId="65" fillId="0" borderId="0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65" fillId="33" borderId="0" xfId="0" applyFont="1" applyFill="1" applyBorder="1" applyAlignment="1">
      <alignment/>
    </xf>
    <xf numFmtId="2" fontId="10" fillId="0" borderId="43" xfId="0" applyNumberFormat="1" applyFont="1" applyBorder="1" applyAlignment="1">
      <alignment horizontal="right" vertical="center" wrapText="1"/>
    </xf>
    <xf numFmtId="2" fontId="10" fillId="0" borderId="56" xfId="51" applyNumberFormat="1" applyFont="1" applyFill="1" applyBorder="1" applyAlignment="1">
      <alignment horizontal="right" vertical="center"/>
      <protection/>
    </xf>
    <xf numFmtId="2" fontId="11" fillId="0" borderId="29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center" vertical="center" wrapText="1"/>
    </xf>
    <xf numFmtId="2" fontId="10" fillId="0" borderId="24" xfId="51" applyNumberFormat="1" applyFont="1" applyFill="1" applyBorder="1" applyAlignment="1">
      <alignment horizontal="right" vertical="center"/>
      <protection/>
    </xf>
    <xf numFmtId="0" fontId="10" fillId="0" borderId="57" xfId="0" applyFont="1" applyBorder="1" applyAlignment="1">
      <alignment horizontal="center" vertical="center"/>
    </xf>
    <xf numFmtId="2" fontId="10" fillId="0" borderId="58" xfId="0" applyNumberFormat="1" applyFont="1" applyBorder="1" applyAlignment="1">
      <alignment horizontal="right" vertical="center" wrapText="1"/>
    </xf>
    <xf numFmtId="2" fontId="10" fillId="0" borderId="49" xfId="0" applyNumberFormat="1" applyFont="1" applyBorder="1" applyAlignment="1">
      <alignment horizontal="right" vertical="center" wrapText="1"/>
    </xf>
    <xf numFmtId="2" fontId="10" fillId="0" borderId="49" xfId="0" applyNumberFormat="1" applyFont="1" applyBorder="1" applyAlignment="1">
      <alignment horizontal="right" vertical="center"/>
    </xf>
    <xf numFmtId="2" fontId="10" fillId="0" borderId="50" xfId="51" applyNumberFormat="1" applyFont="1" applyBorder="1" applyAlignment="1">
      <alignment horizontal="right" vertical="center"/>
      <protection/>
    </xf>
    <xf numFmtId="2" fontId="10" fillId="0" borderId="49" xfId="51" applyNumberFormat="1" applyFont="1" applyBorder="1" applyAlignment="1">
      <alignment horizontal="right" vertical="center"/>
      <protection/>
    </xf>
    <xf numFmtId="2" fontId="10" fillId="0" borderId="48" xfId="0" applyNumberFormat="1" applyFont="1" applyBorder="1" applyAlignment="1">
      <alignment horizontal="right" vertical="center" wrapText="1"/>
    </xf>
    <xf numFmtId="2" fontId="10" fillId="0" borderId="59" xfId="0" applyNumberFormat="1" applyFont="1" applyBorder="1" applyAlignment="1">
      <alignment horizontal="right" vertical="center" wrapText="1"/>
    </xf>
    <xf numFmtId="2" fontId="10" fillId="0" borderId="45" xfId="51" applyNumberFormat="1" applyFont="1" applyFill="1" applyBorder="1" applyAlignment="1">
      <alignment horizontal="right" vertical="center"/>
      <protection/>
    </xf>
    <xf numFmtId="2" fontId="10" fillId="0" borderId="10" xfId="0" applyNumberFormat="1" applyFont="1" applyBorder="1" applyAlignment="1">
      <alignment horizontal="right" vertical="center" wrapText="1"/>
    </xf>
    <xf numFmtId="2" fontId="11" fillId="0" borderId="29" xfId="0" applyNumberFormat="1" applyFont="1" applyBorder="1" applyAlignment="1">
      <alignment horizontal="right" vertical="center" wrapText="1"/>
    </xf>
    <xf numFmtId="2" fontId="10" fillId="0" borderId="60" xfId="0" applyNumberFormat="1" applyFont="1" applyBorder="1" applyAlignment="1">
      <alignment horizontal="right" vertical="center" wrapText="1"/>
    </xf>
    <xf numFmtId="2" fontId="10" fillId="0" borderId="45" xfId="0" applyNumberFormat="1" applyFont="1" applyBorder="1" applyAlignment="1">
      <alignment horizontal="right" vertical="center" wrapText="1"/>
    </xf>
    <xf numFmtId="2" fontId="10" fillId="0" borderId="61" xfId="0" applyNumberFormat="1" applyFont="1" applyBorder="1" applyAlignment="1">
      <alignment horizontal="right" vertical="center" wrapText="1"/>
    </xf>
    <xf numFmtId="2" fontId="10" fillId="0" borderId="49" xfId="51" applyNumberFormat="1" applyFont="1" applyFill="1" applyBorder="1" applyAlignment="1">
      <alignment horizontal="right" vertical="center"/>
      <protection/>
    </xf>
    <xf numFmtId="2" fontId="10" fillId="0" borderId="62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/>
    </xf>
    <xf numFmtId="2" fontId="11" fillId="0" borderId="0" xfId="51" applyNumberFormat="1" applyFont="1" applyBorder="1" applyAlignment="1">
      <alignment horizontal="right" vertical="center"/>
      <protection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51" applyNumberFormat="1" applyFont="1" applyFill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4" fontId="20" fillId="0" borderId="63" xfId="0" applyNumberFormat="1" applyFont="1" applyBorder="1" applyAlignment="1">
      <alignment horizontal="center" vertical="center"/>
    </xf>
    <xf numFmtId="4" fontId="11" fillId="0" borderId="63" xfId="0" applyNumberFormat="1" applyFont="1" applyBorder="1" applyAlignment="1">
      <alignment horizontal="center" vertical="center"/>
    </xf>
    <xf numFmtId="4" fontId="20" fillId="35" borderId="63" xfId="0" applyNumberFormat="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/>
      <protection/>
    </xf>
    <xf numFmtId="0" fontId="10" fillId="0" borderId="0" xfId="0" applyFont="1" applyBorder="1" applyAlignment="1">
      <alignment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right" vertical="center" wrapText="1"/>
    </xf>
    <xf numFmtId="2" fontId="10" fillId="0" borderId="24" xfId="0" applyNumberFormat="1" applyFont="1" applyBorder="1" applyAlignment="1">
      <alignment horizontal="right" vertical="center" wrapText="1"/>
    </xf>
    <xf numFmtId="2" fontId="10" fillId="0" borderId="55" xfId="51" applyNumberFormat="1" applyFont="1" applyBorder="1" applyAlignment="1">
      <alignment horizontal="right" vertical="center"/>
      <protection/>
    </xf>
    <xf numFmtId="2" fontId="10" fillId="0" borderId="26" xfId="0" applyNumberFormat="1" applyFont="1" applyBorder="1" applyAlignment="1">
      <alignment horizontal="right" vertical="center" wrapText="1"/>
    </xf>
    <xf numFmtId="2" fontId="10" fillId="0" borderId="25" xfId="0" applyNumberFormat="1" applyFont="1" applyBorder="1" applyAlignment="1">
      <alignment horizontal="right" vertical="center" wrapText="1"/>
    </xf>
    <xf numFmtId="2" fontId="10" fillId="0" borderId="30" xfId="51" applyNumberFormat="1" applyFont="1" applyFill="1" applyBorder="1" applyAlignment="1">
      <alignment horizontal="right" vertical="center"/>
      <protection/>
    </xf>
    <xf numFmtId="0" fontId="10" fillId="0" borderId="65" xfId="0" applyFont="1" applyBorder="1" applyAlignment="1">
      <alignment horizontal="center" vertical="center"/>
    </xf>
    <xf numFmtId="2" fontId="10" fillId="0" borderId="66" xfId="51" applyNumberFormat="1" applyFont="1" applyBorder="1" applyAlignment="1">
      <alignment horizontal="right" vertical="center"/>
      <protection/>
    </xf>
    <xf numFmtId="2" fontId="10" fillId="0" borderId="43" xfId="51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center" vertical="center"/>
    </xf>
    <xf numFmtId="2" fontId="10" fillId="0" borderId="0" xfId="51" applyNumberFormat="1" applyFont="1" applyFill="1" applyBorder="1" applyAlignment="1">
      <alignment horizontal="right" vertical="center"/>
      <protection/>
    </xf>
    <xf numFmtId="0" fontId="14" fillId="33" borderId="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10" fillId="0" borderId="67" xfId="0" applyNumberFormat="1" applyFont="1" applyBorder="1" applyAlignment="1">
      <alignment horizontal="right" vertical="center"/>
    </xf>
    <xf numFmtId="2" fontId="10" fillId="0" borderId="54" xfId="51" applyNumberFormat="1" applyFont="1" applyFill="1" applyBorder="1" applyAlignment="1">
      <alignment horizontal="right" vertical="center"/>
      <protection/>
    </xf>
    <xf numFmtId="2" fontId="10" fillId="0" borderId="68" xfId="0" applyNumberFormat="1" applyFont="1" applyBorder="1" applyAlignment="1">
      <alignment horizontal="right" vertical="center" wrapText="1"/>
    </xf>
    <xf numFmtId="0" fontId="17" fillId="0" borderId="34" xfId="51" applyFont="1" applyBorder="1" applyAlignment="1">
      <alignment/>
      <protection/>
    </xf>
    <xf numFmtId="0" fontId="11" fillId="0" borderId="34" xfId="51" applyFont="1" applyBorder="1" applyAlignment="1">
      <alignment horizontal="center"/>
      <protection/>
    </xf>
    <xf numFmtId="2" fontId="10" fillId="0" borderId="0" xfId="51" applyNumberFormat="1" applyFont="1" applyBorder="1" applyAlignment="1">
      <alignment/>
      <protection/>
    </xf>
    <xf numFmtId="0" fontId="11" fillId="0" borderId="0" xfId="51" applyFont="1" applyBorder="1" applyAlignment="1">
      <alignment horizontal="center" wrapText="1"/>
      <protection/>
    </xf>
    <xf numFmtId="2" fontId="11" fillId="0" borderId="0" xfId="51" applyNumberFormat="1" applyFont="1" applyBorder="1" applyAlignment="1">
      <alignment horizontal="center" wrapText="1"/>
      <protection/>
    </xf>
    <xf numFmtId="0" fontId="10" fillId="0" borderId="0" xfId="51" applyFont="1" applyAlignment="1">
      <alignment horizontal="center"/>
      <protection/>
    </xf>
    <xf numFmtId="4" fontId="20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wrapText="1"/>
    </xf>
    <xf numFmtId="2" fontId="11" fillId="0" borderId="0" xfId="51" applyNumberFormat="1" applyFont="1" applyBorder="1" applyAlignment="1">
      <alignment horizontal="center"/>
      <protection/>
    </xf>
    <xf numFmtId="4" fontId="6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70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3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2" fontId="66" fillId="0" borderId="20" xfId="0" applyNumberFormat="1" applyFont="1" applyBorder="1" applyAlignment="1">
      <alignment horizontal="right" vertical="center"/>
    </xf>
    <xf numFmtId="2" fontId="66" fillId="0" borderId="24" xfId="0" applyNumberFormat="1" applyFont="1" applyBorder="1" applyAlignment="1">
      <alignment horizontal="right" vertical="center"/>
    </xf>
    <xf numFmtId="2" fontId="66" fillId="0" borderId="15" xfId="0" applyNumberFormat="1" applyFont="1" applyBorder="1" applyAlignment="1">
      <alignment horizontal="right" vertical="center"/>
    </xf>
    <xf numFmtId="2" fontId="67" fillId="0" borderId="2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25" xfId="0" applyNumberFormat="1" applyFont="1" applyBorder="1" applyAlignment="1">
      <alignment horizontal="right" vertical="center"/>
    </xf>
    <xf numFmtId="2" fontId="11" fillId="0" borderId="26" xfId="0" applyNumberFormat="1" applyFont="1" applyBorder="1" applyAlignment="1">
      <alignment horizontal="right" vertical="center"/>
    </xf>
    <xf numFmtId="2" fontId="11" fillId="0" borderId="27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 wrapText="1"/>
    </xf>
    <xf numFmtId="2" fontId="10" fillId="0" borderId="71" xfId="0" applyNumberFormat="1" applyFont="1" applyBorder="1" applyAlignment="1">
      <alignment horizontal="right" vertical="center"/>
    </xf>
    <xf numFmtId="2" fontId="10" fillId="0" borderId="72" xfId="0" applyNumberFormat="1" applyFont="1" applyBorder="1" applyAlignment="1">
      <alignment horizontal="right" vertical="center"/>
    </xf>
    <xf numFmtId="2" fontId="10" fillId="0" borderId="59" xfId="0" applyNumberFormat="1" applyFont="1" applyBorder="1" applyAlignment="1">
      <alignment horizontal="right" vertical="center"/>
    </xf>
    <xf numFmtId="2" fontId="10" fillId="0" borderId="48" xfId="0" applyNumberFormat="1" applyFont="1" applyBorder="1" applyAlignment="1">
      <alignment horizontal="right" vertical="center"/>
    </xf>
    <xf numFmtId="2" fontId="10" fillId="0" borderId="52" xfId="0" applyNumberFormat="1" applyFont="1" applyBorder="1" applyAlignment="1">
      <alignment horizontal="right" vertical="center"/>
    </xf>
    <xf numFmtId="2" fontId="11" fillId="0" borderId="73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2" fontId="11" fillId="0" borderId="34" xfId="0" applyNumberFormat="1" applyFont="1" applyBorder="1" applyAlignment="1">
      <alignment horizontal="right" vertical="center"/>
    </xf>
    <xf numFmtId="2" fontId="10" fillId="0" borderId="74" xfId="0" applyNumberFormat="1" applyFont="1" applyBorder="1" applyAlignment="1">
      <alignment horizontal="right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11" fillId="0" borderId="76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2" fontId="11" fillId="0" borderId="60" xfId="0" applyNumberFormat="1" applyFont="1" applyBorder="1" applyAlignment="1">
      <alignment horizontal="right" vertical="center" wrapText="1"/>
    </xf>
    <xf numFmtId="0" fontId="11" fillId="0" borderId="49" xfId="0" applyFont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right" vertical="center" wrapText="1"/>
    </xf>
    <xf numFmtId="2" fontId="10" fillId="0" borderId="64" xfId="51" applyNumberFormat="1" applyFont="1" applyBorder="1" applyAlignment="1">
      <alignment horizontal="right" vertical="center"/>
      <protection/>
    </xf>
    <xf numFmtId="2" fontId="11" fillId="0" borderId="24" xfId="51" applyNumberFormat="1" applyFont="1" applyBorder="1" applyAlignment="1">
      <alignment horizontal="right" vertical="center"/>
      <protection/>
    </xf>
    <xf numFmtId="2" fontId="11" fillId="0" borderId="24" xfId="0" applyNumberFormat="1" applyFont="1" applyBorder="1" applyAlignment="1">
      <alignment horizontal="right" vertical="center" wrapText="1"/>
    </xf>
    <xf numFmtId="2" fontId="11" fillId="0" borderId="30" xfId="0" applyNumberFormat="1" applyFont="1" applyBorder="1" applyAlignment="1">
      <alignment horizontal="right" vertical="center" wrapText="1"/>
    </xf>
    <xf numFmtId="2" fontId="11" fillId="0" borderId="31" xfId="0" applyNumberFormat="1" applyFont="1" applyBorder="1" applyAlignment="1">
      <alignment horizontal="right" vertical="center" wrapText="1"/>
    </xf>
    <xf numFmtId="2" fontId="11" fillId="0" borderId="78" xfId="0" applyNumberFormat="1" applyFont="1" applyBorder="1" applyAlignment="1">
      <alignment horizontal="right" vertical="center" wrapText="1"/>
    </xf>
    <xf numFmtId="2" fontId="11" fillId="0" borderId="24" xfId="51" applyNumberFormat="1" applyFont="1" applyBorder="1" applyAlignment="1">
      <alignment horizontal="right" vertical="center" wrapText="1"/>
      <protection/>
    </xf>
    <xf numFmtId="2" fontId="11" fillId="0" borderId="27" xfId="51" applyNumberFormat="1" applyFont="1" applyBorder="1" applyAlignment="1">
      <alignment horizontal="right" vertical="center"/>
      <protection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/>
    </xf>
    <xf numFmtId="2" fontId="10" fillId="0" borderId="79" xfId="51" applyNumberFormat="1" applyFont="1" applyBorder="1" applyAlignment="1">
      <alignment horizontal="right" vertical="center" wrapText="1"/>
      <protection/>
    </xf>
    <xf numFmtId="2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 wrapText="1"/>
    </xf>
    <xf numFmtId="2" fontId="10" fillId="0" borderId="43" xfId="0" applyNumberFormat="1" applyFont="1" applyBorder="1" applyAlignment="1">
      <alignment horizontal="right" wrapText="1"/>
    </xf>
    <xf numFmtId="2" fontId="10" fillId="0" borderId="31" xfId="0" applyNumberFormat="1" applyFont="1" applyBorder="1" applyAlignment="1">
      <alignment horizontal="right" wrapText="1"/>
    </xf>
    <xf numFmtId="2" fontId="10" fillId="0" borderId="35" xfId="0" applyNumberFormat="1" applyFont="1" applyBorder="1" applyAlignment="1">
      <alignment horizontal="right" wrapText="1"/>
    </xf>
    <xf numFmtId="2" fontId="10" fillId="0" borderId="32" xfId="0" applyNumberFormat="1" applyFont="1" applyBorder="1" applyAlignment="1">
      <alignment horizontal="right" wrapText="1"/>
    </xf>
    <xf numFmtId="4" fontId="11" fillId="0" borderId="29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2" fontId="10" fillId="0" borderId="32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right"/>
    </xf>
    <xf numFmtId="2" fontId="66" fillId="0" borderId="30" xfId="0" applyNumberFormat="1" applyFont="1" applyBorder="1" applyAlignment="1">
      <alignment horizontal="right"/>
    </xf>
    <xf numFmtId="0" fontId="10" fillId="0" borderId="30" xfId="0" applyFont="1" applyBorder="1" applyAlignment="1">
      <alignment horizontal="right" wrapText="1"/>
    </xf>
    <xf numFmtId="2" fontId="10" fillId="0" borderId="43" xfId="51" applyNumberFormat="1" applyFont="1" applyBorder="1" applyAlignment="1">
      <alignment horizontal="right"/>
      <protection/>
    </xf>
    <xf numFmtId="0" fontId="10" fillId="0" borderId="32" xfId="0" applyFont="1" applyBorder="1" applyAlignment="1">
      <alignment horizontal="right" wrapText="1"/>
    </xf>
    <xf numFmtId="4" fontId="66" fillId="0" borderId="0" xfId="0" applyNumberFormat="1" applyFont="1" applyAlignment="1">
      <alignment/>
    </xf>
    <xf numFmtId="0" fontId="10" fillId="37" borderId="54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 wrapText="1"/>
    </xf>
    <xf numFmtId="0" fontId="11" fillId="0" borderId="11" xfId="51" applyFont="1" applyBorder="1" applyAlignment="1">
      <alignment/>
      <protection/>
    </xf>
    <xf numFmtId="2" fontId="10" fillId="0" borderId="42" xfId="51" applyNumberFormat="1" applyFont="1" applyBorder="1" applyAlignment="1">
      <alignment horizontal="right"/>
      <protection/>
    </xf>
    <xf numFmtId="2" fontId="10" fillId="0" borderId="30" xfId="51" applyNumberFormat="1" applyFont="1" applyBorder="1" applyAlignment="1">
      <alignment horizontal="right"/>
      <protection/>
    </xf>
    <xf numFmtId="2" fontId="10" fillId="0" borderId="47" xfId="51" applyNumberFormat="1" applyFont="1" applyFill="1" applyBorder="1" applyAlignment="1">
      <alignment horizontal="right"/>
      <protection/>
    </xf>
    <xf numFmtId="2" fontId="10" fillId="0" borderId="67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80" xfId="51" applyFont="1" applyBorder="1" applyAlignment="1">
      <alignment/>
      <protection/>
    </xf>
    <xf numFmtId="0" fontId="10" fillId="36" borderId="81" xfId="0" applyFont="1" applyFill="1" applyBorder="1" applyAlignment="1">
      <alignment horizontal="center" vertical="center" wrapText="1"/>
    </xf>
    <xf numFmtId="2" fontId="11" fillId="0" borderId="0" xfId="51" applyNumberFormat="1" applyFont="1" applyBorder="1" applyAlignment="1">
      <alignment horizontal="right" vertical="center" wrapText="1"/>
      <protection/>
    </xf>
    <xf numFmtId="2" fontId="10" fillId="0" borderId="0" xfId="51" applyNumberFormat="1" applyFont="1" applyBorder="1" applyAlignment="1">
      <alignment horizontal="right" vertical="center" wrapText="1"/>
      <protection/>
    </xf>
    <xf numFmtId="2" fontId="10" fillId="0" borderId="0" xfId="51" applyNumberFormat="1" applyFont="1" applyAlignment="1">
      <alignment horizontal="right" vertical="center"/>
      <protection/>
    </xf>
    <xf numFmtId="2" fontId="10" fillId="0" borderId="0" xfId="0" applyNumberFormat="1" applyFont="1" applyAlignment="1">
      <alignment horizontal="right" vertical="center"/>
    </xf>
    <xf numFmtId="0" fontId="11" fillId="0" borderId="34" xfId="51" applyFont="1" applyBorder="1" applyAlignment="1">
      <alignment horizontal="center" wrapText="1"/>
      <protection/>
    </xf>
    <xf numFmtId="2" fontId="11" fillId="0" borderId="34" xfId="51" applyNumberFormat="1" applyFont="1" applyBorder="1" applyAlignment="1">
      <alignment horizontal="center" vertical="center"/>
      <protection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0" fontId="11" fillId="0" borderId="0" xfId="51" applyFont="1" applyAlignment="1">
      <alignment/>
      <protection/>
    </xf>
    <xf numFmtId="2" fontId="11" fillId="0" borderId="34" xfId="51" applyNumberFormat="1" applyFont="1" applyBorder="1" applyAlignment="1">
      <alignment horizontal="center" wrapText="1"/>
      <protection/>
    </xf>
    <xf numFmtId="2" fontId="10" fillId="0" borderId="30" xfId="0" applyNumberFormat="1" applyFont="1" applyBorder="1" applyAlignment="1">
      <alignment/>
    </xf>
    <xf numFmtId="2" fontId="10" fillId="0" borderId="31" xfId="0" applyNumberFormat="1" applyFont="1" applyBorder="1" applyAlignment="1">
      <alignment/>
    </xf>
    <xf numFmtId="2" fontId="10" fillId="0" borderId="78" xfId="0" applyNumberFormat="1" applyFont="1" applyBorder="1" applyAlignment="1">
      <alignment wrapText="1"/>
    </xf>
    <xf numFmtId="2" fontId="10" fillId="0" borderId="31" xfId="0" applyNumberFormat="1" applyFont="1" applyBorder="1" applyAlignment="1">
      <alignment wrapText="1"/>
    </xf>
    <xf numFmtId="2" fontId="10" fillId="0" borderId="30" xfId="0" applyNumberFormat="1" applyFont="1" applyBorder="1" applyAlignment="1">
      <alignment wrapText="1"/>
    </xf>
    <xf numFmtId="2" fontId="10" fillId="0" borderId="32" xfId="0" applyNumberFormat="1" applyFont="1" applyBorder="1" applyAlignment="1">
      <alignment wrapText="1"/>
    </xf>
    <xf numFmtId="2" fontId="11" fillId="0" borderId="2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0" fillId="0" borderId="43" xfId="51" applyNumberFormat="1" applyFont="1" applyBorder="1" applyAlignment="1">
      <alignment/>
      <protection/>
    </xf>
    <xf numFmtId="2" fontId="10" fillId="0" borderId="30" xfId="51" applyNumberFormat="1" applyFont="1" applyBorder="1" applyAlignment="1">
      <alignment/>
      <protection/>
    </xf>
    <xf numFmtId="2" fontId="10" fillId="0" borderId="35" xfId="0" applyNumberFormat="1" applyFont="1" applyBorder="1" applyAlignment="1">
      <alignment wrapText="1"/>
    </xf>
    <xf numFmtId="2" fontId="10" fillId="0" borderId="45" xfId="51" applyNumberFormat="1" applyFont="1" applyBorder="1" applyAlignment="1">
      <alignment/>
      <protection/>
    </xf>
    <xf numFmtId="2" fontId="10" fillId="0" borderId="82" xfId="51" applyNumberFormat="1" applyFont="1" applyBorder="1" applyAlignment="1">
      <alignment/>
      <protection/>
    </xf>
    <xf numFmtId="2" fontId="10" fillId="0" borderId="32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35" borderId="0" xfId="0" applyFont="1" applyFill="1" applyAlignment="1">
      <alignment/>
    </xf>
    <xf numFmtId="2" fontId="10" fillId="0" borderId="0" xfId="0" applyNumberFormat="1" applyFont="1" applyBorder="1" applyAlignment="1">
      <alignment horizontal="center" vertical="center"/>
    </xf>
    <xf numFmtId="1" fontId="10" fillId="0" borderId="11" xfId="51" applyNumberFormat="1" applyFont="1" applyBorder="1" applyAlignment="1">
      <alignment horizontal="center" wrapText="1"/>
      <protection/>
    </xf>
    <xf numFmtId="0" fontId="10" fillId="0" borderId="11" xfId="51" applyFont="1" applyBorder="1">
      <alignment/>
      <protection/>
    </xf>
    <xf numFmtId="4" fontId="11" fillId="0" borderId="29" xfId="0" applyNumberFormat="1" applyFont="1" applyBorder="1" applyAlignment="1">
      <alignment horizontal="center" vertical="center"/>
    </xf>
    <xf numFmtId="2" fontId="10" fillId="0" borderId="0" xfId="51" applyNumberFormat="1" applyFont="1" applyBorder="1">
      <alignment/>
      <protection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 horizontal="center" vertical="center"/>
    </xf>
    <xf numFmtId="0" fontId="10" fillId="0" borderId="0" xfId="51" applyFont="1" applyBorder="1" applyAlignment="1">
      <alignment horizontal="right"/>
      <protection/>
    </xf>
    <xf numFmtId="4" fontId="10" fillId="0" borderId="0" xfId="51" applyNumberFormat="1" applyFont="1" applyBorder="1" applyAlignment="1">
      <alignment horizontal="right"/>
      <protection/>
    </xf>
    <xf numFmtId="2" fontId="10" fillId="0" borderId="30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/>
    </xf>
    <xf numFmtId="2" fontId="10" fillId="0" borderId="26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right" vertical="top" wrapText="1"/>
    </xf>
    <xf numFmtId="0" fontId="10" fillId="0" borderId="0" xfId="51" applyFont="1" applyBorder="1" applyAlignment="1">
      <alignment/>
      <protection/>
    </xf>
    <xf numFmtId="0" fontId="10" fillId="0" borderId="37" xfId="0" applyFont="1" applyBorder="1" applyAlignment="1">
      <alignment horizontal="center" vertical="center" wrapText="1"/>
    </xf>
    <xf numFmtId="2" fontId="10" fillId="0" borderId="44" xfId="0" applyNumberFormat="1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" fontId="10" fillId="0" borderId="52" xfId="0" applyNumberFormat="1" applyFont="1" applyBorder="1" applyAlignment="1">
      <alignment horizontal="right" vertical="center" wrapText="1"/>
    </xf>
    <xf numFmtId="2" fontId="10" fillId="0" borderId="74" xfId="0" applyNumberFormat="1" applyFont="1" applyBorder="1" applyAlignment="1">
      <alignment horizontal="right"/>
    </xf>
    <xf numFmtId="2" fontId="10" fillId="0" borderId="26" xfId="51" applyNumberFormat="1" applyFont="1" applyBorder="1" applyAlignment="1">
      <alignment horizontal="right" wrapText="1"/>
      <protection/>
    </xf>
    <xf numFmtId="2" fontId="10" fillId="0" borderId="24" xfId="51" applyNumberFormat="1" applyFont="1" applyBorder="1" applyAlignment="1">
      <alignment horizontal="right"/>
      <protection/>
    </xf>
    <xf numFmtId="2" fontId="10" fillId="0" borderId="27" xfId="51" applyNumberFormat="1" applyFont="1" applyBorder="1" applyAlignment="1">
      <alignment horizontal="right"/>
      <protection/>
    </xf>
    <xf numFmtId="2" fontId="11" fillId="0" borderId="29" xfId="0" applyNumberFormat="1" applyFont="1" applyBorder="1" applyAlignment="1">
      <alignment horizontal="right"/>
    </xf>
    <xf numFmtId="4" fontId="11" fillId="0" borderId="83" xfId="0" applyNumberFormat="1" applyFont="1" applyBorder="1" applyAlignment="1">
      <alignment horizontal="right" vertical="center"/>
    </xf>
    <xf numFmtId="4" fontId="11" fillId="35" borderId="84" xfId="0" applyNumberFormat="1" applyFont="1" applyFill="1" applyBorder="1" applyAlignment="1">
      <alignment horizontal="right" vertical="center"/>
    </xf>
    <xf numFmtId="4" fontId="65" fillId="33" borderId="0" xfId="0" applyNumberFormat="1" applyFont="1" applyFill="1" applyAlignment="1">
      <alignment/>
    </xf>
    <xf numFmtId="0" fontId="10" fillId="34" borderId="48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 wrapText="1"/>
    </xf>
    <xf numFmtId="0" fontId="11" fillId="38" borderId="85" xfId="0" applyFont="1" applyFill="1" applyBorder="1" applyAlignment="1">
      <alignment/>
    </xf>
    <xf numFmtId="0" fontId="11" fillId="38" borderId="58" xfId="0" applyFont="1" applyFill="1" applyBorder="1" applyAlignment="1">
      <alignment/>
    </xf>
    <xf numFmtId="0" fontId="11" fillId="38" borderId="64" xfId="0" applyFont="1" applyFill="1" applyBorder="1" applyAlignment="1">
      <alignment/>
    </xf>
    <xf numFmtId="0" fontId="11" fillId="38" borderId="40" xfId="0" applyFont="1" applyFill="1" applyBorder="1" applyAlignment="1">
      <alignment/>
    </xf>
    <xf numFmtId="0" fontId="11" fillId="38" borderId="86" xfId="0" applyFont="1" applyFill="1" applyBorder="1" applyAlignment="1">
      <alignment/>
    </xf>
    <xf numFmtId="0" fontId="11" fillId="38" borderId="53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2" fontId="11" fillId="34" borderId="4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64" fontId="11" fillId="34" borderId="41" xfId="42" applyFont="1" applyFill="1" applyBorder="1" applyAlignment="1">
      <alignment horizontal="right" vertical="center"/>
    </xf>
    <xf numFmtId="164" fontId="11" fillId="0" borderId="29" xfId="42" applyFont="1" applyBorder="1" applyAlignment="1">
      <alignment horizontal="right" vertical="center"/>
    </xf>
    <xf numFmtId="0" fontId="6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0" borderId="87" xfId="51" applyFont="1" applyFill="1" applyBorder="1" applyAlignment="1">
      <alignment horizontal="left"/>
      <protection/>
    </xf>
    <xf numFmtId="0" fontId="11" fillId="0" borderId="11" xfId="51" applyFont="1" applyFill="1" applyBorder="1" applyAlignment="1">
      <alignment horizontal="left"/>
      <protection/>
    </xf>
    <xf numFmtId="0" fontId="10" fillId="0" borderId="65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2" fontId="63" fillId="0" borderId="63" xfId="0" applyNumberFormat="1" applyFont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 wrapText="1"/>
    </xf>
    <xf numFmtId="0" fontId="18" fillId="34" borderId="80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/>
    </xf>
    <xf numFmtId="0" fontId="18" fillId="34" borderId="78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 wrapText="1"/>
    </xf>
    <xf numFmtId="0" fontId="63" fillId="0" borderId="63" xfId="0" applyFont="1" applyBorder="1" applyAlignment="1">
      <alignment horizontal="center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1" fillId="0" borderId="0" xfId="51" applyFont="1" applyBorder="1" applyAlignment="1">
      <alignment horizontal="left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left"/>
    </xf>
    <xf numFmtId="0" fontId="10" fillId="0" borderId="7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/>
    </xf>
    <xf numFmtId="0" fontId="11" fillId="0" borderId="11" xfId="51" applyFont="1" applyBorder="1" applyAlignment="1">
      <alignment horizontal="left"/>
      <protection/>
    </xf>
    <xf numFmtId="0" fontId="69" fillId="0" borderId="11" xfId="0" applyFont="1" applyBorder="1" applyAlignment="1">
      <alignment horizontal="center"/>
    </xf>
    <xf numFmtId="0" fontId="11" fillId="0" borderId="0" xfId="51" applyFont="1" applyAlignment="1">
      <alignment horizontal="center"/>
      <protection/>
    </xf>
    <xf numFmtId="0" fontId="70" fillId="34" borderId="0" xfId="0" applyFont="1" applyFill="1" applyAlignment="1">
      <alignment horizontal="center"/>
    </xf>
    <xf numFmtId="0" fontId="71" fillId="34" borderId="0" xfId="0" applyFont="1" applyFill="1" applyAlignment="1">
      <alignment horizontal="center"/>
    </xf>
    <xf numFmtId="0" fontId="13" fillId="0" borderId="0" xfId="51" applyFont="1" applyAlignment="1">
      <alignment horizontal="center"/>
      <protection/>
    </xf>
    <xf numFmtId="0" fontId="63" fillId="0" borderId="0" xfId="51" applyFont="1" applyAlignment="1">
      <alignment horizontal="center"/>
      <protection/>
    </xf>
    <xf numFmtId="4" fontId="63" fillId="0" borderId="0" xfId="0" applyNumberFormat="1" applyFont="1" applyBorder="1" applyAlignment="1">
      <alignment horizontal="center"/>
    </xf>
    <xf numFmtId="0" fontId="10" fillId="36" borderId="65" xfId="0" applyFont="1" applyFill="1" applyBorder="1" applyAlignment="1">
      <alignment horizontal="center" vertical="center" wrapText="1"/>
    </xf>
    <xf numFmtId="0" fontId="10" fillId="36" borderId="80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1" fillId="0" borderId="11" xfId="51" applyFont="1" applyBorder="1" applyAlignment="1">
      <alignment horizontal="center"/>
      <protection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80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78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 wrapText="1"/>
    </xf>
    <xf numFmtId="2" fontId="63" fillId="0" borderId="0" xfId="51" applyNumberFormat="1" applyFont="1" applyBorder="1" applyAlignment="1">
      <alignment horizontal="center" wrapText="1"/>
      <protection/>
    </xf>
    <xf numFmtId="0" fontId="14" fillId="33" borderId="0" xfId="0" applyFont="1" applyFill="1" applyAlignment="1">
      <alignment horizontal="center"/>
    </xf>
    <xf numFmtId="4" fontId="63" fillId="0" borderId="0" xfId="0" applyNumberFormat="1" applyFont="1" applyBorder="1" applyAlignment="1">
      <alignment horizontal="center" vertical="center"/>
    </xf>
    <xf numFmtId="2" fontId="63" fillId="0" borderId="11" xfId="0" applyNumberFormat="1" applyFont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0" fillId="0" borderId="57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9" fillId="0" borderId="0" xfId="51" applyFont="1" applyBorder="1" applyAlignment="1">
      <alignment horizontal="center"/>
      <protection/>
    </xf>
    <xf numFmtId="0" fontId="10" fillId="34" borderId="67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72" fillId="0" borderId="0" xfId="51" applyFont="1" applyAlignment="1">
      <alignment horizontal="center"/>
      <protection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41" xfId="0" applyFont="1" applyFill="1" applyBorder="1" applyAlignment="1">
      <alignment horizontal="center" vertical="center" wrapText="1"/>
    </xf>
    <xf numFmtId="0" fontId="10" fillId="36" borderId="88" xfId="0" applyFont="1" applyFill="1" applyBorder="1" applyAlignment="1">
      <alignment horizontal="center" vertical="center"/>
    </xf>
    <xf numFmtId="0" fontId="10" fillId="36" borderId="89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7" borderId="65" xfId="0" applyFont="1" applyFill="1" applyBorder="1" applyAlignment="1">
      <alignment horizontal="center" vertical="center" wrapText="1"/>
    </xf>
    <xf numFmtId="0" fontId="10" fillId="37" borderId="80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66" xfId="0" applyFont="1" applyFill="1" applyBorder="1" applyAlignment="1">
      <alignment horizontal="center" vertical="center" wrapText="1"/>
    </xf>
    <xf numFmtId="0" fontId="10" fillId="37" borderId="30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60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1" fillId="0" borderId="87" xfId="51" applyFont="1" applyBorder="1" applyAlignment="1">
      <alignment horizontal="left"/>
      <protection/>
    </xf>
    <xf numFmtId="0" fontId="10" fillId="0" borderId="41" xfId="0" applyFont="1" applyBorder="1" applyAlignment="1">
      <alignment horizontal="center" vertical="center" wrapText="1"/>
    </xf>
    <xf numFmtId="0" fontId="11" fillId="33" borderId="11" xfId="51" applyFont="1" applyFill="1" applyBorder="1" applyAlignment="1">
      <alignment horizontal="left"/>
      <protection/>
    </xf>
    <xf numFmtId="0" fontId="10" fillId="36" borderId="37" xfId="0" applyFont="1" applyFill="1" applyBorder="1" applyAlignment="1">
      <alignment horizontal="center" vertical="center" wrapText="1"/>
    </xf>
    <xf numFmtId="0" fontId="11" fillId="0" borderId="80" xfId="51" applyFont="1" applyBorder="1" applyAlignment="1">
      <alignment horizontal="left"/>
      <protection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90" xfId="0" applyFont="1" applyFill="1" applyBorder="1" applyAlignment="1">
      <alignment horizontal="center" vertical="center"/>
    </xf>
    <xf numFmtId="0" fontId="10" fillId="36" borderId="50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 wrapText="1"/>
    </xf>
    <xf numFmtId="0" fontId="10" fillId="37" borderId="43" xfId="0" applyFont="1" applyFill="1" applyBorder="1" applyAlignment="1">
      <alignment horizontal="center" vertical="center" wrapText="1"/>
    </xf>
    <xf numFmtId="0" fontId="10" fillId="37" borderId="76" xfId="0" applyFont="1" applyFill="1" applyBorder="1" applyAlignment="1">
      <alignment horizontal="center" vertical="center"/>
    </xf>
    <xf numFmtId="0" fontId="10" fillId="37" borderId="91" xfId="0" applyFont="1" applyFill="1" applyBorder="1" applyAlignment="1">
      <alignment horizontal="center" vertical="center"/>
    </xf>
    <xf numFmtId="0" fontId="10" fillId="37" borderId="92" xfId="0" applyFont="1" applyFill="1" applyBorder="1" applyAlignment="1">
      <alignment horizontal="center" vertical="center" wrapText="1"/>
    </xf>
    <xf numFmtId="0" fontId="10" fillId="37" borderId="93" xfId="0" applyFont="1" applyFill="1" applyBorder="1" applyAlignment="1">
      <alignment horizontal="center" vertical="center" wrapText="1"/>
    </xf>
    <xf numFmtId="0" fontId="64" fillId="0" borderId="0" xfId="51" applyFont="1" applyAlignment="1">
      <alignment horizontal="center"/>
      <protection/>
    </xf>
    <xf numFmtId="0" fontId="10" fillId="34" borderId="94" xfId="0" applyFont="1" applyFill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67" xfId="0" applyFont="1" applyFill="1" applyBorder="1" applyAlignment="1">
      <alignment horizontal="center" vertical="center"/>
    </xf>
    <xf numFmtId="0" fontId="10" fillId="34" borderId="9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4" fontId="13" fillId="0" borderId="0" xfId="59" applyFont="1" applyAlignment="1">
      <alignment horizontal="center"/>
    </xf>
    <xf numFmtId="0" fontId="10" fillId="3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 do przetargu_zmiana powerzchni 2011 bis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6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13.7109375" style="0" customWidth="1"/>
    <col min="2" max="3" width="10.28125" style="0" bestFit="1" customWidth="1"/>
    <col min="4" max="4" width="12.57421875" style="0" customWidth="1"/>
    <col min="5" max="5" width="10.28125" style="0" bestFit="1" customWidth="1"/>
    <col min="6" max="6" width="11.8515625" style="0" customWidth="1"/>
    <col min="7" max="7" width="19.28125" style="29" customWidth="1"/>
    <col min="8" max="8" width="15.421875" style="0" customWidth="1"/>
    <col min="12" max="12" width="10.28125" style="0" bestFit="1" customWidth="1"/>
    <col min="13" max="13" width="17.140625" style="0" customWidth="1"/>
    <col min="14" max="14" width="14.00390625" style="0" customWidth="1"/>
    <col min="15" max="15" width="15.57421875" style="0" customWidth="1"/>
    <col min="24" max="24" width="12.57421875" style="0" customWidth="1"/>
    <col min="25" max="25" width="12.8515625" style="0" customWidth="1"/>
    <col min="31" max="31" width="10.7109375" style="0" customWidth="1"/>
    <col min="32" max="33" width="12.28125" style="0" customWidth="1"/>
  </cols>
  <sheetData>
    <row r="1" spans="13:15" ht="15">
      <c r="M1" s="444" t="s">
        <v>138</v>
      </c>
      <c r="N1" s="444"/>
      <c r="O1" s="444"/>
    </row>
    <row r="2" spans="1:16" ht="15.75">
      <c r="A2" s="51"/>
      <c r="B2" s="51"/>
      <c r="C2" s="51"/>
      <c r="D2" s="51"/>
      <c r="E2" s="51"/>
      <c r="F2" s="51"/>
      <c r="G2" s="37"/>
      <c r="H2" s="51"/>
      <c r="I2" s="51"/>
      <c r="J2" s="51"/>
      <c r="K2" s="51"/>
      <c r="L2" s="51"/>
      <c r="M2" s="445" t="s">
        <v>137</v>
      </c>
      <c r="N2" s="445"/>
      <c r="O2" s="445"/>
      <c r="P2" s="51"/>
    </row>
    <row r="3" spans="1:16" ht="15.75">
      <c r="A3" s="582" t="s">
        <v>0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1"/>
    </row>
    <row r="4" spans="1:16" ht="18" customHeight="1">
      <c r="A4" s="38" t="s">
        <v>1</v>
      </c>
      <c r="B4" s="583" t="s">
        <v>69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1"/>
      <c r="P4" s="51"/>
    </row>
    <row r="5" spans="1:16" ht="15.75">
      <c r="A5" s="39" t="s">
        <v>2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1"/>
      <c r="P5" s="51"/>
    </row>
    <row r="6" spans="1:17" ht="15.75">
      <c r="A6" s="585" t="s">
        <v>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2"/>
      <c r="Q6" s="6"/>
    </row>
    <row r="7" spans="1:17" ht="15.75">
      <c r="A7" s="512" t="s">
        <v>75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2"/>
      <c r="Q7" s="6"/>
    </row>
    <row r="8" spans="1:17" ht="15.75">
      <c r="A8" s="461" t="s">
        <v>4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52"/>
      <c r="Q8" s="6"/>
    </row>
    <row r="9" spans="1:16" ht="16.5" thickBot="1">
      <c r="A9" s="482" t="s">
        <v>90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53"/>
      <c r="M9" s="53"/>
      <c r="N9" s="54"/>
      <c r="O9" s="54"/>
      <c r="P9" s="55"/>
    </row>
    <row r="10" spans="1:16" ht="27" customHeight="1">
      <c r="A10" s="448" t="s">
        <v>5</v>
      </c>
      <c r="B10" s="449" t="s">
        <v>133</v>
      </c>
      <c r="C10" s="449"/>
      <c r="D10" s="449"/>
      <c r="E10" s="449"/>
      <c r="F10" s="450" t="s">
        <v>6</v>
      </c>
      <c r="G10" s="483" t="s">
        <v>88</v>
      </c>
      <c r="H10" s="454" t="s">
        <v>134</v>
      </c>
      <c r="I10" s="454"/>
      <c r="J10" s="454"/>
      <c r="K10" s="454"/>
      <c r="L10" s="485"/>
      <c r="M10" s="474" t="s">
        <v>8</v>
      </c>
      <c r="N10" s="56" t="s">
        <v>9</v>
      </c>
      <c r="O10" s="57" t="s">
        <v>10</v>
      </c>
      <c r="P10" s="51"/>
    </row>
    <row r="11" spans="1:16" ht="78" customHeight="1" thickBot="1">
      <c r="A11" s="448"/>
      <c r="B11" s="58" t="s">
        <v>11</v>
      </c>
      <c r="C11" s="59" t="s">
        <v>12</v>
      </c>
      <c r="D11" s="59" t="s">
        <v>13</v>
      </c>
      <c r="E11" s="59" t="s">
        <v>14</v>
      </c>
      <c r="F11" s="451"/>
      <c r="G11" s="484"/>
      <c r="H11" s="60" t="s">
        <v>15</v>
      </c>
      <c r="I11" s="60" t="s">
        <v>16</v>
      </c>
      <c r="J11" s="60" t="s">
        <v>17</v>
      </c>
      <c r="K11" s="61" t="s">
        <v>18</v>
      </c>
      <c r="L11" s="62" t="s">
        <v>19</v>
      </c>
      <c r="M11" s="457"/>
      <c r="N11" s="59" t="s">
        <v>20</v>
      </c>
      <c r="O11" s="63" t="s">
        <v>20</v>
      </c>
      <c r="P11" s="51"/>
    </row>
    <row r="12" spans="1:16" ht="15.75">
      <c r="A12" s="64" t="s">
        <v>21</v>
      </c>
      <c r="B12" s="65"/>
      <c r="C12" s="66"/>
      <c r="D12" s="66"/>
      <c r="E12" s="66"/>
      <c r="F12" s="66">
        <v>16</v>
      </c>
      <c r="G12" s="66"/>
      <c r="H12" s="66"/>
      <c r="I12" s="66"/>
      <c r="J12" s="66"/>
      <c r="K12" s="66"/>
      <c r="L12" s="67"/>
      <c r="M12" s="68"/>
      <c r="N12" s="66"/>
      <c r="O12" s="69"/>
      <c r="P12" s="51"/>
    </row>
    <row r="13" spans="1:16" ht="15.75">
      <c r="A13" s="70" t="s">
        <v>22</v>
      </c>
      <c r="B13" s="71"/>
      <c r="C13" s="72"/>
      <c r="D13" s="72"/>
      <c r="E13" s="72"/>
      <c r="F13" s="72">
        <v>34</v>
      </c>
      <c r="G13" s="72">
        <v>92</v>
      </c>
      <c r="H13" s="72"/>
      <c r="I13" s="72"/>
      <c r="J13" s="72"/>
      <c r="K13" s="72"/>
      <c r="L13" s="73"/>
      <c r="M13" s="74">
        <v>49</v>
      </c>
      <c r="N13" s="72">
        <v>33</v>
      </c>
      <c r="O13" s="75">
        <v>23</v>
      </c>
      <c r="P13" s="51"/>
    </row>
    <row r="14" spans="1:18" ht="16.5" thickBot="1">
      <c r="A14" s="70" t="s">
        <v>23</v>
      </c>
      <c r="B14" s="71"/>
      <c r="C14" s="76"/>
      <c r="D14" s="72"/>
      <c r="E14" s="72"/>
      <c r="F14" s="72">
        <v>39</v>
      </c>
      <c r="G14" s="72">
        <v>84</v>
      </c>
      <c r="H14" s="72"/>
      <c r="I14" s="72"/>
      <c r="J14" s="72"/>
      <c r="K14" s="72"/>
      <c r="L14" s="73"/>
      <c r="M14" s="74">
        <v>43</v>
      </c>
      <c r="N14" s="72">
        <v>32</v>
      </c>
      <c r="O14" s="75">
        <v>16</v>
      </c>
      <c r="P14" s="51"/>
      <c r="R14" s="33"/>
    </row>
    <row r="15" spans="1:16" ht="16.5" thickBot="1">
      <c r="A15" s="77" t="s">
        <v>24</v>
      </c>
      <c r="B15" s="78">
        <f>SUM(B12:B14)</f>
        <v>0</v>
      </c>
      <c r="C15" s="78">
        <f aca="true" t="shared" si="0" ref="C15:O15">SUM(C12:C14)</f>
        <v>0</v>
      </c>
      <c r="D15" s="78">
        <f t="shared" si="0"/>
        <v>0</v>
      </c>
      <c r="E15" s="78">
        <f t="shared" si="0"/>
        <v>0</v>
      </c>
      <c r="F15" s="78">
        <f t="shared" si="0"/>
        <v>89</v>
      </c>
      <c r="G15" s="78">
        <f t="shared" si="0"/>
        <v>176</v>
      </c>
      <c r="H15" s="78">
        <f t="shared" si="0"/>
        <v>0</v>
      </c>
      <c r="I15" s="78">
        <f t="shared" si="0"/>
        <v>0</v>
      </c>
      <c r="J15" s="78">
        <f t="shared" si="0"/>
        <v>0</v>
      </c>
      <c r="K15" s="78">
        <f t="shared" si="0"/>
        <v>0</v>
      </c>
      <c r="L15" s="78">
        <f t="shared" si="0"/>
        <v>0</v>
      </c>
      <c r="M15" s="78">
        <f t="shared" si="0"/>
        <v>92</v>
      </c>
      <c r="N15" s="78">
        <f t="shared" si="0"/>
        <v>65</v>
      </c>
      <c r="O15" s="78">
        <f t="shared" si="0"/>
        <v>39</v>
      </c>
      <c r="P15" s="79"/>
    </row>
    <row r="16" spans="1:16" ht="15.7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51"/>
    </row>
    <row r="17" spans="1:16" ht="16.5" thickBot="1">
      <c r="A17" s="486" t="s">
        <v>91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37"/>
      <c r="M17" s="37"/>
      <c r="N17" s="37"/>
      <c r="O17" s="37"/>
      <c r="P17" s="51"/>
    </row>
    <row r="18" spans="1:16" ht="30.75" customHeight="1">
      <c r="A18" s="448" t="s">
        <v>5</v>
      </c>
      <c r="B18" s="449" t="s">
        <v>133</v>
      </c>
      <c r="C18" s="449"/>
      <c r="D18" s="449"/>
      <c r="E18" s="449"/>
      <c r="F18" s="450" t="s">
        <v>6</v>
      </c>
      <c r="G18" s="452" t="s">
        <v>88</v>
      </c>
      <c r="H18" s="454" t="s">
        <v>134</v>
      </c>
      <c r="I18" s="454"/>
      <c r="J18" s="454"/>
      <c r="K18" s="454"/>
      <c r="L18" s="485"/>
      <c r="M18" s="474" t="s">
        <v>8</v>
      </c>
      <c r="N18" s="56" t="s">
        <v>9</v>
      </c>
      <c r="O18" s="57" t="s">
        <v>10</v>
      </c>
      <c r="P18" s="51"/>
    </row>
    <row r="19" spans="1:16" ht="63.75" thickBot="1">
      <c r="A19" s="448"/>
      <c r="B19" s="58" t="s">
        <v>11</v>
      </c>
      <c r="C19" s="59" t="s">
        <v>12</v>
      </c>
      <c r="D19" s="59" t="s">
        <v>13</v>
      </c>
      <c r="E19" s="59" t="s">
        <v>14</v>
      </c>
      <c r="F19" s="451"/>
      <c r="G19" s="453"/>
      <c r="H19" s="60" t="s">
        <v>15</v>
      </c>
      <c r="I19" s="60" t="s">
        <v>16</v>
      </c>
      <c r="J19" s="60" t="s">
        <v>17</v>
      </c>
      <c r="K19" s="61" t="s">
        <v>18</v>
      </c>
      <c r="L19" s="62" t="s">
        <v>19</v>
      </c>
      <c r="M19" s="457"/>
      <c r="N19" s="59" t="s">
        <v>20</v>
      </c>
      <c r="O19" s="63" t="s">
        <v>20</v>
      </c>
      <c r="P19" s="51"/>
    </row>
    <row r="20" spans="1:16" ht="15.75">
      <c r="A20" s="64" t="s">
        <v>21</v>
      </c>
      <c r="B20" s="82"/>
      <c r="C20" s="82"/>
      <c r="D20" s="82"/>
      <c r="E20" s="82"/>
      <c r="F20" s="83"/>
      <c r="G20" s="83">
        <v>2</v>
      </c>
      <c r="H20" s="82"/>
      <c r="I20" s="83"/>
      <c r="J20" s="82"/>
      <c r="K20" s="84"/>
      <c r="L20" s="85"/>
      <c r="M20" s="86"/>
      <c r="N20" s="86">
        <v>2</v>
      </c>
      <c r="O20" s="87">
        <v>3</v>
      </c>
      <c r="P20" s="51"/>
    </row>
    <row r="21" spans="1:16" ht="15.75">
      <c r="A21" s="70" t="s">
        <v>22</v>
      </c>
      <c r="B21" s="88"/>
      <c r="C21" s="88"/>
      <c r="D21" s="88"/>
      <c r="E21" s="88"/>
      <c r="F21" s="89">
        <v>34</v>
      </c>
      <c r="G21" s="88">
        <v>75</v>
      </c>
      <c r="H21" s="88"/>
      <c r="I21" s="88"/>
      <c r="J21" s="88"/>
      <c r="K21" s="89"/>
      <c r="L21" s="90"/>
      <c r="M21" s="86">
        <v>40</v>
      </c>
      <c r="N21" s="91">
        <v>13</v>
      </c>
      <c r="O21" s="87">
        <v>19</v>
      </c>
      <c r="P21" s="51"/>
    </row>
    <row r="22" spans="1:16" ht="16.5" thickBot="1">
      <c r="A22" s="70" t="s">
        <v>23</v>
      </c>
      <c r="B22" s="88"/>
      <c r="C22" s="88"/>
      <c r="D22" s="88"/>
      <c r="E22" s="88"/>
      <c r="F22" s="88">
        <v>42</v>
      </c>
      <c r="G22" s="88">
        <v>54</v>
      </c>
      <c r="H22" s="88"/>
      <c r="I22" s="88"/>
      <c r="J22" s="88"/>
      <c r="K22" s="89"/>
      <c r="L22" s="90"/>
      <c r="M22" s="92">
        <v>45</v>
      </c>
      <c r="N22" s="88">
        <v>32</v>
      </c>
      <c r="O22" s="93">
        <v>19</v>
      </c>
      <c r="P22" s="51"/>
    </row>
    <row r="23" spans="1:16" ht="16.5" thickBot="1">
      <c r="A23" s="77" t="s">
        <v>24</v>
      </c>
      <c r="B23" s="94">
        <f>SUM(B20:B22)</f>
        <v>0</v>
      </c>
      <c r="C23" s="94">
        <f aca="true" t="shared" si="1" ref="C23:O23">SUM(C20:C22)</f>
        <v>0</v>
      </c>
      <c r="D23" s="94">
        <f t="shared" si="1"/>
        <v>0</v>
      </c>
      <c r="E23" s="94">
        <f t="shared" si="1"/>
        <v>0</v>
      </c>
      <c r="F23" s="94">
        <f t="shared" si="1"/>
        <v>76</v>
      </c>
      <c r="G23" s="94">
        <f t="shared" si="1"/>
        <v>131</v>
      </c>
      <c r="H23" s="94">
        <f t="shared" si="1"/>
        <v>0</v>
      </c>
      <c r="I23" s="94">
        <f t="shared" si="1"/>
        <v>0</v>
      </c>
      <c r="J23" s="94">
        <f t="shared" si="1"/>
        <v>0</v>
      </c>
      <c r="K23" s="94">
        <f t="shared" si="1"/>
        <v>0</v>
      </c>
      <c r="L23" s="94">
        <f t="shared" si="1"/>
        <v>0</v>
      </c>
      <c r="M23" s="94">
        <f t="shared" si="1"/>
        <v>85</v>
      </c>
      <c r="N23" s="94">
        <f t="shared" si="1"/>
        <v>47</v>
      </c>
      <c r="O23" s="94">
        <f t="shared" si="1"/>
        <v>41</v>
      </c>
      <c r="P23" s="95"/>
    </row>
    <row r="24" spans="1:16" ht="15.7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96"/>
      <c r="L24" s="81"/>
      <c r="M24" s="81"/>
      <c r="N24" s="81"/>
      <c r="O24" s="81"/>
      <c r="P24" s="55"/>
    </row>
    <row r="25" spans="1:16" ht="16.5" thickBot="1">
      <c r="A25" s="486" t="s">
        <v>92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97"/>
      <c r="M25" s="37"/>
      <c r="N25" s="37"/>
      <c r="O25" s="37"/>
      <c r="P25" s="98"/>
    </row>
    <row r="26" spans="1:16" ht="19.5" customHeight="1">
      <c r="A26" s="448" t="s">
        <v>5</v>
      </c>
      <c r="B26" s="449" t="s">
        <v>133</v>
      </c>
      <c r="C26" s="449"/>
      <c r="D26" s="449"/>
      <c r="E26" s="449"/>
      <c r="F26" s="450" t="s">
        <v>6</v>
      </c>
      <c r="G26" s="452" t="s">
        <v>88</v>
      </c>
      <c r="H26" s="454" t="s">
        <v>134</v>
      </c>
      <c r="I26" s="454"/>
      <c r="J26" s="454"/>
      <c r="K26" s="454"/>
      <c r="L26" s="485"/>
      <c r="M26" s="474" t="s">
        <v>8</v>
      </c>
      <c r="N26" s="56" t="s">
        <v>9</v>
      </c>
      <c r="O26" s="57" t="s">
        <v>10</v>
      </c>
      <c r="P26" s="51"/>
    </row>
    <row r="27" spans="1:16" ht="30" customHeight="1" thickBot="1">
      <c r="A27" s="448"/>
      <c r="B27" s="58" t="s">
        <v>11</v>
      </c>
      <c r="C27" s="59" t="s">
        <v>12</v>
      </c>
      <c r="D27" s="59" t="s">
        <v>13</v>
      </c>
      <c r="E27" s="59" t="s">
        <v>14</v>
      </c>
      <c r="F27" s="451"/>
      <c r="G27" s="453"/>
      <c r="H27" s="60" t="s">
        <v>15</v>
      </c>
      <c r="I27" s="60" t="s">
        <v>16</v>
      </c>
      <c r="J27" s="60" t="s">
        <v>17</v>
      </c>
      <c r="K27" s="61" t="s">
        <v>18</v>
      </c>
      <c r="L27" s="62" t="s">
        <v>19</v>
      </c>
      <c r="M27" s="457"/>
      <c r="N27" s="59" t="s">
        <v>20</v>
      </c>
      <c r="O27" s="63" t="s">
        <v>20</v>
      </c>
      <c r="P27" s="51"/>
    </row>
    <row r="28" spans="1:16" ht="15.75">
      <c r="A28" s="70" t="s">
        <v>22</v>
      </c>
      <c r="B28" s="88">
        <v>37</v>
      </c>
      <c r="C28" s="88"/>
      <c r="D28" s="88"/>
      <c r="E28" s="88">
        <v>33</v>
      </c>
      <c r="F28" s="88">
        <v>21</v>
      </c>
      <c r="G28" s="88">
        <v>14</v>
      </c>
      <c r="H28" s="88">
        <v>38</v>
      </c>
      <c r="I28" s="88">
        <v>38</v>
      </c>
      <c r="J28" s="88"/>
      <c r="K28" s="89"/>
      <c r="L28" s="90">
        <v>5</v>
      </c>
      <c r="M28" s="86">
        <v>43</v>
      </c>
      <c r="N28" s="91">
        <v>63</v>
      </c>
      <c r="O28" s="87">
        <v>17</v>
      </c>
      <c r="P28" s="51"/>
    </row>
    <row r="29" spans="1:16" ht="16.5" thickBot="1">
      <c r="A29" s="70" t="s">
        <v>23</v>
      </c>
      <c r="B29" s="88">
        <v>36</v>
      </c>
      <c r="C29" s="88"/>
      <c r="D29" s="88"/>
      <c r="E29" s="88"/>
      <c r="F29" s="88">
        <v>23</v>
      </c>
      <c r="G29" s="88">
        <v>18</v>
      </c>
      <c r="H29" s="88">
        <v>12</v>
      </c>
      <c r="I29" s="88">
        <v>12</v>
      </c>
      <c r="J29" s="88"/>
      <c r="K29" s="89"/>
      <c r="L29" s="90"/>
      <c r="M29" s="92">
        <v>34</v>
      </c>
      <c r="N29" s="83">
        <v>18</v>
      </c>
      <c r="O29" s="93">
        <v>21</v>
      </c>
      <c r="P29" s="51"/>
    </row>
    <row r="30" spans="1:16" ht="16.5" thickBot="1">
      <c r="A30" s="77" t="s">
        <v>24</v>
      </c>
      <c r="B30" s="94">
        <f>SUM(B28:B29)</f>
        <v>73</v>
      </c>
      <c r="C30" s="94">
        <f aca="true" t="shared" si="2" ref="C30:O30">SUM(C28:C29)</f>
        <v>0</v>
      </c>
      <c r="D30" s="94">
        <f t="shared" si="2"/>
        <v>0</v>
      </c>
      <c r="E30" s="94">
        <f t="shared" si="2"/>
        <v>33</v>
      </c>
      <c r="F30" s="94">
        <f t="shared" si="2"/>
        <v>44</v>
      </c>
      <c r="G30" s="94">
        <f t="shared" si="2"/>
        <v>32</v>
      </c>
      <c r="H30" s="94">
        <f t="shared" si="2"/>
        <v>50</v>
      </c>
      <c r="I30" s="94">
        <f t="shared" si="2"/>
        <v>50</v>
      </c>
      <c r="J30" s="94">
        <f t="shared" si="2"/>
        <v>0</v>
      </c>
      <c r="K30" s="94">
        <f t="shared" si="2"/>
        <v>0</v>
      </c>
      <c r="L30" s="94">
        <f t="shared" si="2"/>
        <v>5</v>
      </c>
      <c r="M30" s="94">
        <f t="shared" si="2"/>
        <v>77</v>
      </c>
      <c r="N30" s="94">
        <f t="shared" si="2"/>
        <v>81</v>
      </c>
      <c r="O30" s="94">
        <f t="shared" si="2"/>
        <v>38</v>
      </c>
      <c r="P30" s="79"/>
    </row>
    <row r="31" spans="1:16" ht="15.75">
      <c r="A31" s="99"/>
      <c r="B31" s="99"/>
      <c r="C31" s="99"/>
      <c r="D31" s="100"/>
      <c r="E31" s="100"/>
      <c r="F31" s="101"/>
      <c r="G31" s="102"/>
      <c r="H31" s="103"/>
      <c r="I31" s="103"/>
      <c r="J31" s="103"/>
      <c r="K31" s="103"/>
      <c r="L31" s="51"/>
      <c r="M31" s="51"/>
      <c r="N31" s="51"/>
      <c r="O31" s="51"/>
      <c r="P31" s="51"/>
    </row>
    <row r="32" spans="1:16" ht="16.5" thickBot="1">
      <c r="A32" s="475" t="s">
        <v>93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0"/>
      <c r="L32" s="51"/>
      <c r="M32" s="51"/>
      <c r="N32" s="51"/>
      <c r="O32" s="51"/>
      <c r="P32" s="51"/>
    </row>
    <row r="33" spans="1:16" ht="30" customHeight="1">
      <c r="A33" s="476" t="s">
        <v>5</v>
      </c>
      <c r="B33" s="477" t="s">
        <v>133</v>
      </c>
      <c r="C33" s="477"/>
      <c r="D33" s="477"/>
      <c r="E33" s="477"/>
      <c r="F33" s="478" t="s">
        <v>6</v>
      </c>
      <c r="G33" s="459" t="s">
        <v>88</v>
      </c>
      <c r="H33" s="479" t="s">
        <v>134</v>
      </c>
      <c r="I33" s="479"/>
      <c r="J33" s="479"/>
      <c r="K33" s="479"/>
      <c r="L33" s="480"/>
      <c r="M33" s="474" t="s">
        <v>8</v>
      </c>
      <c r="N33" s="56" t="s">
        <v>9</v>
      </c>
      <c r="O33" s="57" t="s">
        <v>10</v>
      </c>
      <c r="P33" s="51"/>
    </row>
    <row r="34" spans="1:16" ht="63.75" thickBot="1">
      <c r="A34" s="448"/>
      <c r="B34" s="58" t="s">
        <v>11</v>
      </c>
      <c r="C34" s="59" t="s">
        <v>12</v>
      </c>
      <c r="D34" s="59" t="s">
        <v>13</v>
      </c>
      <c r="E34" s="59" t="s">
        <v>14</v>
      </c>
      <c r="F34" s="451"/>
      <c r="G34" s="460"/>
      <c r="H34" s="60" t="s">
        <v>15</v>
      </c>
      <c r="I34" s="60" t="s">
        <v>16</v>
      </c>
      <c r="J34" s="60" t="s">
        <v>17</v>
      </c>
      <c r="K34" s="61" t="s">
        <v>18</v>
      </c>
      <c r="L34" s="104" t="s">
        <v>19</v>
      </c>
      <c r="M34" s="457"/>
      <c r="N34" s="59" t="s">
        <v>20</v>
      </c>
      <c r="O34" s="63" t="s">
        <v>20</v>
      </c>
      <c r="P34" s="51"/>
    </row>
    <row r="35" spans="1:16" ht="15.75">
      <c r="A35" s="64" t="s">
        <v>21</v>
      </c>
      <c r="B35" s="83"/>
      <c r="C35" s="83"/>
      <c r="D35" s="83">
        <v>6</v>
      </c>
      <c r="E35" s="83"/>
      <c r="F35" s="83">
        <v>9</v>
      </c>
      <c r="G35" s="83">
        <v>32</v>
      </c>
      <c r="H35" s="91"/>
      <c r="I35" s="91"/>
      <c r="J35" s="83"/>
      <c r="K35" s="92"/>
      <c r="L35" s="105"/>
      <c r="M35" s="92"/>
      <c r="N35" s="91"/>
      <c r="O35" s="87">
        <v>18</v>
      </c>
      <c r="P35" s="51"/>
    </row>
    <row r="36" spans="1:16" ht="16.5" thickBot="1">
      <c r="A36" s="70" t="s">
        <v>22</v>
      </c>
      <c r="B36" s="88"/>
      <c r="C36" s="88"/>
      <c r="D36" s="88">
        <v>6</v>
      </c>
      <c r="E36" s="88"/>
      <c r="F36" s="88">
        <v>107</v>
      </c>
      <c r="G36" s="88">
        <v>99</v>
      </c>
      <c r="H36" s="88"/>
      <c r="I36" s="91"/>
      <c r="J36" s="88"/>
      <c r="K36" s="89"/>
      <c r="L36" s="106"/>
      <c r="M36" s="86"/>
      <c r="N36" s="91">
        <v>41</v>
      </c>
      <c r="O36" s="87">
        <v>48</v>
      </c>
      <c r="P36" s="51"/>
    </row>
    <row r="37" spans="1:16" ht="16.5" thickBot="1">
      <c r="A37" s="77" t="s">
        <v>24</v>
      </c>
      <c r="B37" s="94">
        <f>SUM(B35:B36)</f>
        <v>0</v>
      </c>
      <c r="C37" s="94">
        <f aca="true" t="shared" si="3" ref="C37:O37">SUM(C35:C36)</f>
        <v>0</v>
      </c>
      <c r="D37" s="94">
        <f t="shared" si="3"/>
        <v>12</v>
      </c>
      <c r="E37" s="94">
        <f t="shared" si="3"/>
        <v>0</v>
      </c>
      <c r="F37" s="94">
        <f t="shared" si="3"/>
        <v>116</v>
      </c>
      <c r="G37" s="94">
        <f t="shared" si="3"/>
        <v>131</v>
      </c>
      <c r="H37" s="94">
        <f t="shared" si="3"/>
        <v>0</v>
      </c>
      <c r="I37" s="94">
        <f t="shared" si="3"/>
        <v>0</v>
      </c>
      <c r="J37" s="94">
        <f t="shared" si="3"/>
        <v>0</v>
      </c>
      <c r="K37" s="94">
        <f t="shared" si="3"/>
        <v>0</v>
      </c>
      <c r="L37" s="94">
        <f t="shared" si="3"/>
        <v>0</v>
      </c>
      <c r="M37" s="94">
        <f t="shared" si="3"/>
        <v>0</v>
      </c>
      <c r="N37" s="94">
        <f t="shared" si="3"/>
        <v>41</v>
      </c>
      <c r="O37" s="94">
        <f t="shared" si="3"/>
        <v>66</v>
      </c>
      <c r="P37" s="79"/>
    </row>
    <row r="38" spans="1:16" ht="15.75">
      <c r="A38" s="107"/>
      <c r="B38" s="103"/>
      <c r="C38" s="103"/>
      <c r="D38" s="103"/>
      <c r="E38" s="103"/>
      <c r="F38" s="103"/>
      <c r="G38" s="102"/>
      <c r="H38" s="103"/>
      <c r="I38" s="103"/>
      <c r="J38" s="103"/>
      <c r="K38" s="103"/>
      <c r="L38" s="37"/>
      <c r="M38" s="37"/>
      <c r="N38" s="37"/>
      <c r="O38" s="37"/>
      <c r="P38" s="51"/>
    </row>
    <row r="39" spans="1:16" ht="16.5" thickBot="1">
      <c r="A39" s="486" t="s">
        <v>94</v>
      </c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108"/>
      <c r="M39" s="108"/>
      <c r="N39" s="108"/>
      <c r="O39" s="108"/>
      <c r="P39" s="51"/>
    </row>
    <row r="40" spans="1:16" ht="32.25" customHeight="1">
      <c r="A40" s="448" t="s">
        <v>5</v>
      </c>
      <c r="B40" s="449" t="s">
        <v>133</v>
      </c>
      <c r="C40" s="449"/>
      <c r="D40" s="449"/>
      <c r="E40" s="449"/>
      <c r="F40" s="450" t="s">
        <v>6</v>
      </c>
      <c r="G40" s="459" t="s">
        <v>88</v>
      </c>
      <c r="H40" s="454" t="s">
        <v>134</v>
      </c>
      <c r="I40" s="454"/>
      <c r="J40" s="454"/>
      <c r="K40" s="454"/>
      <c r="L40" s="455"/>
      <c r="M40" s="456" t="s">
        <v>8</v>
      </c>
      <c r="N40" s="109" t="s">
        <v>9</v>
      </c>
      <c r="O40" s="110" t="s">
        <v>10</v>
      </c>
      <c r="P40" s="51"/>
    </row>
    <row r="41" spans="1:16" ht="63.75" thickBot="1">
      <c r="A41" s="448"/>
      <c r="B41" s="111" t="s">
        <v>11</v>
      </c>
      <c r="C41" s="112" t="s">
        <v>12</v>
      </c>
      <c r="D41" s="112" t="s">
        <v>13</v>
      </c>
      <c r="E41" s="112" t="s">
        <v>14</v>
      </c>
      <c r="F41" s="515"/>
      <c r="G41" s="460"/>
      <c r="H41" s="113" t="s">
        <v>15</v>
      </c>
      <c r="I41" s="113" t="s">
        <v>16</v>
      </c>
      <c r="J41" s="113" t="s">
        <v>17</v>
      </c>
      <c r="K41" s="114" t="s">
        <v>18</v>
      </c>
      <c r="L41" s="115" t="s">
        <v>19</v>
      </c>
      <c r="M41" s="514"/>
      <c r="N41" s="112" t="s">
        <v>20</v>
      </c>
      <c r="O41" s="116" t="s">
        <v>20</v>
      </c>
      <c r="P41" s="51"/>
    </row>
    <row r="42" spans="1:16" ht="16.5" thickBot="1">
      <c r="A42" s="70" t="s">
        <v>22</v>
      </c>
      <c r="B42" s="83"/>
      <c r="C42" s="83"/>
      <c r="D42" s="83"/>
      <c r="E42" s="83"/>
      <c r="F42" s="83">
        <v>2</v>
      </c>
      <c r="G42" s="83">
        <v>38</v>
      </c>
      <c r="H42" s="83"/>
      <c r="I42" s="83"/>
      <c r="J42" s="83"/>
      <c r="K42" s="92"/>
      <c r="L42" s="106"/>
      <c r="M42" s="86"/>
      <c r="N42" s="91"/>
      <c r="O42" s="87">
        <v>12</v>
      </c>
      <c r="P42" s="51"/>
    </row>
    <row r="43" spans="1:16" ht="16.5" thickBot="1">
      <c r="A43" s="77" t="s">
        <v>24</v>
      </c>
      <c r="B43" s="94">
        <f>SUM(B42)</f>
        <v>0</v>
      </c>
      <c r="C43" s="94">
        <f aca="true" t="shared" si="4" ref="C43:O43">SUM(C42)</f>
        <v>0</v>
      </c>
      <c r="D43" s="94">
        <f t="shared" si="4"/>
        <v>0</v>
      </c>
      <c r="E43" s="94">
        <f t="shared" si="4"/>
        <v>0</v>
      </c>
      <c r="F43" s="94">
        <f t="shared" si="4"/>
        <v>2</v>
      </c>
      <c r="G43" s="94">
        <f t="shared" si="4"/>
        <v>38</v>
      </c>
      <c r="H43" s="94">
        <f t="shared" si="4"/>
        <v>0</v>
      </c>
      <c r="I43" s="94">
        <f t="shared" si="4"/>
        <v>0</v>
      </c>
      <c r="J43" s="94">
        <f t="shared" si="4"/>
        <v>0</v>
      </c>
      <c r="K43" s="94">
        <f t="shared" si="4"/>
        <v>0</v>
      </c>
      <c r="L43" s="94">
        <f t="shared" si="4"/>
        <v>0</v>
      </c>
      <c r="M43" s="94">
        <f t="shared" si="4"/>
        <v>0</v>
      </c>
      <c r="N43" s="94">
        <f t="shared" si="4"/>
        <v>0</v>
      </c>
      <c r="O43" s="94">
        <f t="shared" si="4"/>
        <v>12</v>
      </c>
      <c r="P43" s="79"/>
    </row>
    <row r="44" spans="1:16" ht="15.75">
      <c r="A44" s="107"/>
      <c r="B44" s="103"/>
      <c r="C44" s="103"/>
      <c r="D44" s="103"/>
      <c r="E44" s="117"/>
      <c r="F44" s="118"/>
      <c r="G44" s="102"/>
      <c r="H44" s="103"/>
      <c r="I44" s="103"/>
      <c r="J44" s="103"/>
      <c r="K44" s="103"/>
      <c r="L44" s="37"/>
      <c r="M44" s="37"/>
      <c r="N44" s="37"/>
      <c r="O44" s="37"/>
      <c r="P44" s="51"/>
    </row>
    <row r="45" spans="1:16" ht="16.5" thickBot="1">
      <c r="A45" s="486" t="s">
        <v>95</v>
      </c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108"/>
      <c r="M45" s="108"/>
      <c r="N45" s="108"/>
      <c r="O45" s="108"/>
      <c r="P45" s="51"/>
    </row>
    <row r="46" spans="1:16" ht="31.5">
      <c r="A46" s="476" t="s">
        <v>5</v>
      </c>
      <c r="B46" s="449" t="s">
        <v>133</v>
      </c>
      <c r="C46" s="449"/>
      <c r="D46" s="449"/>
      <c r="E46" s="449"/>
      <c r="F46" s="450" t="s">
        <v>6</v>
      </c>
      <c r="G46" s="459" t="s">
        <v>88</v>
      </c>
      <c r="H46" s="454" t="s">
        <v>134</v>
      </c>
      <c r="I46" s="454"/>
      <c r="J46" s="454"/>
      <c r="K46" s="454"/>
      <c r="L46" s="455"/>
      <c r="M46" s="456" t="s">
        <v>8</v>
      </c>
      <c r="N46" s="109" t="s">
        <v>9</v>
      </c>
      <c r="O46" s="110" t="s">
        <v>10</v>
      </c>
      <c r="P46" s="51"/>
    </row>
    <row r="47" spans="1:16" ht="63.75" thickBot="1">
      <c r="A47" s="516"/>
      <c r="B47" s="111" t="s">
        <v>11</v>
      </c>
      <c r="C47" s="112" t="s">
        <v>12</v>
      </c>
      <c r="D47" s="112" t="s">
        <v>13</v>
      </c>
      <c r="E47" s="112" t="s">
        <v>14</v>
      </c>
      <c r="F47" s="515"/>
      <c r="G47" s="460"/>
      <c r="H47" s="113" t="s">
        <v>15</v>
      </c>
      <c r="I47" s="113" t="s">
        <v>16</v>
      </c>
      <c r="J47" s="113" t="s">
        <v>17</v>
      </c>
      <c r="K47" s="114" t="s">
        <v>18</v>
      </c>
      <c r="L47" s="119" t="s">
        <v>19</v>
      </c>
      <c r="M47" s="514"/>
      <c r="N47" s="112" t="s">
        <v>20</v>
      </c>
      <c r="O47" s="116" t="s">
        <v>20</v>
      </c>
      <c r="P47" s="51"/>
    </row>
    <row r="48" spans="1:23" ht="16.5" thickBot="1">
      <c r="A48" s="120" t="s">
        <v>22</v>
      </c>
      <c r="B48" s="121"/>
      <c r="C48" s="121"/>
      <c r="D48" s="121"/>
      <c r="E48" s="121"/>
      <c r="F48" s="121">
        <v>2</v>
      </c>
      <c r="G48" s="121">
        <v>40</v>
      </c>
      <c r="H48" s="121"/>
      <c r="I48" s="121"/>
      <c r="J48" s="122"/>
      <c r="K48" s="121"/>
      <c r="L48" s="106"/>
      <c r="M48" s="86"/>
      <c r="N48" s="91"/>
      <c r="O48" s="87">
        <v>12</v>
      </c>
      <c r="P48" s="51"/>
      <c r="W48" t="s">
        <v>80</v>
      </c>
    </row>
    <row r="49" spans="1:16" ht="17.25" customHeight="1" thickBot="1">
      <c r="A49" s="77" t="s">
        <v>24</v>
      </c>
      <c r="B49" s="94">
        <f>SUM(B48)</f>
        <v>0</v>
      </c>
      <c r="C49" s="94">
        <f aca="true" t="shared" si="5" ref="C49:O49">SUM(C48)</f>
        <v>0</v>
      </c>
      <c r="D49" s="94">
        <f t="shared" si="5"/>
        <v>0</v>
      </c>
      <c r="E49" s="94">
        <f t="shared" si="5"/>
        <v>0</v>
      </c>
      <c r="F49" s="94">
        <f t="shared" si="5"/>
        <v>2</v>
      </c>
      <c r="G49" s="94">
        <f t="shared" si="5"/>
        <v>40</v>
      </c>
      <c r="H49" s="94">
        <f t="shared" si="5"/>
        <v>0</v>
      </c>
      <c r="I49" s="94">
        <f t="shared" si="5"/>
        <v>0</v>
      </c>
      <c r="J49" s="94">
        <f t="shared" si="5"/>
        <v>0</v>
      </c>
      <c r="K49" s="94">
        <f t="shared" si="5"/>
        <v>0</v>
      </c>
      <c r="L49" s="94">
        <f t="shared" si="5"/>
        <v>0</v>
      </c>
      <c r="M49" s="94">
        <f t="shared" si="5"/>
        <v>0</v>
      </c>
      <c r="N49" s="94">
        <f t="shared" si="5"/>
        <v>0</v>
      </c>
      <c r="O49" s="94">
        <f t="shared" si="5"/>
        <v>12</v>
      </c>
      <c r="P49" s="79"/>
    </row>
    <row r="50" spans="1:16" ht="15.75">
      <c r="A50" s="107"/>
      <c r="B50" s="103"/>
      <c r="C50" s="103"/>
      <c r="D50" s="103"/>
      <c r="E50" s="100"/>
      <c r="F50" s="101"/>
      <c r="G50" s="102"/>
      <c r="H50" s="103"/>
      <c r="I50" s="103"/>
      <c r="J50" s="103"/>
      <c r="K50" s="103"/>
      <c r="L50" s="51"/>
      <c r="M50" s="51"/>
      <c r="N50" s="51"/>
      <c r="O50" s="51"/>
      <c r="P50" s="51"/>
    </row>
    <row r="51" spans="1:17" ht="16.5" thickBot="1">
      <c r="A51" s="475" t="s">
        <v>126</v>
      </c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0"/>
      <c r="Q51" s="27"/>
    </row>
    <row r="52" spans="1:16" ht="19.5" customHeight="1">
      <c r="A52" s="476" t="s">
        <v>5</v>
      </c>
      <c r="B52" s="477" t="s">
        <v>133</v>
      </c>
      <c r="C52" s="477"/>
      <c r="D52" s="477"/>
      <c r="E52" s="477"/>
      <c r="F52" s="478" t="s">
        <v>6</v>
      </c>
      <c r="G52" s="459" t="s">
        <v>88</v>
      </c>
      <c r="H52" s="479" t="s">
        <v>134</v>
      </c>
      <c r="I52" s="479"/>
      <c r="J52" s="479"/>
      <c r="K52" s="479"/>
      <c r="L52" s="513"/>
      <c r="M52" s="474" t="s">
        <v>8</v>
      </c>
      <c r="N52" s="56" t="s">
        <v>9</v>
      </c>
      <c r="O52" s="57" t="s">
        <v>10</v>
      </c>
      <c r="P52" s="51"/>
    </row>
    <row r="53" spans="1:16" ht="43.5" customHeight="1" thickBot="1">
      <c r="A53" s="448"/>
      <c r="B53" s="58" t="s">
        <v>11</v>
      </c>
      <c r="C53" s="59" t="s">
        <v>12</v>
      </c>
      <c r="D53" s="59" t="s">
        <v>13</v>
      </c>
      <c r="E53" s="59" t="s">
        <v>14</v>
      </c>
      <c r="F53" s="451"/>
      <c r="G53" s="460"/>
      <c r="H53" s="60" t="s">
        <v>15</v>
      </c>
      <c r="I53" s="60" t="s">
        <v>16</v>
      </c>
      <c r="J53" s="60" t="s">
        <v>17</v>
      </c>
      <c r="K53" s="61" t="s">
        <v>18</v>
      </c>
      <c r="L53" s="123" t="s">
        <v>19</v>
      </c>
      <c r="M53" s="457"/>
      <c r="N53" s="59" t="s">
        <v>20</v>
      </c>
      <c r="O53" s="63" t="s">
        <v>20</v>
      </c>
      <c r="P53" s="51"/>
    </row>
    <row r="54" spans="1:16" ht="15.75">
      <c r="A54" s="64" t="s">
        <v>21</v>
      </c>
      <c r="B54" s="86"/>
      <c r="C54" s="86"/>
      <c r="D54" s="83"/>
      <c r="E54" s="83"/>
      <c r="F54" s="83">
        <v>6</v>
      </c>
      <c r="G54" s="83"/>
      <c r="H54" s="91"/>
      <c r="I54" s="86"/>
      <c r="J54" s="91"/>
      <c r="K54" s="86"/>
      <c r="L54" s="124"/>
      <c r="M54" s="86"/>
      <c r="N54" s="86"/>
      <c r="O54" s="87"/>
      <c r="P54" s="51"/>
    </row>
    <row r="55" spans="1:16" ht="15.75">
      <c r="A55" s="70" t="s">
        <v>22</v>
      </c>
      <c r="B55" s="86"/>
      <c r="C55" s="86">
        <v>53</v>
      </c>
      <c r="D55" s="88"/>
      <c r="E55" s="88"/>
      <c r="F55" s="88">
        <v>16</v>
      </c>
      <c r="G55" s="88">
        <v>85</v>
      </c>
      <c r="H55" s="91"/>
      <c r="I55" s="86"/>
      <c r="J55" s="91"/>
      <c r="K55" s="86"/>
      <c r="L55" s="124"/>
      <c r="M55" s="88">
        <v>22</v>
      </c>
      <c r="N55" s="91">
        <v>39</v>
      </c>
      <c r="O55" s="87">
        <v>22</v>
      </c>
      <c r="P55" s="51"/>
    </row>
    <row r="56" spans="1:16" ht="16.5" thickBot="1">
      <c r="A56" s="70" t="s">
        <v>25</v>
      </c>
      <c r="B56" s="92"/>
      <c r="C56" s="92">
        <v>35</v>
      </c>
      <c r="D56" s="88"/>
      <c r="E56" s="88"/>
      <c r="F56" s="88">
        <v>14</v>
      </c>
      <c r="G56" s="88">
        <v>82</v>
      </c>
      <c r="H56" s="83"/>
      <c r="I56" s="92"/>
      <c r="J56" s="83"/>
      <c r="K56" s="92"/>
      <c r="L56" s="125"/>
      <c r="M56" s="88">
        <v>22</v>
      </c>
      <c r="N56" s="92">
        <v>62</v>
      </c>
      <c r="O56" s="126">
        <v>37</v>
      </c>
      <c r="P56" s="51"/>
    </row>
    <row r="57" spans="1:16" ht="16.5" thickBot="1">
      <c r="A57" s="77" t="s">
        <v>24</v>
      </c>
      <c r="B57" s="94">
        <f>SUM(B54:B56)</f>
        <v>0</v>
      </c>
      <c r="C57" s="94">
        <f aca="true" t="shared" si="6" ref="C57:O57">SUM(C54:C56)</f>
        <v>88</v>
      </c>
      <c r="D57" s="94">
        <f t="shared" si="6"/>
        <v>0</v>
      </c>
      <c r="E57" s="94">
        <f t="shared" si="6"/>
        <v>0</v>
      </c>
      <c r="F57" s="94">
        <f t="shared" si="6"/>
        <v>36</v>
      </c>
      <c r="G57" s="94">
        <f t="shared" si="6"/>
        <v>167</v>
      </c>
      <c r="H57" s="94">
        <f t="shared" si="6"/>
        <v>0</v>
      </c>
      <c r="I57" s="94">
        <f t="shared" si="6"/>
        <v>0</v>
      </c>
      <c r="J57" s="94">
        <f t="shared" si="6"/>
        <v>0</v>
      </c>
      <c r="K57" s="94">
        <f t="shared" si="6"/>
        <v>0</v>
      </c>
      <c r="L57" s="94">
        <f t="shared" si="6"/>
        <v>0</v>
      </c>
      <c r="M57" s="94">
        <f t="shared" si="6"/>
        <v>44</v>
      </c>
      <c r="N57" s="94">
        <f t="shared" si="6"/>
        <v>101</v>
      </c>
      <c r="O57" s="94">
        <f t="shared" si="6"/>
        <v>59</v>
      </c>
      <c r="P57" s="79"/>
    </row>
    <row r="58" spans="1:16" ht="15.75">
      <c r="A58" s="127"/>
      <c r="B58" s="127"/>
      <c r="C58" s="127"/>
      <c r="D58" s="127"/>
      <c r="E58" s="127"/>
      <c r="F58" s="127"/>
      <c r="G58" s="128"/>
      <c r="H58" s="129"/>
      <c r="I58" s="129"/>
      <c r="J58" s="129"/>
      <c r="K58" s="130"/>
      <c r="L58" s="51"/>
      <c r="M58" s="51"/>
      <c r="N58" s="51"/>
      <c r="O58" s="51"/>
      <c r="P58" s="51"/>
    </row>
    <row r="59" spans="1:16" ht="15.75">
      <c r="A59" s="51"/>
      <c r="B59" s="51"/>
      <c r="C59" s="51"/>
      <c r="D59" s="51"/>
      <c r="E59" s="51"/>
      <c r="F59" s="51"/>
      <c r="G59" s="37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6.5" thickBot="1">
      <c r="A60" s="486" t="s">
        <v>96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108"/>
      <c r="M60" s="108"/>
      <c r="N60" s="108"/>
      <c r="O60" s="108"/>
      <c r="P60" s="51"/>
    </row>
    <row r="61" spans="1:16" ht="31.5">
      <c r="A61" s="448" t="s">
        <v>5</v>
      </c>
      <c r="B61" s="449" t="s">
        <v>133</v>
      </c>
      <c r="C61" s="449"/>
      <c r="D61" s="449"/>
      <c r="E61" s="449"/>
      <c r="F61" s="450" t="s">
        <v>6</v>
      </c>
      <c r="G61" s="459" t="s">
        <v>88</v>
      </c>
      <c r="H61" s="454" t="s">
        <v>134</v>
      </c>
      <c r="I61" s="454"/>
      <c r="J61" s="454"/>
      <c r="K61" s="454"/>
      <c r="L61" s="455"/>
      <c r="M61" s="456" t="s">
        <v>8</v>
      </c>
      <c r="N61" s="109" t="s">
        <v>9</v>
      </c>
      <c r="O61" s="110" t="s">
        <v>10</v>
      </c>
      <c r="P61" s="51"/>
    </row>
    <row r="62" spans="1:16" ht="63.75" thickBot="1">
      <c r="A62" s="448"/>
      <c r="B62" s="111" t="s">
        <v>11</v>
      </c>
      <c r="C62" s="112" t="s">
        <v>12</v>
      </c>
      <c r="D62" s="112" t="s">
        <v>13</v>
      </c>
      <c r="E62" s="112" t="s">
        <v>14</v>
      </c>
      <c r="F62" s="515"/>
      <c r="G62" s="460"/>
      <c r="H62" s="113" t="s">
        <v>15</v>
      </c>
      <c r="I62" s="113" t="s">
        <v>16</v>
      </c>
      <c r="J62" s="113" t="s">
        <v>17</v>
      </c>
      <c r="K62" s="114" t="s">
        <v>18</v>
      </c>
      <c r="L62" s="119" t="s">
        <v>19</v>
      </c>
      <c r="M62" s="514"/>
      <c r="N62" s="112" t="s">
        <v>20</v>
      </c>
      <c r="O62" s="116" t="s">
        <v>20</v>
      </c>
      <c r="P62" s="51"/>
    </row>
    <row r="63" spans="1:16" ht="16.5" thickBot="1">
      <c r="A63" s="70" t="s">
        <v>22</v>
      </c>
      <c r="B63" s="83"/>
      <c r="C63" s="83"/>
      <c r="D63" s="83"/>
      <c r="E63" s="83"/>
      <c r="F63" s="83">
        <v>2</v>
      </c>
      <c r="G63" s="83">
        <v>38</v>
      </c>
      <c r="H63" s="83"/>
      <c r="I63" s="83"/>
      <c r="J63" s="83"/>
      <c r="K63" s="83"/>
      <c r="L63" s="106"/>
      <c r="M63" s="86"/>
      <c r="N63" s="91"/>
      <c r="O63" s="87">
        <v>12</v>
      </c>
      <c r="P63" s="51"/>
    </row>
    <row r="64" spans="1:16" ht="16.5" thickBot="1">
      <c r="A64" s="77" t="s">
        <v>24</v>
      </c>
      <c r="B64" s="94">
        <f>SUM(B63)</f>
        <v>0</v>
      </c>
      <c r="C64" s="94">
        <f aca="true" t="shared" si="7" ref="C64:O64">SUM(C63)</f>
        <v>0</v>
      </c>
      <c r="D64" s="94">
        <f t="shared" si="7"/>
        <v>0</v>
      </c>
      <c r="E64" s="94">
        <f t="shared" si="7"/>
        <v>0</v>
      </c>
      <c r="F64" s="94">
        <f t="shared" si="7"/>
        <v>2</v>
      </c>
      <c r="G64" s="94">
        <f t="shared" si="7"/>
        <v>38</v>
      </c>
      <c r="H64" s="94">
        <f t="shared" si="7"/>
        <v>0</v>
      </c>
      <c r="I64" s="94">
        <f t="shared" si="7"/>
        <v>0</v>
      </c>
      <c r="J64" s="94">
        <f t="shared" si="7"/>
        <v>0</v>
      </c>
      <c r="K64" s="94">
        <f t="shared" si="7"/>
        <v>0</v>
      </c>
      <c r="L64" s="94">
        <f t="shared" si="7"/>
        <v>0</v>
      </c>
      <c r="M64" s="94">
        <f t="shared" si="7"/>
        <v>0</v>
      </c>
      <c r="N64" s="94">
        <f t="shared" si="7"/>
        <v>0</v>
      </c>
      <c r="O64" s="94">
        <f t="shared" si="7"/>
        <v>12</v>
      </c>
      <c r="P64" s="79"/>
    </row>
    <row r="65" spans="1:16" ht="15.75">
      <c r="A65" s="107"/>
      <c r="B65" s="103"/>
      <c r="C65" s="103"/>
      <c r="D65" s="103"/>
      <c r="E65" s="37"/>
      <c r="F65" s="37"/>
      <c r="G65" s="131"/>
      <c r="H65" s="37"/>
      <c r="I65" s="37"/>
      <c r="J65" s="37"/>
      <c r="K65" s="37"/>
      <c r="L65" s="37"/>
      <c r="M65" s="37"/>
      <c r="N65" s="37"/>
      <c r="O65" s="37"/>
      <c r="P65" s="51"/>
    </row>
    <row r="66" spans="1:16" ht="16.5" thickBot="1">
      <c r="A66" s="486" t="s">
        <v>97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108"/>
      <c r="M66" s="108"/>
      <c r="N66" s="108"/>
      <c r="O66" s="108"/>
      <c r="P66" s="51"/>
    </row>
    <row r="67" spans="1:16" ht="31.5">
      <c r="A67" s="448" t="s">
        <v>5</v>
      </c>
      <c r="B67" s="449" t="s">
        <v>133</v>
      </c>
      <c r="C67" s="449"/>
      <c r="D67" s="449"/>
      <c r="E67" s="449"/>
      <c r="F67" s="450" t="s">
        <v>6</v>
      </c>
      <c r="G67" s="459" t="s">
        <v>88</v>
      </c>
      <c r="H67" s="454" t="s">
        <v>134</v>
      </c>
      <c r="I67" s="454"/>
      <c r="J67" s="454"/>
      <c r="K67" s="454"/>
      <c r="L67" s="455"/>
      <c r="M67" s="456" t="s">
        <v>8</v>
      </c>
      <c r="N67" s="109" t="s">
        <v>9</v>
      </c>
      <c r="O67" s="110" t="s">
        <v>10</v>
      </c>
      <c r="P67" s="51"/>
    </row>
    <row r="68" spans="1:16" ht="63.75" thickBot="1">
      <c r="A68" s="448"/>
      <c r="B68" s="111" t="s">
        <v>11</v>
      </c>
      <c r="C68" s="112" t="s">
        <v>12</v>
      </c>
      <c r="D68" s="112" t="s">
        <v>13</v>
      </c>
      <c r="E68" s="112" t="s">
        <v>14</v>
      </c>
      <c r="F68" s="515"/>
      <c r="G68" s="460"/>
      <c r="H68" s="113" t="s">
        <v>15</v>
      </c>
      <c r="I68" s="113" t="s">
        <v>16</v>
      </c>
      <c r="J68" s="113" t="s">
        <v>17</v>
      </c>
      <c r="K68" s="114" t="s">
        <v>18</v>
      </c>
      <c r="L68" s="119" t="s">
        <v>19</v>
      </c>
      <c r="M68" s="514"/>
      <c r="N68" s="112" t="s">
        <v>20</v>
      </c>
      <c r="O68" s="116" t="s">
        <v>20</v>
      </c>
      <c r="P68" s="51"/>
    </row>
    <row r="69" spans="1:16" ht="16.5" thickBot="1">
      <c r="A69" s="70" t="s">
        <v>22</v>
      </c>
      <c r="B69" s="83"/>
      <c r="C69" s="83"/>
      <c r="D69" s="83"/>
      <c r="E69" s="83"/>
      <c r="F69" s="83">
        <v>2</v>
      </c>
      <c r="G69" s="83">
        <v>40</v>
      </c>
      <c r="H69" s="83"/>
      <c r="I69" s="83"/>
      <c r="J69" s="83"/>
      <c r="K69" s="83"/>
      <c r="L69" s="125"/>
      <c r="M69" s="86"/>
      <c r="N69" s="91"/>
      <c r="O69" s="87">
        <v>12</v>
      </c>
      <c r="P69" s="51"/>
    </row>
    <row r="70" spans="1:16" ht="16.5" thickBot="1">
      <c r="A70" s="77" t="s">
        <v>24</v>
      </c>
      <c r="B70" s="94">
        <f>SUM(B69)</f>
        <v>0</v>
      </c>
      <c r="C70" s="94">
        <f aca="true" t="shared" si="8" ref="C70:O70">SUM(C69)</f>
        <v>0</v>
      </c>
      <c r="D70" s="94">
        <f t="shared" si="8"/>
        <v>0</v>
      </c>
      <c r="E70" s="94">
        <f t="shared" si="8"/>
        <v>0</v>
      </c>
      <c r="F70" s="94">
        <f t="shared" si="8"/>
        <v>2</v>
      </c>
      <c r="G70" s="94">
        <f t="shared" si="8"/>
        <v>40</v>
      </c>
      <c r="H70" s="94">
        <f t="shared" si="8"/>
        <v>0</v>
      </c>
      <c r="I70" s="94">
        <f t="shared" si="8"/>
        <v>0</v>
      </c>
      <c r="J70" s="94">
        <f t="shared" si="8"/>
        <v>0</v>
      </c>
      <c r="K70" s="94">
        <f t="shared" si="8"/>
        <v>0</v>
      </c>
      <c r="L70" s="94">
        <f t="shared" si="8"/>
        <v>0</v>
      </c>
      <c r="M70" s="94">
        <f t="shared" si="8"/>
        <v>0</v>
      </c>
      <c r="N70" s="94">
        <f t="shared" si="8"/>
        <v>0</v>
      </c>
      <c r="O70" s="94">
        <f t="shared" si="8"/>
        <v>12</v>
      </c>
      <c r="P70" s="79"/>
    </row>
    <row r="71" spans="1:17" ht="15.75">
      <c r="A71" s="132"/>
      <c r="B71" s="133"/>
      <c r="C71" s="133"/>
      <c r="D71" s="133"/>
      <c r="E71" s="100"/>
      <c r="F71" s="101"/>
      <c r="G71" s="134"/>
      <c r="H71" s="135"/>
      <c r="I71" s="135"/>
      <c r="J71" s="135"/>
      <c r="K71" s="135"/>
      <c r="L71" s="55"/>
      <c r="M71" s="55"/>
      <c r="N71" s="55"/>
      <c r="O71" s="55"/>
      <c r="P71" s="55"/>
      <c r="Q71" s="4"/>
    </row>
    <row r="72" spans="1:16" ht="16.5" thickBot="1">
      <c r="A72" s="486" t="s">
        <v>98</v>
      </c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136"/>
      <c r="M72" s="136"/>
      <c r="N72" s="136"/>
      <c r="O72" s="136"/>
      <c r="P72" s="51"/>
    </row>
    <row r="73" spans="1:16" ht="19.5" customHeight="1">
      <c r="A73" s="448" t="s">
        <v>5</v>
      </c>
      <c r="B73" s="449" t="s">
        <v>133</v>
      </c>
      <c r="C73" s="449"/>
      <c r="D73" s="449"/>
      <c r="E73" s="449"/>
      <c r="F73" s="450" t="s">
        <v>6</v>
      </c>
      <c r="G73" s="459" t="s">
        <v>88</v>
      </c>
      <c r="H73" s="454" t="s">
        <v>134</v>
      </c>
      <c r="I73" s="454"/>
      <c r="J73" s="454"/>
      <c r="K73" s="454"/>
      <c r="L73" s="455"/>
      <c r="M73" s="456" t="s">
        <v>8</v>
      </c>
      <c r="N73" s="109" t="s">
        <v>9</v>
      </c>
      <c r="O73" s="110" t="s">
        <v>10</v>
      </c>
      <c r="P73" s="51"/>
    </row>
    <row r="74" spans="1:16" ht="32.25" customHeight="1" thickBot="1">
      <c r="A74" s="448"/>
      <c r="B74" s="111" t="s">
        <v>11</v>
      </c>
      <c r="C74" s="112" t="s">
        <v>12</v>
      </c>
      <c r="D74" s="112" t="s">
        <v>13</v>
      </c>
      <c r="E74" s="112" t="s">
        <v>14</v>
      </c>
      <c r="F74" s="515"/>
      <c r="G74" s="460"/>
      <c r="H74" s="113" t="s">
        <v>15</v>
      </c>
      <c r="I74" s="113" t="s">
        <v>16</v>
      </c>
      <c r="J74" s="113" t="s">
        <v>17</v>
      </c>
      <c r="K74" s="114" t="s">
        <v>18</v>
      </c>
      <c r="L74" s="119" t="s">
        <v>19</v>
      </c>
      <c r="M74" s="514"/>
      <c r="N74" s="112" t="s">
        <v>20</v>
      </c>
      <c r="O74" s="116" t="s">
        <v>20</v>
      </c>
      <c r="P74" s="51"/>
    </row>
    <row r="75" spans="1:17" ht="16.5" thickBot="1">
      <c r="A75" s="70" t="s">
        <v>22</v>
      </c>
      <c r="B75" s="83"/>
      <c r="C75" s="83"/>
      <c r="D75" s="83"/>
      <c r="E75" s="83"/>
      <c r="F75" s="83"/>
      <c r="G75" s="83">
        <v>36</v>
      </c>
      <c r="H75" s="83"/>
      <c r="I75" s="83"/>
      <c r="J75" s="83"/>
      <c r="K75" s="83"/>
      <c r="L75" s="125"/>
      <c r="M75" s="92"/>
      <c r="N75" s="91"/>
      <c r="O75" s="87">
        <v>6</v>
      </c>
      <c r="P75" s="51"/>
      <c r="Q75" s="3"/>
    </row>
    <row r="76" spans="1:16" ht="16.5" thickBot="1">
      <c r="A76" s="77" t="s">
        <v>24</v>
      </c>
      <c r="B76" s="94">
        <f>SUM(B75)</f>
        <v>0</v>
      </c>
      <c r="C76" s="94">
        <f aca="true" t="shared" si="9" ref="C76:O76">SUM(C75)</f>
        <v>0</v>
      </c>
      <c r="D76" s="94">
        <f t="shared" si="9"/>
        <v>0</v>
      </c>
      <c r="E76" s="94">
        <f t="shared" si="9"/>
        <v>0</v>
      </c>
      <c r="F76" s="94">
        <f t="shared" si="9"/>
        <v>0</v>
      </c>
      <c r="G76" s="94">
        <f t="shared" si="9"/>
        <v>36</v>
      </c>
      <c r="H76" s="94">
        <f t="shared" si="9"/>
        <v>0</v>
      </c>
      <c r="I76" s="94">
        <f t="shared" si="9"/>
        <v>0</v>
      </c>
      <c r="J76" s="94">
        <f t="shared" si="9"/>
        <v>0</v>
      </c>
      <c r="K76" s="94">
        <f t="shared" si="9"/>
        <v>0</v>
      </c>
      <c r="L76" s="94">
        <f t="shared" si="9"/>
        <v>0</v>
      </c>
      <c r="M76" s="94">
        <f t="shared" si="9"/>
        <v>0</v>
      </c>
      <c r="N76" s="94">
        <f t="shared" si="9"/>
        <v>0</v>
      </c>
      <c r="O76" s="94">
        <f t="shared" si="9"/>
        <v>6</v>
      </c>
      <c r="P76" s="79"/>
    </row>
    <row r="77" spans="1:16" ht="15.75">
      <c r="A77" s="137"/>
      <c r="B77" s="138"/>
      <c r="C77" s="138"/>
      <c r="D77" s="138"/>
      <c r="E77" s="138"/>
      <c r="F77" s="138"/>
      <c r="G77" s="138"/>
      <c r="H77" s="37"/>
      <c r="I77" s="37"/>
      <c r="J77" s="37"/>
      <c r="K77" s="37"/>
      <c r="L77" s="37"/>
      <c r="M77" s="37"/>
      <c r="N77" s="37"/>
      <c r="O77" s="37"/>
      <c r="P77" s="51"/>
    </row>
    <row r="78" spans="1:16" ht="16.5" thickBot="1">
      <c r="A78" s="486" t="s">
        <v>99</v>
      </c>
      <c r="B78" s="486"/>
      <c r="C78" s="486"/>
      <c r="D78" s="486"/>
      <c r="E78" s="486"/>
      <c r="F78" s="486"/>
      <c r="G78" s="486"/>
      <c r="H78" s="486"/>
      <c r="I78" s="486"/>
      <c r="J78" s="486"/>
      <c r="K78" s="486"/>
      <c r="L78" s="108"/>
      <c r="M78" s="108"/>
      <c r="N78" s="108"/>
      <c r="O78" s="108"/>
      <c r="P78" s="51"/>
    </row>
    <row r="79" spans="1:17" ht="31.5">
      <c r="A79" s="448" t="s">
        <v>5</v>
      </c>
      <c r="B79" s="449" t="s">
        <v>133</v>
      </c>
      <c r="C79" s="449"/>
      <c r="D79" s="449"/>
      <c r="E79" s="449"/>
      <c r="F79" s="450" t="s">
        <v>6</v>
      </c>
      <c r="G79" s="459" t="s">
        <v>88</v>
      </c>
      <c r="H79" s="454" t="s">
        <v>134</v>
      </c>
      <c r="I79" s="454"/>
      <c r="J79" s="454"/>
      <c r="K79" s="454"/>
      <c r="L79" s="455"/>
      <c r="M79" s="456" t="s">
        <v>8</v>
      </c>
      <c r="N79" s="109" t="s">
        <v>9</v>
      </c>
      <c r="O79" s="110" t="s">
        <v>10</v>
      </c>
      <c r="P79" s="51"/>
      <c r="Q79" s="3"/>
    </row>
    <row r="80" spans="1:16" ht="63.75" thickBot="1">
      <c r="A80" s="448"/>
      <c r="B80" s="58" t="s">
        <v>11</v>
      </c>
      <c r="C80" s="59" t="s">
        <v>12</v>
      </c>
      <c r="D80" s="59" t="s">
        <v>13</v>
      </c>
      <c r="E80" s="59" t="s">
        <v>14</v>
      </c>
      <c r="F80" s="451"/>
      <c r="G80" s="460"/>
      <c r="H80" s="60" t="s">
        <v>15</v>
      </c>
      <c r="I80" s="60" t="s">
        <v>16</v>
      </c>
      <c r="J80" s="60" t="s">
        <v>17</v>
      </c>
      <c r="K80" s="61" t="s">
        <v>18</v>
      </c>
      <c r="L80" s="62" t="s">
        <v>19</v>
      </c>
      <c r="M80" s="457"/>
      <c r="N80" s="59" t="s">
        <v>20</v>
      </c>
      <c r="O80" s="63" t="s">
        <v>20</v>
      </c>
      <c r="P80" s="51"/>
    </row>
    <row r="81" spans="1:16" ht="15.75">
      <c r="A81" s="64" t="s">
        <v>21</v>
      </c>
      <c r="B81" s="83"/>
      <c r="C81" s="82">
        <v>136</v>
      </c>
      <c r="D81" s="82"/>
      <c r="E81" s="83"/>
      <c r="F81" s="83">
        <v>26</v>
      </c>
      <c r="G81" s="83">
        <v>116</v>
      </c>
      <c r="H81" s="83"/>
      <c r="I81" s="83"/>
      <c r="J81" s="82"/>
      <c r="K81" s="82"/>
      <c r="L81" s="105"/>
      <c r="M81" s="84"/>
      <c r="N81" s="82">
        <v>67</v>
      </c>
      <c r="O81" s="87">
        <v>49</v>
      </c>
      <c r="P81" s="51"/>
    </row>
    <row r="82" spans="1:16" ht="15.75">
      <c r="A82" s="70" t="s">
        <v>22</v>
      </c>
      <c r="B82" s="88">
        <v>146</v>
      </c>
      <c r="C82" s="88"/>
      <c r="D82" s="88"/>
      <c r="E82" s="88"/>
      <c r="F82" s="88">
        <v>56</v>
      </c>
      <c r="G82" s="88">
        <v>84</v>
      </c>
      <c r="H82" s="88"/>
      <c r="I82" s="88"/>
      <c r="J82" s="88"/>
      <c r="K82" s="88"/>
      <c r="L82" s="106"/>
      <c r="M82" s="86"/>
      <c r="N82" s="91">
        <v>78</v>
      </c>
      <c r="O82" s="87">
        <v>52</v>
      </c>
      <c r="P82" s="51"/>
    </row>
    <row r="83" spans="1:16" ht="16.5" thickBot="1">
      <c r="A83" s="70" t="s">
        <v>23</v>
      </c>
      <c r="B83" s="139">
        <v>86</v>
      </c>
      <c r="C83" s="88"/>
      <c r="D83" s="88"/>
      <c r="E83" s="121"/>
      <c r="F83" s="121">
        <v>33</v>
      </c>
      <c r="G83" s="121">
        <v>106</v>
      </c>
      <c r="H83" s="121"/>
      <c r="I83" s="121"/>
      <c r="J83" s="88"/>
      <c r="K83" s="88"/>
      <c r="L83" s="125"/>
      <c r="M83" s="92"/>
      <c r="N83" s="83">
        <v>34</v>
      </c>
      <c r="O83" s="93">
        <v>47</v>
      </c>
      <c r="P83" s="51"/>
    </row>
    <row r="84" spans="1:16" ht="16.5" thickBot="1">
      <c r="A84" s="77" t="s">
        <v>24</v>
      </c>
      <c r="B84" s="94">
        <f>SUM(B81:B83)</f>
        <v>232</v>
      </c>
      <c r="C84" s="94">
        <f>SUM(C81:C83)</f>
        <v>136</v>
      </c>
      <c r="D84" s="94">
        <f aca="true" t="shared" si="10" ref="D84:N84">SUM(D81:D83)</f>
        <v>0</v>
      </c>
      <c r="E84" s="94">
        <f t="shared" si="10"/>
        <v>0</v>
      </c>
      <c r="F84" s="94">
        <f t="shared" si="10"/>
        <v>115</v>
      </c>
      <c r="G84" s="94">
        <f t="shared" si="10"/>
        <v>306</v>
      </c>
      <c r="H84" s="94">
        <f t="shared" si="10"/>
        <v>0</v>
      </c>
      <c r="I84" s="94">
        <f t="shared" si="10"/>
        <v>0</v>
      </c>
      <c r="J84" s="94">
        <f t="shared" si="10"/>
        <v>0</v>
      </c>
      <c r="K84" s="94">
        <f t="shared" si="10"/>
        <v>0</v>
      </c>
      <c r="L84" s="94">
        <f t="shared" si="10"/>
        <v>0</v>
      </c>
      <c r="M84" s="94">
        <f t="shared" si="10"/>
        <v>0</v>
      </c>
      <c r="N84" s="94">
        <f t="shared" si="10"/>
        <v>179</v>
      </c>
      <c r="O84" s="94">
        <f>SUM(O81:O83)</f>
        <v>148</v>
      </c>
      <c r="P84" s="79"/>
    </row>
    <row r="85" spans="1:16" ht="15.75">
      <c r="A85" s="137"/>
      <c r="B85" s="138"/>
      <c r="C85" s="138"/>
      <c r="D85" s="138"/>
      <c r="E85" s="138"/>
      <c r="F85" s="138"/>
      <c r="G85" s="138"/>
      <c r="H85" s="37"/>
      <c r="I85" s="37"/>
      <c r="J85" s="37"/>
      <c r="K85" s="37"/>
      <c r="L85" s="37"/>
      <c r="M85" s="37"/>
      <c r="N85" s="37"/>
      <c r="O85" s="37"/>
      <c r="P85" s="51"/>
    </row>
    <row r="86" spans="1:16" ht="16.5" thickBot="1">
      <c r="A86" s="486" t="s">
        <v>100</v>
      </c>
      <c r="B86" s="486"/>
      <c r="C86" s="486"/>
      <c r="D86" s="486"/>
      <c r="E86" s="486"/>
      <c r="F86" s="486"/>
      <c r="G86" s="486"/>
      <c r="H86" s="486"/>
      <c r="I86" s="486"/>
      <c r="J86" s="486"/>
      <c r="K86" s="486"/>
      <c r="L86" s="108"/>
      <c r="M86" s="108"/>
      <c r="N86" s="108"/>
      <c r="O86" s="108"/>
      <c r="P86" s="51"/>
    </row>
    <row r="87" spans="1:16" ht="31.5">
      <c r="A87" s="448" t="s">
        <v>5</v>
      </c>
      <c r="B87" s="449" t="s">
        <v>133</v>
      </c>
      <c r="C87" s="449"/>
      <c r="D87" s="449"/>
      <c r="E87" s="449"/>
      <c r="F87" s="450" t="s">
        <v>6</v>
      </c>
      <c r="G87" s="459" t="s">
        <v>88</v>
      </c>
      <c r="H87" s="454" t="s">
        <v>134</v>
      </c>
      <c r="I87" s="454"/>
      <c r="J87" s="454"/>
      <c r="K87" s="454"/>
      <c r="L87" s="517"/>
      <c r="M87" s="456" t="s">
        <v>8</v>
      </c>
      <c r="N87" s="109" t="s">
        <v>9</v>
      </c>
      <c r="O87" s="110" t="s">
        <v>10</v>
      </c>
      <c r="P87" s="51"/>
    </row>
    <row r="88" spans="1:16" ht="63.75" thickBot="1">
      <c r="A88" s="448"/>
      <c r="B88" s="140" t="s">
        <v>11</v>
      </c>
      <c r="C88" s="59" t="s">
        <v>12</v>
      </c>
      <c r="D88" s="59" t="s">
        <v>13</v>
      </c>
      <c r="E88" s="59" t="s">
        <v>14</v>
      </c>
      <c r="F88" s="451"/>
      <c r="G88" s="460"/>
      <c r="H88" s="60" t="s">
        <v>15</v>
      </c>
      <c r="I88" s="60" t="s">
        <v>16</v>
      </c>
      <c r="J88" s="60" t="s">
        <v>17</v>
      </c>
      <c r="K88" s="61" t="s">
        <v>18</v>
      </c>
      <c r="L88" s="123" t="s">
        <v>19</v>
      </c>
      <c r="M88" s="457"/>
      <c r="N88" s="59" t="s">
        <v>20</v>
      </c>
      <c r="O88" s="63" t="s">
        <v>20</v>
      </c>
      <c r="P88" s="51"/>
    </row>
    <row r="89" spans="1:16" ht="15.75">
      <c r="A89" s="64" t="s">
        <v>21</v>
      </c>
      <c r="B89" s="82"/>
      <c r="C89" s="82"/>
      <c r="D89" s="82"/>
      <c r="E89" s="82">
        <v>101</v>
      </c>
      <c r="F89" s="83">
        <v>43</v>
      </c>
      <c r="G89" s="83">
        <v>39</v>
      </c>
      <c r="H89" s="82"/>
      <c r="I89" s="82"/>
      <c r="J89" s="82"/>
      <c r="K89" s="82"/>
      <c r="L89" s="105"/>
      <c r="M89" s="84"/>
      <c r="N89" s="82"/>
      <c r="O89" s="87">
        <v>37</v>
      </c>
      <c r="P89" s="51"/>
    </row>
    <row r="90" spans="1:16" ht="15.75">
      <c r="A90" s="70" t="s">
        <v>22</v>
      </c>
      <c r="B90" s="88"/>
      <c r="C90" s="88">
        <v>35</v>
      </c>
      <c r="D90" s="88"/>
      <c r="E90" s="88"/>
      <c r="F90" s="88">
        <v>83</v>
      </c>
      <c r="G90" s="88">
        <v>54</v>
      </c>
      <c r="H90" s="88">
        <v>18</v>
      </c>
      <c r="I90" s="88">
        <v>24</v>
      </c>
      <c r="J90" s="88"/>
      <c r="K90" s="88"/>
      <c r="L90" s="90"/>
      <c r="M90" s="86">
        <v>101</v>
      </c>
      <c r="N90" s="91">
        <v>47</v>
      </c>
      <c r="O90" s="87">
        <v>86</v>
      </c>
      <c r="P90" s="51"/>
    </row>
    <row r="91" spans="1:16" ht="15.75">
      <c r="A91" s="70" t="s">
        <v>23</v>
      </c>
      <c r="B91" s="88"/>
      <c r="C91" s="88"/>
      <c r="D91" s="88">
        <v>9</v>
      </c>
      <c r="E91" s="88"/>
      <c r="F91" s="88">
        <v>69</v>
      </c>
      <c r="G91" s="88">
        <v>85</v>
      </c>
      <c r="H91" s="88"/>
      <c r="I91" s="88"/>
      <c r="J91" s="88"/>
      <c r="K91" s="88"/>
      <c r="L91" s="90"/>
      <c r="M91" s="92">
        <v>100</v>
      </c>
      <c r="N91" s="83">
        <v>43</v>
      </c>
      <c r="O91" s="93">
        <v>64</v>
      </c>
      <c r="P91" s="51"/>
    </row>
    <row r="92" spans="1:16" ht="15.75">
      <c r="A92" s="70" t="s">
        <v>26</v>
      </c>
      <c r="B92" s="88"/>
      <c r="C92" s="88"/>
      <c r="D92" s="88">
        <v>9</v>
      </c>
      <c r="E92" s="88"/>
      <c r="F92" s="88">
        <v>55</v>
      </c>
      <c r="G92" s="88">
        <v>71</v>
      </c>
      <c r="H92" s="88"/>
      <c r="I92" s="88"/>
      <c r="J92" s="88"/>
      <c r="K92" s="88"/>
      <c r="L92" s="90"/>
      <c r="M92" s="141">
        <v>87</v>
      </c>
      <c r="N92" s="142">
        <v>39</v>
      </c>
      <c r="O92" s="143">
        <v>51</v>
      </c>
      <c r="P92" s="51"/>
    </row>
    <row r="93" spans="1:16" ht="15.75">
      <c r="A93" s="70" t="s">
        <v>27</v>
      </c>
      <c r="B93" s="88"/>
      <c r="C93" s="88"/>
      <c r="D93" s="88">
        <v>9</v>
      </c>
      <c r="E93" s="88"/>
      <c r="F93" s="88">
        <v>44</v>
      </c>
      <c r="G93" s="88">
        <v>59</v>
      </c>
      <c r="H93" s="88"/>
      <c r="I93" s="88"/>
      <c r="J93" s="88"/>
      <c r="K93" s="88"/>
      <c r="L93" s="90"/>
      <c r="M93" s="89">
        <v>71</v>
      </c>
      <c r="N93" s="88">
        <v>31</v>
      </c>
      <c r="O93" s="144">
        <v>39</v>
      </c>
      <c r="P93" s="51"/>
    </row>
    <row r="94" spans="1:16" ht="16.5" thickBot="1">
      <c r="A94" s="145" t="s">
        <v>28</v>
      </c>
      <c r="B94" s="146"/>
      <c r="C94" s="147"/>
      <c r="D94" s="147">
        <v>15</v>
      </c>
      <c r="E94" s="147"/>
      <c r="F94" s="148">
        <v>26</v>
      </c>
      <c r="G94" s="149">
        <v>34</v>
      </c>
      <c r="H94" s="147"/>
      <c r="I94" s="147"/>
      <c r="J94" s="150"/>
      <c r="K94" s="146"/>
      <c r="L94" s="151"/>
      <c r="M94" s="146">
        <v>45</v>
      </c>
      <c r="N94" s="147">
        <v>25</v>
      </c>
      <c r="O94" s="152">
        <v>23</v>
      </c>
      <c r="P94" s="51"/>
    </row>
    <row r="95" spans="1:16" ht="16.5" thickBot="1">
      <c r="A95" s="77" t="s">
        <v>24</v>
      </c>
      <c r="B95" s="94">
        <f>SUM(B89:B94)</f>
        <v>0</v>
      </c>
      <c r="C95" s="94">
        <f aca="true" t="shared" si="11" ref="C95:N95">SUM(C89:C94)</f>
        <v>35</v>
      </c>
      <c r="D95" s="94">
        <f t="shared" si="11"/>
        <v>42</v>
      </c>
      <c r="E95" s="94">
        <f t="shared" si="11"/>
        <v>101</v>
      </c>
      <c r="F95" s="94">
        <f t="shared" si="11"/>
        <v>320</v>
      </c>
      <c r="G95" s="94">
        <f t="shared" si="11"/>
        <v>342</v>
      </c>
      <c r="H95" s="94">
        <f t="shared" si="11"/>
        <v>18</v>
      </c>
      <c r="I95" s="94">
        <f t="shared" si="11"/>
        <v>24</v>
      </c>
      <c r="J95" s="94">
        <f t="shared" si="11"/>
        <v>0</v>
      </c>
      <c r="K95" s="94">
        <f t="shared" si="11"/>
        <v>0</v>
      </c>
      <c r="L95" s="94">
        <f t="shared" si="11"/>
        <v>0</v>
      </c>
      <c r="M95" s="94">
        <f t="shared" si="11"/>
        <v>404</v>
      </c>
      <c r="N95" s="94">
        <f t="shared" si="11"/>
        <v>185</v>
      </c>
      <c r="O95" s="94">
        <f>SUM(O89:O94)</f>
        <v>300</v>
      </c>
      <c r="P95" s="79"/>
    </row>
    <row r="96" spans="1:16" ht="15.75">
      <c r="A96" s="51"/>
      <c r="B96" s="51"/>
      <c r="C96" s="51"/>
      <c r="D96" s="51"/>
      <c r="E96" s="51"/>
      <c r="F96" s="51"/>
      <c r="G96" s="131"/>
      <c r="H96" s="51"/>
      <c r="I96" s="51"/>
      <c r="J96" s="51"/>
      <c r="K96" s="51"/>
      <c r="L96" s="51"/>
      <c r="M96" s="51"/>
      <c r="N96" s="51"/>
      <c r="O96" s="51"/>
      <c r="P96" s="51"/>
    </row>
    <row r="97" spans="1:16" ht="16.5" thickBot="1">
      <c r="A97" s="486" t="s">
        <v>101</v>
      </c>
      <c r="B97" s="486"/>
      <c r="C97" s="486"/>
      <c r="D97" s="486"/>
      <c r="E97" s="486"/>
      <c r="F97" s="486"/>
      <c r="G97" s="486"/>
      <c r="H97" s="486"/>
      <c r="I97" s="486"/>
      <c r="J97" s="486"/>
      <c r="K97" s="486"/>
      <c r="L97" s="136"/>
      <c r="M97" s="136"/>
      <c r="N97" s="136"/>
      <c r="O97" s="136"/>
      <c r="P97" s="51"/>
    </row>
    <row r="98" spans="1:16" ht="31.5">
      <c r="A98" s="448" t="s">
        <v>5</v>
      </c>
      <c r="B98" s="449" t="s">
        <v>133</v>
      </c>
      <c r="C98" s="449"/>
      <c r="D98" s="449"/>
      <c r="E98" s="449"/>
      <c r="F98" s="450" t="s">
        <v>6</v>
      </c>
      <c r="G98" s="459" t="s">
        <v>88</v>
      </c>
      <c r="H98" s="454" t="s">
        <v>134</v>
      </c>
      <c r="I98" s="454"/>
      <c r="J98" s="454"/>
      <c r="K98" s="454"/>
      <c r="L98" s="517"/>
      <c r="M98" s="456" t="s">
        <v>8</v>
      </c>
      <c r="N98" s="109" t="s">
        <v>9</v>
      </c>
      <c r="O98" s="110" t="s">
        <v>10</v>
      </c>
      <c r="P98" s="51"/>
    </row>
    <row r="99" spans="1:16" ht="53.25" customHeight="1" thickBot="1">
      <c r="A99" s="448"/>
      <c r="B99" s="111" t="s">
        <v>11</v>
      </c>
      <c r="C99" s="112" t="s">
        <v>12</v>
      </c>
      <c r="D99" s="112" t="s">
        <v>13</v>
      </c>
      <c r="E99" s="112" t="s">
        <v>14</v>
      </c>
      <c r="F99" s="515"/>
      <c r="G99" s="460"/>
      <c r="H99" s="113" t="s">
        <v>15</v>
      </c>
      <c r="I99" s="113" t="s">
        <v>16</v>
      </c>
      <c r="J99" s="113" t="s">
        <v>17</v>
      </c>
      <c r="K99" s="114" t="s">
        <v>18</v>
      </c>
      <c r="L99" s="119" t="s">
        <v>19</v>
      </c>
      <c r="M99" s="514"/>
      <c r="N99" s="112" t="s">
        <v>20</v>
      </c>
      <c r="O99" s="116" t="s">
        <v>20</v>
      </c>
      <c r="P99" s="51"/>
    </row>
    <row r="100" spans="1:16" ht="16.5" thickBot="1">
      <c r="A100" s="70" t="s">
        <v>22</v>
      </c>
      <c r="B100" s="83"/>
      <c r="C100" s="83">
        <v>4</v>
      </c>
      <c r="D100" s="83"/>
      <c r="E100" s="83"/>
      <c r="F100" s="83">
        <v>9</v>
      </c>
      <c r="G100" s="83">
        <v>18</v>
      </c>
      <c r="H100" s="83"/>
      <c r="I100" s="83"/>
      <c r="J100" s="83"/>
      <c r="K100" s="83"/>
      <c r="L100" s="125"/>
      <c r="M100" s="86"/>
      <c r="N100" s="91">
        <v>11</v>
      </c>
      <c r="O100" s="87">
        <v>11</v>
      </c>
      <c r="P100" s="51"/>
    </row>
    <row r="101" spans="1:16" ht="16.5" thickBot="1">
      <c r="A101" s="77" t="s">
        <v>24</v>
      </c>
      <c r="B101" s="94">
        <f>SUM(B100)</f>
        <v>0</v>
      </c>
      <c r="C101" s="94">
        <f aca="true" t="shared" si="12" ref="C101:O101">SUM(C100)</f>
        <v>4</v>
      </c>
      <c r="D101" s="94">
        <f t="shared" si="12"/>
        <v>0</v>
      </c>
      <c r="E101" s="94">
        <f t="shared" si="12"/>
        <v>0</v>
      </c>
      <c r="F101" s="94">
        <f t="shared" si="12"/>
        <v>9</v>
      </c>
      <c r="G101" s="94">
        <f t="shared" si="12"/>
        <v>18</v>
      </c>
      <c r="H101" s="94">
        <f t="shared" si="12"/>
        <v>0</v>
      </c>
      <c r="I101" s="94">
        <f t="shared" si="12"/>
        <v>0</v>
      </c>
      <c r="J101" s="94">
        <f t="shared" si="12"/>
        <v>0</v>
      </c>
      <c r="K101" s="94">
        <f t="shared" si="12"/>
        <v>0</v>
      </c>
      <c r="L101" s="94">
        <f t="shared" si="12"/>
        <v>0</v>
      </c>
      <c r="M101" s="94">
        <f t="shared" si="12"/>
        <v>0</v>
      </c>
      <c r="N101" s="94">
        <f t="shared" si="12"/>
        <v>11</v>
      </c>
      <c r="O101" s="94">
        <f t="shared" si="12"/>
        <v>11</v>
      </c>
      <c r="P101" s="79"/>
    </row>
    <row r="102" spans="1:16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51"/>
    </row>
    <row r="103" spans="1:16" ht="16.5" thickBot="1">
      <c r="A103" s="486" t="s">
        <v>102</v>
      </c>
      <c r="B103" s="486"/>
      <c r="C103" s="486"/>
      <c r="D103" s="486"/>
      <c r="E103" s="486"/>
      <c r="F103" s="486"/>
      <c r="G103" s="486"/>
      <c r="H103" s="486"/>
      <c r="I103" s="486"/>
      <c r="J103" s="486"/>
      <c r="K103" s="486"/>
      <c r="L103" s="108"/>
      <c r="M103" s="108"/>
      <c r="N103" s="108"/>
      <c r="O103" s="108"/>
      <c r="P103" s="51"/>
    </row>
    <row r="104" spans="1:16" ht="31.5">
      <c r="A104" s="448" t="s">
        <v>5</v>
      </c>
      <c r="B104" s="449" t="s">
        <v>133</v>
      </c>
      <c r="C104" s="449"/>
      <c r="D104" s="449"/>
      <c r="E104" s="449"/>
      <c r="F104" s="450" t="s">
        <v>6</v>
      </c>
      <c r="G104" s="459" t="s">
        <v>88</v>
      </c>
      <c r="H104" s="454" t="s">
        <v>134</v>
      </c>
      <c r="I104" s="454"/>
      <c r="J104" s="454"/>
      <c r="K104" s="454"/>
      <c r="L104" s="455"/>
      <c r="M104" s="456" t="s">
        <v>8</v>
      </c>
      <c r="N104" s="109" t="s">
        <v>9</v>
      </c>
      <c r="O104" s="110" t="s">
        <v>10</v>
      </c>
      <c r="P104" s="51"/>
    </row>
    <row r="105" spans="1:16" ht="63.75" thickBot="1">
      <c r="A105" s="448"/>
      <c r="B105" s="111" t="s">
        <v>11</v>
      </c>
      <c r="C105" s="112" t="s">
        <v>12</v>
      </c>
      <c r="D105" s="112" t="s">
        <v>13</v>
      </c>
      <c r="E105" s="112" t="s">
        <v>14</v>
      </c>
      <c r="F105" s="515"/>
      <c r="G105" s="460"/>
      <c r="H105" s="113" t="s">
        <v>15</v>
      </c>
      <c r="I105" s="113" t="s">
        <v>16</v>
      </c>
      <c r="J105" s="113" t="s">
        <v>17</v>
      </c>
      <c r="K105" s="114" t="s">
        <v>18</v>
      </c>
      <c r="L105" s="115" t="s">
        <v>19</v>
      </c>
      <c r="M105" s="514"/>
      <c r="N105" s="112" t="s">
        <v>20</v>
      </c>
      <c r="O105" s="116" t="s">
        <v>20</v>
      </c>
      <c r="P105" s="51"/>
    </row>
    <row r="106" spans="1:16" ht="16.5" thickBot="1">
      <c r="A106" s="70" t="s">
        <v>22</v>
      </c>
      <c r="B106" s="86"/>
      <c r="C106" s="91">
        <v>4</v>
      </c>
      <c r="D106" s="83"/>
      <c r="E106" s="83"/>
      <c r="F106" s="83">
        <v>2</v>
      </c>
      <c r="G106" s="83">
        <v>18</v>
      </c>
      <c r="H106" s="91"/>
      <c r="I106" s="91"/>
      <c r="J106" s="91"/>
      <c r="K106" s="91"/>
      <c r="L106" s="106"/>
      <c r="M106" s="86"/>
      <c r="N106" s="91">
        <v>14</v>
      </c>
      <c r="O106" s="87">
        <v>6</v>
      </c>
      <c r="P106" s="51"/>
    </row>
    <row r="107" spans="1:16" ht="16.5" thickBot="1">
      <c r="A107" s="77" t="s">
        <v>24</v>
      </c>
      <c r="B107" s="94">
        <f>SUM(B106)</f>
        <v>0</v>
      </c>
      <c r="C107" s="94">
        <f aca="true" t="shared" si="13" ref="C107:O107">SUM(C106)</f>
        <v>4</v>
      </c>
      <c r="D107" s="94">
        <f t="shared" si="13"/>
        <v>0</v>
      </c>
      <c r="E107" s="94">
        <f t="shared" si="13"/>
        <v>0</v>
      </c>
      <c r="F107" s="94">
        <f t="shared" si="13"/>
        <v>2</v>
      </c>
      <c r="G107" s="94">
        <f t="shared" si="13"/>
        <v>18</v>
      </c>
      <c r="H107" s="94">
        <f t="shared" si="13"/>
        <v>0</v>
      </c>
      <c r="I107" s="94">
        <f t="shared" si="13"/>
        <v>0</v>
      </c>
      <c r="J107" s="94">
        <f t="shared" si="13"/>
        <v>0</v>
      </c>
      <c r="K107" s="94">
        <f t="shared" si="13"/>
        <v>0</v>
      </c>
      <c r="L107" s="94">
        <f t="shared" si="13"/>
        <v>0</v>
      </c>
      <c r="M107" s="94">
        <f t="shared" si="13"/>
        <v>0</v>
      </c>
      <c r="N107" s="94">
        <f t="shared" si="13"/>
        <v>14</v>
      </c>
      <c r="O107" s="94">
        <f t="shared" si="13"/>
        <v>6</v>
      </c>
      <c r="P107" s="79"/>
    </row>
    <row r="108" spans="1:16" ht="15.75">
      <c r="A108" s="107"/>
      <c r="B108" s="103"/>
      <c r="C108" s="103"/>
      <c r="D108" s="103"/>
      <c r="E108" s="100"/>
      <c r="F108" s="101"/>
      <c r="G108" s="103"/>
      <c r="H108" s="103"/>
      <c r="I108" s="103"/>
      <c r="J108" s="103"/>
      <c r="K108" s="103"/>
      <c r="L108" s="37"/>
      <c r="M108" s="37"/>
      <c r="N108" s="37"/>
      <c r="O108" s="37"/>
      <c r="P108" s="51"/>
    </row>
    <row r="109" spans="1:16" ht="16.5" thickBot="1">
      <c r="A109" s="518" t="s">
        <v>103</v>
      </c>
      <c r="B109" s="518"/>
      <c r="C109" s="518"/>
      <c r="D109" s="518"/>
      <c r="E109" s="518"/>
      <c r="F109" s="518"/>
      <c r="G109" s="518"/>
      <c r="H109" s="518"/>
      <c r="I109" s="518"/>
      <c r="J109" s="518"/>
      <c r="K109" s="518"/>
      <c r="L109" s="108"/>
      <c r="M109" s="108"/>
      <c r="N109" s="108"/>
      <c r="O109" s="108"/>
      <c r="P109" s="51"/>
    </row>
    <row r="110" spans="1:16" ht="31.5">
      <c r="A110" s="519" t="s">
        <v>5</v>
      </c>
      <c r="B110" s="520" t="s">
        <v>133</v>
      </c>
      <c r="C110" s="520"/>
      <c r="D110" s="520"/>
      <c r="E110" s="520"/>
      <c r="F110" s="521" t="s">
        <v>6</v>
      </c>
      <c r="G110" s="459" t="s">
        <v>88</v>
      </c>
      <c r="H110" s="522" t="s">
        <v>134</v>
      </c>
      <c r="I110" s="522"/>
      <c r="J110" s="522"/>
      <c r="K110" s="522"/>
      <c r="L110" s="455"/>
      <c r="M110" s="456" t="s">
        <v>8</v>
      </c>
      <c r="N110" s="109" t="s">
        <v>9</v>
      </c>
      <c r="O110" s="110" t="s">
        <v>10</v>
      </c>
      <c r="P110" s="51"/>
    </row>
    <row r="111" spans="1:16" ht="63.75" thickBot="1">
      <c r="A111" s="448"/>
      <c r="B111" s="153" t="s">
        <v>11</v>
      </c>
      <c r="C111" s="154" t="s">
        <v>12</v>
      </c>
      <c r="D111" s="154" t="s">
        <v>13</v>
      </c>
      <c r="E111" s="154" t="s">
        <v>14</v>
      </c>
      <c r="F111" s="450"/>
      <c r="G111" s="460"/>
      <c r="H111" s="155" t="s">
        <v>15</v>
      </c>
      <c r="I111" s="155" t="s">
        <v>16</v>
      </c>
      <c r="J111" s="156" t="s">
        <v>17</v>
      </c>
      <c r="K111" s="157" t="s">
        <v>18</v>
      </c>
      <c r="L111" s="158" t="s">
        <v>19</v>
      </c>
      <c r="M111" s="456"/>
      <c r="N111" s="154" t="s">
        <v>20</v>
      </c>
      <c r="O111" s="159" t="s">
        <v>20</v>
      </c>
      <c r="P111" s="51"/>
    </row>
    <row r="112" spans="1:16" ht="16.5" thickBot="1">
      <c r="A112" s="70" t="s">
        <v>22</v>
      </c>
      <c r="B112" s="160"/>
      <c r="C112" s="161">
        <v>4</v>
      </c>
      <c r="D112" s="150"/>
      <c r="E112" s="150"/>
      <c r="F112" s="150">
        <v>2</v>
      </c>
      <c r="G112" s="150">
        <v>18</v>
      </c>
      <c r="H112" s="161"/>
      <c r="I112" s="161"/>
      <c r="J112" s="161"/>
      <c r="K112" s="161"/>
      <c r="L112" s="162"/>
      <c r="M112" s="163"/>
      <c r="N112" s="161">
        <v>14</v>
      </c>
      <c r="O112" s="164">
        <v>6</v>
      </c>
      <c r="P112" s="51"/>
    </row>
    <row r="113" spans="1:16" ht="16.5" thickBot="1">
      <c r="A113" s="77" t="s">
        <v>24</v>
      </c>
      <c r="B113" s="94">
        <f>SUM(B112)</f>
        <v>0</v>
      </c>
      <c r="C113" s="94">
        <f aca="true" t="shared" si="14" ref="C113:O113">SUM(C112)</f>
        <v>4</v>
      </c>
      <c r="D113" s="94">
        <f t="shared" si="14"/>
        <v>0</v>
      </c>
      <c r="E113" s="94">
        <f t="shared" si="14"/>
        <v>0</v>
      </c>
      <c r="F113" s="94">
        <f t="shared" si="14"/>
        <v>2</v>
      </c>
      <c r="G113" s="94">
        <f t="shared" si="14"/>
        <v>18</v>
      </c>
      <c r="H113" s="94">
        <f t="shared" si="14"/>
        <v>0</v>
      </c>
      <c r="I113" s="94">
        <f t="shared" si="14"/>
        <v>0</v>
      </c>
      <c r="J113" s="94">
        <f t="shared" si="14"/>
        <v>0</v>
      </c>
      <c r="K113" s="94">
        <f t="shared" si="14"/>
        <v>0</v>
      </c>
      <c r="L113" s="94">
        <f t="shared" si="14"/>
        <v>0</v>
      </c>
      <c r="M113" s="94">
        <f t="shared" si="14"/>
        <v>0</v>
      </c>
      <c r="N113" s="94">
        <f t="shared" si="14"/>
        <v>14</v>
      </c>
      <c r="O113" s="94">
        <f t="shared" si="14"/>
        <v>6</v>
      </c>
      <c r="P113" s="79"/>
    </row>
    <row r="114" spans="1:16" ht="15.75">
      <c r="A114" s="51"/>
      <c r="B114" s="51"/>
      <c r="C114" s="51"/>
      <c r="D114" s="51"/>
      <c r="E114" s="51"/>
      <c r="F114" s="51"/>
      <c r="G114" s="37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6.5" thickBot="1">
      <c r="A115" s="518" t="s">
        <v>127</v>
      </c>
      <c r="B115" s="518"/>
      <c r="C115" s="518"/>
      <c r="D115" s="518"/>
      <c r="E115" s="518"/>
      <c r="F115" s="518"/>
      <c r="G115" s="518"/>
      <c r="H115" s="518"/>
      <c r="I115" s="518"/>
      <c r="J115" s="518"/>
      <c r="K115" s="518"/>
      <c r="L115" s="136"/>
      <c r="M115" s="136"/>
      <c r="N115" s="136"/>
      <c r="O115" s="136"/>
      <c r="P115" s="51"/>
    </row>
    <row r="116" spans="1:16" ht="31.5">
      <c r="A116" s="519" t="s">
        <v>5</v>
      </c>
      <c r="B116" s="520" t="s">
        <v>133</v>
      </c>
      <c r="C116" s="520"/>
      <c r="D116" s="520"/>
      <c r="E116" s="520"/>
      <c r="F116" s="521" t="s">
        <v>6</v>
      </c>
      <c r="G116" s="459" t="s">
        <v>88</v>
      </c>
      <c r="H116" s="522" t="s">
        <v>134</v>
      </c>
      <c r="I116" s="522"/>
      <c r="J116" s="522"/>
      <c r="K116" s="522"/>
      <c r="L116" s="455"/>
      <c r="M116" s="456" t="s">
        <v>8</v>
      </c>
      <c r="N116" s="109" t="s">
        <v>9</v>
      </c>
      <c r="O116" s="165" t="s">
        <v>10</v>
      </c>
      <c r="P116" s="51"/>
    </row>
    <row r="117" spans="1:16" ht="63.75" thickBot="1">
      <c r="A117" s="448"/>
      <c r="B117" s="111" t="s">
        <v>11</v>
      </c>
      <c r="C117" s="112" t="s">
        <v>12</v>
      </c>
      <c r="D117" s="112" t="s">
        <v>13</v>
      </c>
      <c r="E117" s="112" t="s">
        <v>14</v>
      </c>
      <c r="F117" s="515"/>
      <c r="G117" s="460"/>
      <c r="H117" s="113" t="s">
        <v>15</v>
      </c>
      <c r="I117" s="113" t="s">
        <v>16</v>
      </c>
      <c r="J117" s="166" t="s">
        <v>17</v>
      </c>
      <c r="K117" s="114" t="s">
        <v>18</v>
      </c>
      <c r="L117" s="115" t="s">
        <v>19</v>
      </c>
      <c r="M117" s="514"/>
      <c r="N117" s="112" t="s">
        <v>20</v>
      </c>
      <c r="O117" s="116" t="s">
        <v>20</v>
      </c>
      <c r="P117" s="51"/>
    </row>
    <row r="118" spans="1:16" ht="16.5" thickBot="1">
      <c r="A118" s="70" t="s">
        <v>22</v>
      </c>
      <c r="B118" s="91"/>
      <c r="C118" s="91">
        <v>4</v>
      </c>
      <c r="D118" s="83"/>
      <c r="E118" s="91"/>
      <c r="F118" s="83">
        <v>2</v>
      </c>
      <c r="G118" s="83">
        <v>19</v>
      </c>
      <c r="H118" s="91"/>
      <c r="I118" s="91"/>
      <c r="J118" s="91"/>
      <c r="K118" s="91"/>
      <c r="L118" s="106"/>
      <c r="M118" s="86"/>
      <c r="N118" s="91">
        <v>14</v>
      </c>
      <c r="O118" s="87">
        <v>6</v>
      </c>
      <c r="P118" s="51"/>
    </row>
    <row r="119" spans="1:16" ht="16.5" thickBot="1">
      <c r="A119" s="77" t="s">
        <v>24</v>
      </c>
      <c r="B119" s="94">
        <f>SUM(B118)</f>
        <v>0</v>
      </c>
      <c r="C119" s="94">
        <f aca="true" t="shared" si="15" ref="C119:O119">SUM(C118)</f>
        <v>4</v>
      </c>
      <c r="D119" s="94">
        <f t="shared" si="15"/>
        <v>0</v>
      </c>
      <c r="E119" s="94">
        <f t="shared" si="15"/>
        <v>0</v>
      </c>
      <c r="F119" s="94">
        <f t="shared" si="15"/>
        <v>2</v>
      </c>
      <c r="G119" s="94">
        <f t="shared" si="15"/>
        <v>19</v>
      </c>
      <c r="H119" s="94">
        <f t="shared" si="15"/>
        <v>0</v>
      </c>
      <c r="I119" s="94">
        <f t="shared" si="15"/>
        <v>0</v>
      </c>
      <c r="J119" s="94">
        <f t="shared" si="15"/>
        <v>0</v>
      </c>
      <c r="K119" s="94">
        <f t="shared" si="15"/>
        <v>0</v>
      </c>
      <c r="L119" s="94">
        <f t="shared" si="15"/>
        <v>0</v>
      </c>
      <c r="M119" s="94">
        <f t="shared" si="15"/>
        <v>0</v>
      </c>
      <c r="N119" s="94">
        <f t="shared" si="15"/>
        <v>14</v>
      </c>
      <c r="O119" s="94">
        <f t="shared" si="15"/>
        <v>6</v>
      </c>
      <c r="P119" s="79"/>
    </row>
    <row r="120" spans="1:16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51"/>
    </row>
    <row r="121" spans="1:16" ht="16.5" thickBot="1">
      <c r="A121" s="518" t="s">
        <v>104</v>
      </c>
      <c r="B121" s="518"/>
      <c r="C121" s="518"/>
      <c r="D121" s="518"/>
      <c r="E121" s="518"/>
      <c r="F121" s="518"/>
      <c r="G121" s="518"/>
      <c r="H121" s="518"/>
      <c r="I121" s="518"/>
      <c r="J121" s="518"/>
      <c r="K121" s="518"/>
      <c r="L121" s="108"/>
      <c r="M121" s="108"/>
      <c r="N121" s="108"/>
      <c r="O121" s="108"/>
      <c r="P121" s="51"/>
    </row>
    <row r="122" spans="1:16" ht="31.5">
      <c r="A122" s="519" t="s">
        <v>5</v>
      </c>
      <c r="B122" s="520" t="s">
        <v>133</v>
      </c>
      <c r="C122" s="520"/>
      <c r="D122" s="520"/>
      <c r="E122" s="520"/>
      <c r="F122" s="521" t="s">
        <v>6</v>
      </c>
      <c r="G122" s="459" t="s">
        <v>88</v>
      </c>
      <c r="H122" s="522" t="s">
        <v>134</v>
      </c>
      <c r="I122" s="522"/>
      <c r="J122" s="522"/>
      <c r="K122" s="522"/>
      <c r="L122" s="455"/>
      <c r="M122" s="456" t="s">
        <v>8</v>
      </c>
      <c r="N122" s="109" t="s">
        <v>9</v>
      </c>
      <c r="O122" s="165" t="s">
        <v>10</v>
      </c>
      <c r="P122" s="51"/>
    </row>
    <row r="123" spans="1:16" ht="62.25" customHeight="1" thickBot="1">
      <c r="A123" s="448"/>
      <c r="B123" s="111" t="s">
        <v>11</v>
      </c>
      <c r="C123" s="112" t="s">
        <v>12</v>
      </c>
      <c r="D123" s="112" t="s">
        <v>13</v>
      </c>
      <c r="E123" s="112" t="s">
        <v>14</v>
      </c>
      <c r="F123" s="515"/>
      <c r="G123" s="460"/>
      <c r="H123" s="113" t="s">
        <v>15</v>
      </c>
      <c r="I123" s="113" t="s">
        <v>16</v>
      </c>
      <c r="J123" s="113" t="s">
        <v>17</v>
      </c>
      <c r="K123" s="114" t="s">
        <v>18</v>
      </c>
      <c r="L123" s="115" t="s">
        <v>19</v>
      </c>
      <c r="M123" s="514"/>
      <c r="N123" s="112" t="s">
        <v>20</v>
      </c>
      <c r="O123" s="116" t="s">
        <v>20</v>
      </c>
      <c r="P123" s="51"/>
    </row>
    <row r="124" spans="1:16" ht="16.5" thickBot="1">
      <c r="A124" s="70" t="s">
        <v>22</v>
      </c>
      <c r="B124" s="86"/>
      <c r="C124" s="86">
        <v>4</v>
      </c>
      <c r="D124" s="83"/>
      <c r="E124" s="83"/>
      <c r="F124" s="83">
        <v>2</v>
      </c>
      <c r="G124" s="83">
        <v>18</v>
      </c>
      <c r="H124" s="86"/>
      <c r="I124" s="86"/>
      <c r="J124" s="86"/>
      <c r="K124" s="86"/>
      <c r="L124" s="106"/>
      <c r="M124" s="86"/>
      <c r="N124" s="167">
        <v>14</v>
      </c>
      <c r="O124" s="87">
        <v>6</v>
      </c>
      <c r="P124" s="51"/>
    </row>
    <row r="125" spans="1:16" ht="16.5" thickBot="1">
      <c r="A125" s="77" t="s">
        <v>24</v>
      </c>
      <c r="B125" s="94">
        <f>SUM(B124)</f>
        <v>0</v>
      </c>
      <c r="C125" s="94">
        <f aca="true" t="shared" si="16" ref="C125:O125">SUM(C124)</f>
        <v>4</v>
      </c>
      <c r="D125" s="94">
        <f t="shared" si="16"/>
        <v>0</v>
      </c>
      <c r="E125" s="94">
        <f t="shared" si="16"/>
        <v>0</v>
      </c>
      <c r="F125" s="94">
        <f t="shared" si="16"/>
        <v>2</v>
      </c>
      <c r="G125" s="94">
        <f t="shared" si="16"/>
        <v>18</v>
      </c>
      <c r="H125" s="94">
        <f t="shared" si="16"/>
        <v>0</v>
      </c>
      <c r="I125" s="94">
        <f t="shared" si="16"/>
        <v>0</v>
      </c>
      <c r="J125" s="94">
        <f t="shared" si="16"/>
        <v>0</v>
      </c>
      <c r="K125" s="94">
        <f t="shared" si="16"/>
        <v>0</v>
      </c>
      <c r="L125" s="94">
        <f t="shared" si="16"/>
        <v>0</v>
      </c>
      <c r="M125" s="94">
        <f t="shared" si="16"/>
        <v>0</v>
      </c>
      <c r="N125" s="94">
        <f t="shared" si="16"/>
        <v>14</v>
      </c>
      <c r="O125" s="94">
        <f t="shared" si="16"/>
        <v>6</v>
      </c>
      <c r="P125" s="79"/>
    </row>
    <row r="126" spans="1:16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51"/>
    </row>
    <row r="127" spans="1:16" ht="16.5" thickBot="1">
      <c r="A127" s="486" t="s">
        <v>128</v>
      </c>
      <c r="B127" s="486"/>
      <c r="C127" s="486"/>
      <c r="D127" s="486"/>
      <c r="E127" s="486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51"/>
    </row>
    <row r="128" spans="1:16" ht="31.5">
      <c r="A128" s="448" t="s">
        <v>5</v>
      </c>
      <c r="B128" s="449" t="s">
        <v>133</v>
      </c>
      <c r="C128" s="449"/>
      <c r="D128" s="449"/>
      <c r="E128" s="449"/>
      <c r="F128" s="450" t="s">
        <v>6</v>
      </c>
      <c r="G128" s="459" t="s">
        <v>88</v>
      </c>
      <c r="H128" s="454" t="s">
        <v>134</v>
      </c>
      <c r="I128" s="454"/>
      <c r="J128" s="454"/>
      <c r="K128" s="454"/>
      <c r="L128" s="455"/>
      <c r="M128" s="456" t="s">
        <v>8</v>
      </c>
      <c r="N128" s="109" t="s">
        <v>9</v>
      </c>
      <c r="O128" s="165" t="s">
        <v>10</v>
      </c>
      <c r="P128" s="51"/>
    </row>
    <row r="129" spans="1:16" ht="63.75" thickBot="1">
      <c r="A129" s="448"/>
      <c r="B129" s="111" t="s">
        <v>11</v>
      </c>
      <c r="C129" s="112" t="s">
        <v>12</v>
      </c>
      <c r="D129" s="112" t="s">
        <v>13</v>
      </c>
      <c r="E129" s="112" t="s">
        <v>14</v>
      </c>
      <c r="F129" s="515"/>
      <c r="G129" s="460"/>
      <c r="H129" s="113" t="s">
        <v>15</v>
      </c>
      <c r="I129" s="113" t="s">
        <v>16</v>
      </c>
      <c r="J129" s="113" t="s">
        <v>17</v>
      </c>
      <c r="K129" s="114" t="s">
        <v>18</v>
      </c>
      <c r="L129" s="115" t="s">
        <v>19</v>
      </c>
      <c r="M129" s="514"/>
      <c r="N129" s="112" t="s">
        <v>20</v>
      </c>
      <c r="O129" s="116" t="s">
        <v>20</v>
      </c>
      <c r="P129" s="51"/>
    </row>
    <row r="130" spans="1:16" ht="16.5" thickBot="1">
      <c r="A130" s="70" t="s">
        <v>22</v>
      </c>
      <c r="B130" s="86"/>
      <c r="C130" s="91">
        <v>4</v>
      </c>
      <c r="D130" s="168"/>
      <c r="E130" s="83"/>
      <c r="F130" s="169">
        <v>2</v>
      </c>
      <c r="G130" s="169">
        <v>18</v>
      </c>
      <c r="H130" s="91"/>
      <c r="I130" s="91"/>
      <c r="J130" s="91"/>
      <c r="K130" s="86"/>
      <c r="L130" s="106"/>
      <c r="M130" s="86"/>
      <c r="N130" s="170">
        <v>14</v>
      </c>
      <c r="O130" s="171">
        <v>6</v>
      </c>
      <c r="P130" s="55"/>
    </row>
    <row r="131" spans="1:16" ht="16.5" thickBot="1">
      <c r="A131" s="77" t="s">
        <v>24</v>
      </c>
      <c r="B131" s="94">
        <f>SUM(B130)</f>
        <v>0</v>
      </c>
      <c r="C131" s="94">
        <f aca="true" t="shared" si="17" ref="C131:O131">SUM(C130)</f>
        <v>4</v>
      </c>
      <c r="D131" s="94">
        <f t="shared" si="17"/>
        <v>0</v>
      </c>
      <c r="E131" s="94">
        <f t="shared" si="17"/>
        <v>0</v>
      </c>
      <c r="F131" s="94">
        <f t="shared" si="17"/>
        <v>2</v>
      </c>
      <c r="G131" s="94">
        <f t="shared" si="17"/>
        <v>18</v>
      </c>
      <c r="H131" s="94">
        <f t="shared" si="17"/>
        <v>0</v>
      </c>
      <c r="I131" s="94">
        <f t="shared" si="17"/>
        <v>0</v>
      </c>
      <c r="J131" s="94">
        <f t="shared" si="17"/>
        <v>0</v>
      </c>
      <c r="K131" s="94">
        <f t="shared" si="17"/>
        <v>0</v>
      </c>
      <c r="L131" s="94">
        <f t="shared" si="17"/>
        <v>0</v>
      </c>
      <c r="M131" s="94">
        <f t="shared" si="17"/>
        <v>0</v>
      </c>
      <c r="N131" s="94">
        <f t="shared" si="17"/>
        <v>14</v>
      </c>
      <c r="O131" s="94">
        <f t="shared" si="17"/>
        <v>6</v>
      </c>
      <c r="P131" s="172"/>
    </row>
    <row r="132" spans="1:16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173"/>
      <c r="L132" s="37"/>
      <c r="M132" s="37"/>
      <c r="N132" s="37"/>
      <c r="O132" s="37"/>
      <c r="P132" s="55"/>
    </row>
    <row r="133" spans="1:16" ht="16.5" thickBot="1">
      <c r="A133" s="486" t="s">
        <v>105</v>
      </c>
      <c r="B133" s="486"/>
      <c r="C133" s="486"/>
      <c r="D133" s="486"/>
      <c r="E133" s="486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74"/>
    </row>
    <row r="134" spans="1:16" ht="31.5">
      <c r="A134" s="448" t="s">
        <v>5</v>
      </c>
      <c r="B134" s="449" t="s">
        <v>133</v>
      </c>
      <c r="C134" s="449"/>
      <c r="D134" s="449"/>
      <c r="E134" s="449"/>
      <c r="F134" s="450" t="s">
        <v>6</v>
      </c>
      <c r="G134" s="459" t="s">
        <v>88</v>
      </c>
      <c r="H134" s="454" t="s">
        <v>134</v>
      </c>
      <c r="I134" s="454"/>
      <c r="J134" s="454"/>
      <c r="K134" s="454"/>
      <c r="L134" s="455"/>
      <c r="M134" s="456" t="s">
        <v>8</v>
      </c>
      <c r="N134" s="109" t="s">
        <v>9</v>
      </c>
      <c r="O134" s="165" t="s">
        <v>10</v>
      </c>
      <c r="P134" s="55"/>
    </row>
    <row r="135" spans="1:16" ht="63.75" thickBot="1">
      <c r="A135" s="448"/>
      <c r="B135" s="111" t="s">
        <v>11</v>
      </c>
      <c r="C135" s="112" t="s">
        <v>12</v>
      </c>
      <c r="D135" s="112" t="s">
        <v>13</v>
      </c>
      <c r="E135" s="112" t="s">
        <v>14</v>
      </c>
      <c r="F135" s="515"/>
      <c r="G135" s="460"/>
      <c r="H135" s="113" t="s">
        <v>15</v>
      </c>
      <c r="I135" s="113" t="s">
        <v>16</v>
      </c>
      <c r="J135" s="113" t="s">
        <v>17</v>
      </c>
      <c r="K135" s="114" t="s">
        <v>18</v>
      </c>
      <c r="L135" s="115" t="s">
        <v>19</v>
      </c>
      <c r="M135" s="514"/>
      <c r="N135" s="112" t="s">
        <v>20</v>
      </c>
      <c r="O135" s="116" t="s">
        <v>20</v>
      </c>
      <c r="P135" s="55"/>
    </row>
    <row r="136" spans="1:16" ht="16.5" thickBot="1">
      <c r="A136" s="70" t="s">
        <v>22</v>
      </c>
      <c r="B136" s="86"/>
      <c r="C136" s="91">
        <v>4</v>
      </c>
      <c r="D136" s="83"/>
      <c r="E136" s="83"/>
      <c r="F136" s="83">
        <v>2</v>
      </c>
      <c r="G136" s="150">
        <v>18</v>
      </c>
      <c r="H136" s="86"/>
      <c r="I136" s="91"/>
      <c r="J136" s="175"/>
      <c r="K136" s="86"/>
      <c r="L136" s="106"/>
      <c r="M136" s="86"/>
      <c r="N136" s="170">
        <v>14</v>
      </c>
      <c r="O136" s="176">
        <v>6</v>
      </c>
      <c r="P136" s="55"/>
    </row>
    <row r="137" spans="1:16" ht="16.5" thickBot="1">
      <c r="A137" s="77" t="s">
        <v>24</v>
      </c>
      <c r="B137" s="177">
        <f>SUM(B136)</f>
        <v>0</v>
      </c>
      <c r="C137" s="177">
        <f aca="true" t="shared" si="18" ref="C137:O137">SUM(C136)</f>
        <v>4</v>
      </c>
      <c r="D137" s="177">
        <f t="shared" si="18"/>
        <v>0</v>
      </c>
      <c r="E137" s="177">
        <f t="shared" si="18"/>
        <v>0</v>
      </c>
      <c r="F137" s="177">
        <f t="shared" si="18"/>
        <v>2</v>
      </c>
      <c r="G137" s="177">
        <f t="shared" si="18"/>
        <v>18</v>
      </c>
      <c r="H137" s="177">
        <f t="shared" si="18"/>
        <v>0</v>
      </c>
      <c r="I137" s="177">
        <f t="shared" si="18"/>
        <v>0</v>
      </c>
      <c r="J137" s="177">
        <f t="shared" si="18"/>
        <v>0</v>
      </c>
      <c r="K137" s="177">
        <f t="shared" si="18"/>
        <v>0</v>
      </c>
      <c r="L137" s="177">
        <f t="shared" si="18"/>
        <v>0</v>
      </c>
      <c r="M137" s="177">
        <f t="shared" si="18"/>
        <v>0</v>
      </c>
      <c r="N137" s="177">
        <f t="shared" si="18"/>
        <v>14</v>
      </c>
      <c r="O137" s="177">
        <f t="shared" si="18"/>
        <v>6</v>
      </c>
      <c r="P137" s="172"/>
    </row>
    <row r="138" spans="1:16" ht="15.75">
      <c r="A138" s="137"/>
      <c r="B138" s="138"/>
      <c r="C138" s="138"/>
      <c r="D138" s="138"/>
      <c r="E138" s="138"/>
      <c r="F138" s="138"/>
      <c r="G138" s="138"/>
      <c r="H138" s="37"/>
      <c r="I138" s="37"/>
      <c r="J138" s="37"/>
      <c r="K138" s="37"/>
      <c r="L138" s="37"/>
      <c r="M138" s="37"/>
      <c r="N138" s="37"/>
      <c r="O138" s="37"/>
      <c r="P138" s="55"/>
    </row>
    <row r="139" spans="1:16" ht="16.5" thickBot="1">
      <c r="A139" s="486" t="s">
        <v>106</v>
      </c>
      <c r="B139" s="486"/>
      <c r="C139" s="486"/>
      <c r="D139" s="486"/>
      <c r="E139" s="486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55"/>
    </row>
    <row r="140" spans="1:16" ht="31.5">
      <c r="A140" s="448" t="s">
        <v>5</v>
      </c>
      <c r="B140" s="449" t="s">
        <v>133</v>
      </c>
      <c r="C140" s="449"/>
      <c r="D140" s="449"/>
      <c r="E140" s="449"/>
      <c r="F140" s="450" t="s">
        <v>6</v>
      </c>
      <c r="G140" s="459" t="s">
        <v>88</v>
      </c>
      <c r="H140" s="454" t="s">
        <v>134</v>
      </c>
      <c r="I140" s="454"/>
      <c r="J140" s="454"/>
      <c r="K140" s="454"/>
      <c r="L140" s="455"/>
      <c r="M140" s="456" t="s">
        <v>8</v>
      </c>
      <c r="N140" s="109" t="s">
        <v>9</v>
      </c>
      <c r="O140" s="165" t="s">
        <v>10</v>
      </c>
      <c r="P140" s="55"/>
    </row>
    <row r="141" spans="1:16" ht="63.75" thickBot="1">
      <c r="A141" s="448"/>
      <c r="B141" s="111" t="s">
        <v>11</v>
      </c>
      <c r="C141" s="112" t="s">
        <v>12</v>
      </c>
      <c r="D141" s="112" t="s">
        <v>13</v>
      </c>
      <c r="E141" s="112" t="s">
        <v>14</v>
      </c>
      <c r="F141" s="515"/>
      <c r="G141" s="460"/>
      <c r="H141" s="113" t="s">
        <v>15</v>
      </c>
      <c r="I141" s="113" t="s">
        <v>16</v>
      </c>
      <c r="J141" s="113" t="s">
        <v>17</v>
      </c>
      <c r="K141" s="114" t="s">
        <v>18</v>
      </c>
      <c r="L141" s="115" t="s">
        <v>19</v>
      </c>
      <c r="M141" s="514"/>
      <c r="N141" s="112" t="s">
        <v>20</v>
      </c>
      <c r="O141" s="116" t="s">
        <v>20</v>
      </c>
      <c r="P141" s="55"/>
    </row>
    <row r="142" spans="1:16" ht="16.5" thickBot="1">
      <c r="A142" s="70" t="s">
        <v>22</v>
      </c>
      <c r="B142" s="86"/>
      <c r="C142" s="91">
        <v>4</v>
      </c>
      <c r="D142" s="83"/>
      <c r="E142" s="83"/>
      <c r="F142" s="169">
        <v>2</v>
      </c>
      <c r="G142" s="169">
        <v>18</v>
      </c>
      <c r="H142" s="91"/>
      <c r="I142" s="91"/>
      <c r="J142" s="91"/>
      <c r="K142" s="86"/>
      <c r="L142" s="106"/>
      <c r="M142" s="86"/>
      <c r="N142" s="170">
        <v>14</v>
      </c>
      <c r="O142" s="171">
        <v>6</v>
      </c>
      <c r="P142" s="55"/>
    </row>
    <row r="143" spans="1:16" ht="16.5" thickBot="1">
      <c r="A143" s="77" t="s">
        <v>24</v>
      </c>
      <c r="B143" s="177">
        <f>SUM(B142)</f>
        <v>0</v>
      </c>
      <c r="C143" s="177">
        <f aca="true" t="shared" si="19" ref="C143:O143">SUM(C142)</f>
        <v>4</v>
      </c>
      <c r="D143" s="177">
        <f t="shared" si="19"/>
        <v>0</v>
      </c>
      <c r="E143" s="177">
        <f t="shared" si="19"/>
        <v>0</v>
      </c>
      <c r="F143" s="177">
        <f t="shared" si="19"/>
        <v>2</v>
      </c>
      <c r="G143" s="177">
        <f t="shared" si="19"/>
        <v>18</v>
      </c>
      <c r="H143" s="177">
        <f t="shared" si="19"/>
        <v>0</v>
      </c>
      <c r="I143" s="177">
        <f t="shared" si="19"/>
        <v>0</v>
      </c>
      <c r="J143" s="177">
        <f t="shared" si="19"/>
        <v>0</v>
      </c>
      <c r="K143" s="177">
        <f t="shared" si="19"/>
        <v>0</v>
      </c>
      <c r="L143" s="177">
        <f t="shared" si="19"/>
        <v>0</v>
      </c>
      <c r="M143" s="177">
        <f t="shared" si="19"/>
        <v>0</v>
      </c>
      <c r="N143" s="177">
        <f t="shared" si="19"/>
        <v>14</v>
      </c>
      <c r="O143" s="177">
        <f t="shared" si="19"/>
        <v>6</v>
      </c>
      <c r="P143" s="172"/>
    </row>
    <row r="144" spans="1:16" ht="15.75">
      <c r="A144" s="80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2"/>
    </row>
    <row r="145" spans="1:16" ht="16.5" thickBot="1">
      <c r="A145" s="470" t="s">
        <v>81</v>
      </c>
      <c r="B145" s="470"/>
      <c r="C145" s="470"/>
      <c r="D145" s="470"/>
      <c r="E145" s="470"/>
      <c r="F145" s="470"/>
      <c r="G145" s="470"/>
      <c r="H145" s="470"/>
      <c r="I145" s="470"/>
      <c r="J145" s="470"/>
      <c r="K145" s="470"/>
      <c r="L145" s="470"/>
      <c r="M145" s="470"/>
      <c r="N145" s="470"/>
      <c r="O145" s="470"/>
      <c r="P145" s="172"/>
    </row>
    <row r="146" spans="1:16" ht="31.5">
      <c r="A146" s="463" t="s">
        <v>5</v>
      </c>
      <c r="B146" s="464" t="s">
        <v>135</v>
      </c>
      <c r="C146" s="464"/>
      <c r="D146" s="464"/>
      <c r="E146" s="464"/>
      <c r="F146" s="465" t="s">
        <v>6</v>
      </c>
      <c r="G146" s="471" t="s">
        <v>7</v>
      </c>
      <c r="H146" s="467" t="s">
        <v>136</v>
      </c>
      <c r="I146" s="467"/>
      <c r="J146" s="467"/>
      <c r="K146" s="467"/>
      <c r="L146" s="468"/>
      <c r="M146" s="469" t="s">
        <v>31</v>
      </c>
      <c r="N146" s="179" t="s">
        <v>9</v>
      </c>
      <c r="O146" s="180" t="s">
        <v>10</v>
      </c>
      <c r="P146" s="172"/>
    </row>
    <row r="147" spans="1:16" ht="63.75" thickBot="1">
      <c r="A147" s="463"/>
      <c r="B147" s="181" t="s">
        <v>11</v>
      </c>
      <c r="C147" s="182" t="s">
        <v>12</v>
      </c>
      <c r="D147" s="183" t="s">
        <v>13</v>
      </c>
      <c r="E147" s="182" t="s">
        <v>14</v>
      </c>
      <c r="F147" s="466"/>
      <c r="G147" s="472"/>
      <c r="H147" s="184" t="s">
        <v>15</v>
      </c>
      <c r="I147" s="184" t="s">
        <v>16</v>
      </c>
      <c r="J147" s="184" t="s">
        <v>17</v>
      </c>
      <c r="K147" s="184" t="s">
        <v>18</v>
      </c>
      <c r="L147" s="185" t="s">
        <v>19</v>
      </c>
      <c r="M147" s="469"/>
      <c r="N147" s="182" t="s">
        <v>20</v>
      </c>
      <c r="O147" s="186" t="s">
        <v>20</v>
      </c>
      <c r="P147" s="172"/>
    </row>
    <row r="148" spans="1:16" ht="16.5" thickBot="1">
      <c r="A148" s="187" t="s">
        <v>24</v>
      </c>
      <c r="B148" s="188">
        <f>SUM(B15,B23,B30,B37,B43,B49,B57,B64,B70,B76,B84,B95,B101,B107,B113,B119,B125,B131,B137,B143)</f>
        <v>305</v>
      </c>
      <c r="C148" s="188">
        <f aca="true" t="shared" si="20" ref="C148:O148">SUM(C15,C23,C30,C37,C43,C49,C57,C64,C70,C76,C84,C95,C101,C107,C113,C119,C125,C131,C137,C143)</f>
        <v>291</v>
      </c>
      <c r="D148" s="188">
        <f t="shared" si="20"/>
        <v>54</v>
      </c>
      <c r="E148" s="188">
        <f t="shared" si="20"/>
        <v>134</v>
      </c>
      <c r="F148" s="188">
        <f t="shared" si="20"/>
        <v>827</v>
      </c>
      <c r="G148" s="94">
        <f t="shared" si="20"/>
        <v>1622</v>
      </c>
      <c r="H148" s="188">
        <f t="shared" si="20"/>
        <v>68</v>
      </c>
      <c r="I148" s="188">
        <f t="shared" si="20"/>
        <v>74</v>
      </c>
      <c r="J148" s="188">
        <f t="shared" si="20"/>
        <v>0</v>
      </c>
      <c r="K148" s="188">
        <f t="shared" si="20"/>
        <v>0</v>
      </c>
      <c r="L148" s="188">
        <f t="shared" si="20"/>
        <v>5</v>
      </c>
      <c r="M148" s="188">
        <f t="shared" si="20"/>
        <v>702</v>
      </c>
      <c r="N148" s="188">
        <f t="shared" si="20"/>
        <v>808</v>
      </c>
      <c r="O148" s="188">
        <f t="shared" si="20"/>
        <v>798</v>
      </c>
      <c r="P148" s="172"/>
    </row>
    <row r="149" spans="1:16" ht="15.75">
      <c r="A149" s="80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2"/>
    </row>
    <row r="150" spans="1:16" ht="15.75">
      <c r="A150" s="473" t="s">
        <v>40</v>
      </c>
      <c r="B150" s="473"/>
      <c r="C150" s="473"/>
      <c r="D150" s="473"/>
      <c r="E150" s="473"/>
      <c r="F150" s="473"/>
      <c r="G150" s="473"/>
      <c r="H150" s="473"/>
      <c r="I150" s="473"/>
      <c r="J150" s="473"/>
      <c r="K150" s="473"/>
      <c r="L150" s="473"/>
      <c r="M150" s="473"/>
      <c r="N150" s="473"/>
      <c r="O150" s="473"/>
      <c r="P150" s="172"/>
    </row>
    <row r="151" spans="1:16" ht="16.5" thickBot="1">
      <c r="A151" s="486" t="s">
        <v>107</v>
      </c>
      <c r="B151" s="486"/>
      <c r="C151" s="486"/>
      <c r="D151" s="486"/>
      <c r="E151" s="486"/>
      <c r="F151" s="486"/>
      <c r="G151" s="486"/>
      <c r="H151" s="486"/>
      <c r="I151" s="486"/>
      <c r="J151" s="486"/>
      <c r="K151" s="486"/>
      <c r="L151" s="486"/>
      <c r="M151" s="486"/>
      <c r="N151" s="486"/>
      <c r="O151" s="108"/>
      <c r="P151" s="55"/>
    </row>
    <row r="152" spans="1:16" ht="31.5">
      <c r="A152" s="448" t="s">
        <v>5</v>
      </c>
      <c r="B152" s="449" t="s">
        <v>133</v>
      </c>
      <c r="C152" s="449"/>
      <c r="D152" s="449"/>
      <c r="E152" s="449"/>
      <c r="F152" s="450" t="s">
        <v>6</v>
      </c>
      <c r="G152" s="459" t="s">
        <v>88</v>
      </c>
      <c r="H152" s="454" t="s">
        <v>134</v>
      </c>
      <c r="I152" s="454"/>
      <c r="J152" s="454"/>
      <c r="K152" s="454"/>
      <c r="L152" s="455"/>
      <c r="M152" s="456" t="s">
        <v>8</v>
      </c>
      <c r="N152" s="109" t="s">
        <v>9</v>
      </c>
      <c r="O152" s="165" t="s">
        <v>10</v>
      </c>
      <c r="P152" s="55"/>
    </row>
    <row r="153" spans="1:17" ht="63.75" thickBot="1">
      <c r="A153" s="448"/>
      <c r="B153" s="111" t="s">
        <v>11</v>
      </c>
      <c r="C153" s="112" t="s">
        <v>12</v>
      </c>
      <c r="D153" s="112" t="s">
        <v>13</v>
      </c>
      <c r="E153" s="112" t="s">
        <v>14</v>
      </c>
      <c r="F153" s="515"/>
      <c r="G153" s="460"/>
      <c r="H153" s="113" t="s">
        <v>15</v>
      </c>
      <c r="I153" s="113" t="s">
        <v>16</v>
      </c>
      <c r="J153" s="113" t="s">
        <v>17</v>
      </c>
      <c r="K153" s="114" t="s">
        <v>18</v>
      </c>
      <c r="L153" s="115" t="s">
        <v>19</v>
      </c>
      <c r="M153" s="514"/>
      <c r="N153" s="112" t="s">
        <v>20</v>
      </c>
      <c r="O153" s="116" t="s">
        <v>20</v>
      </c>
      <c r="P153" s="55"/>
      <c r="Q153" t="s">
        <v>85</v>
      </c>
    </row>
    <row r="154" spans="1:16" ht="15.75">
      <c r="A154" s="70" t="s">
        <v>22</v>
      </c>
      <c r="B154" s="86"/>
      <c r="C154" s="91"/>
      <c r="D154" s="83">
        <v>22</v>
      </c>
      <c r="E154" s="83"/>
      <c r="F154" s="142">
        <v>92</v>
      </c>
      <c r="G154" s="142">
        <v>84</v>
      </c>
      <c r="H154" s="91"/>
      <c r="I154" s="189"/>
      <c r="J154" s="189"/>
      <c r="K154" s="86"/>
      <c r="L154" s="106"/>
      <c r="M154" s="86">
        <v>246</v>
      </c>
      <c r="N154" s="190">
        <v>7</v>
      </c>
      <c r="O154" s="171">
        <v>80</v>
      </c>
      <c r="P154" s="55"/>
    </row>
    <row r="155" spans="1:16" ht="16.5" thickBot="1">
      <c r="A155" s="191" t="s">
        <v>29</v>
      </c>
      <c r="B155" s="192">
        <v>16</v>
      </c>
      <c r="C155" s="193">
        <v>16</v>
      </c>
      <c r="D155" s="194">
        <v>221</v>
      </c>
      <c r="E155" s="194"/>
      <c r="F155" s="195">
        <v>95</v>
      </c>
      <c r="G155" s="196">
        <v>85</v>
      </c>
      <c r="H155" s="193">
        <v>9</v>
      </c>
      <c r="I155" s="193">
        <v>11</v>
      </c>
      <c r="J155" s="193"/>
      <c r="K155" s="197"/>
      <c r="L155" s="198">
        <v>165</v>
      </c>
      <c r="M155" s="197">
        <v>69</v>
      </c>
      <c r="N155" s="199">
        <v>115</v>
      </c>
      <c r="O155" s="200">
        <v>75</v>
      </c>
      <c r="P155" s="55"/>
    </row>
    <row r="156" spans="1:16" ht="16.5" thickBot="1">
      <c r="A156" s="77" t="s">
        <v>24</v>
      </c>
      <c r="B156" s="201">
        <f>SUM(B154:B155)</f>
        <v>16</v>
      </c>
      <c r="C156" s="201">
        <f aca="true" t="shared" si="21" ref="C156:O156">SUM(C154:C155)</f>
        <v>16</v>
      </c>
      <c r="D156" s="201">
        <f t="shared" si="21"/>
        <v>243</v>
      </c>
      <c r="E156" s="201">
        <f t="shared" si="21"/>
        <v>0</v>
      </c>
      <c r="F156" s="201">
        <f t="shared" si="21"/>
        <v>187</v>
      </c>
      <c r="G156" s="201">
        <f t="shared" si="21"/>
        <v>169</v>
      </c>
      <c r="H156" s="201">
        <f t="shared" si="21"/>
        <v>9</v>
      </c>
      <c r="I156" s="201">
        <f t="shared" si="21"/>
        <v>11</v>
      </c>
      <c r="J156" s="201">
        <f t="shared" si="21"/>
        <v>0</v>
      </c>
      <c r="K156" s="201">
        <f t="shared" si="21"/>
        <v>0</v>
      </c>
      <c r="L156" s="201">
        <f t="shared" si="21"/>
        <v>165</v>
      </c>
      <c r="M156" s="201">
        <f t="shared" si="21"/>
        <v>315</v>
      </c>
      <c r="N156" s="201">
        <f t="shared" si="21"/>
        <v>122</v>
      </c>
      <c r="O156" s="201">
        <f t="shared" si="21"/>
        <v>155</v>
      </c>
      <c r="P156" s="55"/>
    </row>
    <row r="157" spans="1:17" ht="15.75">
      <c r="A157" s="51"/>
      <c r="B157" s="51"/>
      <c r="C157" s="51"/>
      <c r="D157" s="51"/>
      <c r="E157" s="51"/>
      <c r="F157" s="51"/>
      <c r="G157" s="131"/>
      <c r="H157" s="51"/>
      <c r="I157" s="51"/>
      <c r="J157" s="51"/>
      <c r="K157" s="51"/>
      <c r="L157" s="51"/>
      <c r="M157" s="51"/>
      <c r="N157" s="51"/>
      <c r="O157" s="51"/>
      <c r="P157" s="55"/>
      <c r="Q157" s="32">
        <f>B156+C156+D156+E156+F156+G156</f>
        <v>631</v>
      </c>
    </row>
    <row r="158" spans="1:16" ht="16.5" thickBot="1">
      <c r="A158" s="486" t="s">
        <v>108</v>
      </c>
      <c r="B158" s="486"/>
      <c r="C158" s="486"/>
      <c r="D158" s="486"/>
      <c r="E158" s="486"/>
      <c r="F158" s="486"/>
      <c r="G158" s="486"/>
      <c r="H158" s="486"/>
      <c r="I158" s="486"/>
      <c r="J158" s="486"/>
      <c r="K158" s="486"/>
      <c r="L158" s="486"/>
      <c r="M158" s="486"/>
      <c r="N158" s="486"/>
      <c r="O158" s="108"/>
      <c r="P158" s="55"/>
    </row>
    <row r="159" spans="1:16" ht="19.5" customHeight="1">
      <c r="A159" s="448" t="s">
        <v>5</v>
      </c>
      <c r="B159" s="449" t="s">
        <v>133</v>
      </c>
      <c r="C159" s="449"/>
      <c r="D159" s="449"/>
      <c r="E159" s="449"/>
      <c r="F159" s="450" t="s">
        <v>6</v>
      </c>
      <c r="G159" s="459" t="s">
        <v>88</v>
      </c>
      <c r="H159" s="454" t="s">
        <v>134</v>
      </c>
      <c r="I159" s="454"/>
      <c r="J159" s="454"/>
      <c r="K159" s="454"/>
      <c r="L159" s="455"/>
      <c r="M159" s="456" t="s">
        <v>8</v>
      </c>
      <c r="N159" s="109" t="s">
        <v>9</v>
      </c>
      <c r="O159" s="165" t="s">
        <v>10</v>
      </c>
      <c r="P159" s="55"/>
    </row>
    <row r="160" spans="1:16" ht="63.75" thickBot="1">
      <c r="A160" s="448"/>
      <c r="B160" s="111" t="s">
        <v>11</v>
      </c>
      <c r="C160" s="112" t="s">
        <v>12</v>
      </c>
      <c r="D160" s="112" t="s">
        <v>13</v>
      </c>
      <c r="E160" s="112" t="s">
        <v>14</v>
      </c>
      <c r="F160" s="515"/>
      <c r="G160" s="460"/>
      <c r="H160" s="113" t="s">
        <v>15</v>
      </c>
      <c r="I160" s="113" t="s">
        <v>16</v>
      </c>
      <c r="J160" s="113" t="s">
        <v>17</v>
      </c>
      <c r="K160" s="114" t="s">
        <v>18</v>
      </c>
      <c r="L160" s="115" t="s">
        <v>19</v>
      </c>
      <c r="M160" s="514"/>
      <c r="N160" s="112" t="s">
        <v>20</v>
      </c>
      <c r="O160" s="116" t="s">
        <v>20</v>
      </c>
      <c r="P160" s="55"/>
    </row>
    <row r="161" spans="1:16" ht="16.5" thickBot="1">
      <c r="A161" s="191" t="s">
        <v>22</v>
      </c>
      <c r="B161" s="202"/>
      <c r="C161" s="203"/>
      <c r="D161" s="149"/>
      <c r="E161" s="149">
        <v>15</v>
      </c>
      <c r="F161" s="196">
        <v>12</v>
      </c>
      <c r="G161" s="196">
        <v>31</v>
      </c>
      <c r="H161" s="203"/>
      <c r="I161" s="203"/>
      <c r="J161" s="203"/>
      <c r="K161" s="202"/>
      <c r="L161" s="204"/>
      <c r="M161" s="202">
        <v>33</v>
      </c>
      <c r="N161" s="205">
        <v>12</v>
      </c>
      <c r="O161" s="200">
        <v>27</v>
      </c>
      <c r="P161" s="55"/>
    </row>
    <row r="162" spans="1:16" ht="16.5" thickBot="1">
      <c r="A162" s="77" t="s">
        <v>24</v>
      </c>
      <c r="B162" s="206">
        <f>SUM(B161)</f>
        <v>0</v>
      </c>
      <c r="C162" s="206">
        <f aca="true" t="shared" si="22" ref="C162:O162">SUM(C161)</f>
        <v>0</v>
      </c>
      <c r="D162" s="206">
        <f t="shared" si="22"/>
        <v>0</v>
      </c>
      <c r="E162" s="206">
        <f t="shared" si="22"/>
        <v>15</v>
      </c>
      <c r="F162" s="206">
        <f t="shared" si="22"/>
        <v>12</v>
      </c>
      <c r="G162" s="206">
        <f t="shared" si="22"/>
        <v>31</v>
      </c>
      <c r="H162" s="206">
        <f t="shared" si="22"/>
        <v>0</v>
      </c>
      <c r="I162" s="206">
        <f t="shared" si="22"/>
        <v>0</v>
      </c>
      <c r="J162" s="206">
        <f t="shared" si="22"/>
        <v>0</v>
      </c>
      <c r="K162" s="206">
        <f t="shared" si="22"/>
        <v>0</v>
      </c>
      <c r="L162" s="206">
        <f t="shared" si="22"/>
        <v>0</v>
      </c>
      <c r="M162" s="206">
        <f t="shared" si="22"/>
        <v>33</v>
      </c>
      <c r="N162" s="206">
        <f t="shared" si="22"/>
        <v>12</v>
      </c>
      <c r="O162" s="206">
        <f t="shared" si="22"/>
        <v>27</v>
      </c>
      <c r="P162" s="55"/>
    </row>
    <row r="163" spans="1:16" ht="15.75">
      <c r="A163" s="80"/>
      <c r="B163" s="207"/>
      <c r="C163" s="207"/>
      <c r="D163" s="208"/>
      <c r="E163" s="178"/>
      <c r="F163" s="209"/>
      <c r="G163" s="209"/>
      <c r="H163" s="210"/>
      <c r="I163" s="210"/>
      <c r="J163" s="210"/>
      <c r="K163" s="210"/>
      <c r="L163" s="210"/>
      <c r="M163" s="210"/>
      <c r="N163" s="211"/>
      <c r="O163" s="210"/>
      <c r="P163" s="55"/>
    </row>
    <row r="164" spans="1:16" ht="19.5" customHeight="1" thickBot="1">
      <c r="A164" s="462" t="s">
        <v>82</v>
      </c>
      <c r="B164" s="462"/>
      <c r="C164" s="462"/>
      <c r="D164" s="462"/>
      <c r="E164" s="462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55"/>
    </row>
    <row r="165" spans="1:16" ht="31.5">
      <c r="A165" s="463" t="s">
        <v>5</v>
      </c>
      <c r="B165" s="464" t="s">
        <v>135</v>
      </c>
      <c r="C165" s="464"/>
      <c r="D165" s="464"/>
      <c r="E165" s="464"/>
      <c r="F165" s="465" t="s">
        <v>6</v>
      </c>
      <c r="G165" s="459" t="s">
        <v>88</v>
      </c>
      <c r="H165" s="467" t="s">
        <v>136</v>
      </c>
      <c r="I165" s="467"/>
      <c r="J165" s="467"/>
      <c r="K165" s="467"/>
      <c r="L165" s="468"/>
      <c r="M165" s="469" t="s">
        <v>31</v>
      </c>
      <c r="N165" s="179" t="s">
        <v>9</v>
      </c>
      <c r="O165" s="180" t="s">
        <v>10</v>
      </c>
      <c r="P165" s="55"/>
    </row>
    <row r="166" spans="1:16" ht="33.75" customHeight="1" thickBot="1">
      <c r="A166" s="463"/>
      <c r="B166" s="181" t="s">
        <v>11</v>
      </c>
      <c r="C166" s="182" t="s">
        <v>12</v>
      </c>
      <c r="D166" s="183" t="s">
        <v>13</v>
      </c>
      <c r="E166" s="182" t="s">
        <v>14</v>
      </c>
      <c r="F166" s="466"/>
      <c r="G166" s="460"/>
      <c r="H166" s="184" t="s">
        <v>15</v>
      </c>
      <c r="I166" s="184" t="s">
        <v>16</v>
      </c>
      <c r="J166" s="184" t="s">
        <v>17</v>
      </c>
      <c r="K166" s="184" t="s">
        <v>18</v>
      </c>
      <c r="L166" s="185" t="s">
        <v>19</v>
      </c>
      <c r="M166" s="469"/>
      <c r="N166" s="182" t="s">
        <v>20</v>
      </c>
      <c r="O166" s="186" t="s">
        <v>20</v>
      </c>
      <c r="P166" s="55"/>
    </row>
    <row r="167" spans="1:16" ht="16.5" thickBot="1">
      <c r="A167" s="187" t="s">
        <v>24</v>
      </c>
      <c r="B167" s="188">
        <f>SUM(B156,B162)</f>
        <v>16</v>
      </c>
      <c r="C167" s="188">
        <f aca="true" t="shared" si="23" ref="C167:O167">SUM(C156,C162)</f>
        <v>16</v>
      </c>
      <c r="D167" s="188">
        <f t="shared" si="23"/>
        <v>243</v>
      </c>
      <c r="E167" s="188">
        <f t="shared" si="23"/>
        <v>15</v>
      </c>
      <c r="F167" s="188">
        <f t="shared" si="23"/>
        <v>199</v>
      </c>
      <c r="G167" s="94">
        <f t="shared" si="23"/>
        <v>200</v>
      </c>
      <c r="H167" s="188">
        <f t="shared" si="23"/>
        <v>9</v>
      </c>
      <c r="I167" s="188">
        <f t="shared" si="23"/>
        <v>11</v>
      </c>
      <c r="J167" s="188">
        <f t="shared" si="23"/>
        <v>0</v>
      </c>
      <c r="K167" s="188">
        <f t="shared" si="23"/>
        <v>0</v>
      </c>
      <c r="L167" s="188">
        <f t="shared" si="23"/>
        <v>165</v>
      </c>
      <c r="M167" s="188">
        <f t="shared" si="23"/>
        <v>348</v>
      </c>
      <c r="N167" s="188">
        <f t="shared" si="23"/>
        <v>134</v>
      </c>
      <c r="O167" s="188">
        <f t="shared" si="23"/>
        <v>182</v>
      </c>
      <c r="P167" s="55"/>
    </row>
    <row r="168" spans="1:16" ht="15.75">
      <c r="A168" s="212"/>
      <c r="B168" s="213"/>
      <c r="C168" s="213"/>
      <c r="D168" s="213"/>
      <c r="E168" s="213"/>
      <c r="F168" s="213"/>
      <c r="G168" s="81"/>
      <c r="H168" s="213"/>
      <c r="I168" s="213"/>
      <c r="J168" s="213"/>
      <c r="K168" s="213"/>
      <c r="L168" s="213"/>
      <c r="M168" s="213"/>
      <c r="N168" s="213"/>
      <c r="O168" s="214"/>
      <c r="P168" s="55"/>
    </row>
    <row r="169" spans="1:16" ht="15.75">
      <c r="A169" s="523" t="s">
        <v>30</v>
      </c>
      <c r="B169" s="523"/>
      <c r="C169" s="523"/>
      <c r="D169" s="523"/>
      <c r="E169" s="523"/>
      <c r="F169" s="523"/>
      <c r="G169" s="523"/>
      <c r="H169" s="523"/>
      <c r="I169" s="523"/>
      <c r="J169" s="523"/>
      <c r="K169" s="523"/>
      <c r="L169" s="523"/>
      <c r="M169" s="523"/>
      <c r="N169" s="523"/>
      <c r="O169" s="523"/>
      <c r="P169" s="51"/>
    </row>
    <row r="170" spans="1:16" ht="16.5" thickBot="1">
      <c r="A170" s="215"/>
      <c r="B170" s="216"/>
      <c r="C170" s="216"/>
      <c r="D170" s="216"/>
      <c r="E170" s="216"/>
      <c r="F170" s="216"/>
      <c r="G170" s="217"/>
      <c r="H170" s="216"/>
      <c r="I170" s="216"/>
      <c r="J170" s="216"/>
      <c r="K170" s="216"/>
      <c r="L170" s="216"/>
      <c r="M170" s="216"/>
      <c r="N170" s="216"/>
      <c r="O170" s="218"/>
      <c r="P170" s="51"/>
    </row>
    <row r="171" spans="1:16" ht="31.5">
      <c r="A171" s="463" t="s">
        <v>5</v>
      </c>
      <c r="B171" s="464" t="s">
        <v>135</v>
      </c>
      <c r="C171" s="464"/>
      <c r="D171" s="464"/>
      <c r="E171" s="464"/>
      <c r="F171" s="465" t="s">
        <v>6</v>
      </c>
      <c r="G171" s="459" t="s">
        <v>88</v>
      </c>
      <c r="H171" s="467" t="s">
        <v>136</v>
      </c>
      <c r="I171" s="467"/>
      <c r="J171" s="467"/>
      <c r="K171" s="467"/>
      <c r="L171" s="468"/>
      <c r="M171" s="469" t="s">
        <v>31</v>
      </c>
      <c r="N171" s="179" t="s">
        <v>9</v>
      </c>
      <c r="O171" s="180" t="s">
        <v>10</v>
      </c>
      <c r="P171" s="51"/>
    </row>
    <row r="172" spans="1:16" ht="63.75" thickBot="1">
      <c r="A172" s="463"/>
      <c r="B172" s="181" t="s">
        <v>11</v>
      </c>
      <c r="C172" s="182" t="s">
        <v>12</v>
      </c>
      <c r="D172" s="183" t="s">
        <v>13</v>
      </c>
      <c r="E172" s="182" t="s">
        <v>14</v>
      </c>
      <c r="F172" s="466"/>
      <c r="G172" s="460"/>
      <c r="H172" s="184" t="s">
        <v>15</v>
      </c>
      <c r="I172" s="184" t="s">
        <v>16</v>
      </c>
      <c r="J172" s="184" t="s">
        <v>17</v>
      </c>
      <c r="K172" s="184" t="s">
        <v>18</v>
      </c>
      <c r="L172" s="185" t="s">
        <v>19</v>
      </c>
      <c r="M172" s="469"/>
      <c r="N172" s="182" t="s">
        <v>20</v>
      </c>
      <c r="O172" s="186" t="s">
        <v>20</v>
      </c>
      <c r="P172" s="51"/>
    </row>
    <row r="173" spans="1:16" ht="16.5" thickBot="1">
      <c r="A173" s="187" t="s">
        <v>24</v>
      </c>
      <c r="B173" s="188">
        <f aca="true" t="shared" si="24" ref="B173:O173">B148+B167</f>
        <v>321</v>
      </c>
      <c r="C173" s="188">
        <f t="shared" si="24"/>
        <v>307</v>
      </c>
      <c r="D173" s="188">
        <f t="shared" si="24"/>
        <v>297</v>
      </c>
      <c r="E173" s="188">
        <f t="shared" si="24"/>
        <v>149</v>
      </c>
      <c r="F173" s="188">
        <f t="shared" si="24"/>
        <v>1026</v>
      </c>
      <c r="G173" s="94">
        <f t="shared" si="24"/>
        <v>1822</v>
      </c>
      <c r="H173" s="188">
        <f t="shared" si="24"/>
        <v>77</v>
      </c>
      <c r="I173" s="188">
        <f t="shared" si="24"/>
        <v>85</v>
      </c>
      <c r="J173" s="188">
        <f t="shared" si="24"/>
        <v>0</v>
      </c>
      <c r="K173" s="188">
        <f t="shared" si="24"/>
        <v>0</v>
      </c>
      <c r="L173" s="188">
        <f t="shared" si="24"/>
        <v>170</v>
      </c>
      <c r="M173" s="188">
        <f t="shared" si="24"/>
        <v>1050</v>
      </c>
      <c r="N173" s="188">
        <f t="shared" si="24"/>
        <v>942</v>
      </c>
      <c r="O173" s="188">
        <f t="shared" si="24"/>
        <v>980</v>
      </c>
      <c r="P173" s="51"/>
    </row>
    <row r="174" spans="1:16" ht="18" customHeight="1">
      <c r="A174" s="40"/>
      <c r="B174" s="40"/>
      <c r="C174" s="40"/>
      <c r="D174" s="40"/>
      <c r="E174" s="40"/>
      <c r="F174" s="219"/>
      <c r="G174" s="80"/>
      <c r="H174" s="219"/>
      <c r="I174" s="219"/>
      <c r="J174" s="220"/>
      <c r="K174" s="220"/>
      <c r="L174" s="220"/>
      <c r="M174" s="97"/>
      <c r="N174" s="97"/>
      <c r="O174" s="97"/>
      <c r="P174" s="52"/>
    </row>
    <row r="175" spans="1:16" ht="21" customHeight="1">
      <c r="A175" s="586" t="s">
        <v>32</v>
      </c>
      <c r="B175" s="586"/>
      <c r="C175" s="586"/>
      <c r="D175" s="586"/>
      <c r="E175" s="586"/>
      <c r="F175" s="586"/>
      <c r="G175" s="586"/>
      <c r="H175" s="586"/>
      <c r="I175" s="586"/>
      <c r="J175" s="586"/>
      <c r="K175" s="586"/>
      <c r="L175" s="586"/>
      <c r="M175" s="586"/>
      <c r="N175" s="586"/>
      <c r="O175" s="586"/>
      <c r="P175" s="52"/>
    </row>
    <row r="176" spans="1:17" ht="18" customHeight="1">
      <c r="A176" s="461" t="s">
        <v>4</v>
      </c>
      <c r="B176" s="461"/>
      <c r="C176" s="461"/>
      <c r="D176" s="461"/>
      <c r="E176" s="461"/>
      <c r="F176" s="461"/>
      <c r="G176" s="461"/>
      <c r="H176" s="461"/>
      <c r="I176" s="461"/>
      <c r="J176" s="461"/>
      <c r="K176" s="461"/>
      <c r="L176" s="461"/>
      <c r="M176" s="461"/>
      <c r="N176" s="461"/>
      <c r="O176" s="461"/>
      <c r="P176" s="52"/>
      <c r="Q176" s="4"/>
    </row>
    <row r="177" spans="1:16" ht="15.75">
      <c r="A177" s="523" t="s">
        <v>33</v>
      </c>
      <c r="B177" s="523"/>
      <c r="C177" s="523"/>
      <c r="D177" s="523"/>
      <c r="E177" s="523"/>
      <c r="F177" s="523"/>
      <c r="G177" s="523"/>
      <c r="H177" s="523"/>
      <c r="I177" s="523"/>
      <c r="J177" s="523"/>
      <c r="K177" s="523"/>
      <c r="L177" s="523"/>
      <c r="M177" s="523"/>
      <c r="N177" s="523"/>
      <c r="O177" s="523"/>
      <c r="P177" s="52"/>
    </row>
    <row r="178" spans="1:16" ht="16.5" thickBot="1">
      <c r="A178" s="486" t="s">
        <v>109</v>
      </c>
      <c r="B178" s="486"/>
      <c r="C178" s="486"/>
      <c r="D178" s="486"/>
      <c r="E178" s="486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52"/>
    </row>
    <row r="179" spans="1:16" ht="31.5">
      <c r="A179" s="503" t="s">
        <v>5</v>
      </c>
      <c r="B179" s="504" t="s">
        <v>133</v>
      </c>
      <c r="C179" s="504"/>
      <c r="D179" s="504"/>
      <c r="E179" s="504"/>
      <c r="F179" s="465" t="s">
        <v>6</v>
      </c>
      <c r="G179" s="459" t="s">
        <v>88</v>
      </c>
      <c r="H179" s="505" t="s">
        <v>134</v>
      </c>
      <c r="I179" s="505"/>
      <c r="J179" s="505"/>
      <c r="K179" s="505"/>
      <c r="L179" s="506"/>
      <c r="M179" s="469" t="s">
        <v>8</v>
      </c>
      <c r="N179" s="221" t="s">
        <v>9</v>
      </c>
      <c r="O179" s="222" t="s">
        <v>10</v>
      </c>
      <c r="P179" s="51"/>
    </row>
    <row r="180" spans="1:16" ht="63.75" thickBot="1">
      <c r="A180" s="503"/>
      <c r="B180" s="223" t="s">
        <v>11</v>
      </c>
      <c r="C180" s="224" t="s">
        <v>12</v>
      </c>
      <c r="D180" s="224" t="s">
        <v>13</v>
      </c>
      <c r="E180" s="224" t="s">
        <v>14</v>
      </c>
      <c r="F180" s="524"/>
      <c r="G180" s="460"/>
      <c r="H180" s="225" t="s">
        <v>15</v>
      </c>
      <c r="I180" s="225" t="s">
        <v>16</v>
      </c>
      <c r="J180" s="225" t="s">
        <v>17</v>
      </c>
      <c r="K180" s="226" t="s">
        <v>18</v>
      </c>
      <c r="L180" s="227" t="s">
        <v>19</v>
      </c>
      <c r="M180" s="525"/>
      <c r="N180" s="224" t="s">
        <v>20</v>
      </c>
      <c r="O180" s="228" t="s">
        <v>20</v>
      </c>
      <c r="P180" s="51"/>
    </row>
    <row r="181" spans="1:16" ht="15.75">
      <c r="A181" s="70" t="s">
        <v>34</v>
      </c>
      <c r="B181" s="86"/>
      <c r="C181" s="91"/>
      <c r="D181" s="83"/>
      <c r="E181" s="83"/>
      <c r="F181" s="142"/>
      <c r="G181" s="142">
        <v>90</v>
      </c>
      <c r="H181" s="91"/>
      <c r="I181" s="91"/>
      <c r="J181" s="91"/>
      <c r="K181" s="86"/>
      <c r="L181" s="106"/>
      <c r="M181" s="86"/>
      <c r="N181" s="190"/>
      <c r="O181" s="171">
        <v>17</v>
      </c>
      <c r="P181" s="51"/>
    </row>
    <row r="182" spans="1:16" ht="15.75">
      <c r="A182" s="70" t="s">
        <v>22</v>
      </c>
      <c r="B182" s="229"/>
      <c r="C182" s="230"/>
      <c r="D182" s="88">
        <v>29</v>
      </c>
      <c r="E182" s="88"/>
      <c r="F182" s="231">
        <v>7</v>
      </c>
      <c r="G182" s="142">
        <v>13</v>
      </c>
      <c r="H182" s="230"/>
      <c r="I182" s="230"/>
      <c r="J182" s="230"/>
      <c r="K182" s="232"/>
      <c r="L182" s="233"/>
      <c r="M182" s="232"/>
      <c r="N182" s="234">
        <v>27</v>
      </c>
      <c r="O182" s="171">
        <v>15</v>
      </c>
      <c r="P182" s="51"/>
    </row>
    <row r="183" spans="1:16" ht="16.5" thickBot="1">
      <c r="A183" s="235" t="s">
        <v>25</v>
      </c>
      <c r="B183" s="202"/>
      <c r="C183" s="203"/>
      <c r="D183" s="149"/>
      <c r="E183" s="149"/>
      <c r="F183" s="236">
        <v>4</v>
      </c>
      <c r="G183" s="169">
        <v>13</v>
      </c>
      <c r="H183" s="203"/>
      <c r="I183" s="203"/>
      <c r="J183" s="203"/>
      <c r="K183" s="202"/>
      <c r="L183" s="204"/>
      <c r="M183" s="202"/>
      <c r="N183" s="237"/>
      <c r="O183" s="200">
        <v>3</v>
      </c>
      <c r="P183" s="51"/>
    </row>
    <row r="184" spans="1:16" ht="16.5" thickBot="1">
      <c r="A184" s="77" t="s">
        <v>24</v>
      </c>
      <c r="B184" s="177">
        <f>SUM(B181:B183)</f>
        <v>0</v>
      </c>
      <c r="C184" s="177">
        <f aca="true" t="shared" si="25" ref="C184:O184">SUM(C181:C183)</f>
        <v>0</v>
      </c>
      <c r="D184" s="177">
        <f t="shared" si="25"/>
        <v>29</v>
      </c>
      <c r="E184" s="177">
        <f t="shared" si="25"/>
        <v>0</v>
      </c>
      <c r="F184" s="177">
        <f t="shared" si="25"/>
        <v>11</v>
      </c>
      <c r="G184" s="177">
        <f t="shared" si="25"/>
        <v>116</v>
      </c>
      <c r="H184" s="177">
        <f t="shared" si="25"/>
        <v>0</v>
      </c>
      <c r="I184" s="177">
        <f t="shared" si="25"/>
        <v>0</v>
      </c>
      <c r="J184" s="177">
        <f t="shared" si="25"/>
        <v>0</v>
      </c>
      <c r="K184" s="177">
        <f t="shared" si="25"/>
        <v>0</v>
      </c>
      <c r="L184" s="177">
        <f t="shared" si="25"/>
        <v>0</v>
      </c>
      <c r="M184" s="177">
        <f t="shared" si="25"/>
        <v>0</v>
      </c>
      <c r="N184" s="177">
        <f t="shared" si="25"/>
        <v>27</v>
      </c>
      <c r="O184" s="177">
        <f t="shared" si="25"/>
        <v>35</v>
      </c>
      <c r="P184" s="51"/>
    </row>
    <row r="185" spans="1:16" ht="15.75">
      <c r="A185" s="238"/>
      <c r="B185" s="207"/>
      <c r="C185" s="207"/>
      <c r="D185" s="208"/>
      <c r="E185" s="208"/>
      <c r="F185" s="208"/>
      <c r="G185" s="46"/>
      <c r="H185" s="207"/>
      <c r="I185" s="207"/>
      <c r="J185" s="207"/>
      <c r="K185" s="207"/>
      <c r="L185" s="207"/>
      <c r="M185" s="207"/>
      <c r="N185" s="239"/>
      <c r="O185" s="239"/>
      <c r="P185" s="51"/>
    </row>
    <row r="186" spans="1:16" ht="15.75">
      <c r="A186" s="512" t="s">
        <v>35</v>
      </c>
      <c r="B186" s="512"/>
      <c r="C186" s="512"/>
      <c r="D186" s="512"/>
      <c r="E186" s="512"/>
      <c r="F186" s="512"/>
      <c r="G186" s="512"/>
      <c r="H186" s="512"/>
      <c r="I186" s="512"/>
      <c r="J186" s="512"/>
      <c r="K186" s="512"/>
      <c r="L186" s="512"/>
      <c r="M186" s="512"/>
      <c r="N186" s="512"/>
      <c r="O186" s="512"/>
      <c r="P186" s="240"/>
    </row>
    <row r="187" spans="1:17" ht="15.75">
      <c r="A187" s="461" t="s">
        <v>4</v>
      </c>
      <c r="B187" s="461"/>
      <c r="C187" s="461"/>
      <c r="D187" s="461"/>
      <c r="E187" s="461"/>
      <c r="F187" s="461"/>
      <c r="G187" s="461"/>
      <c r="H187" s="461"/>
      <c r="I187" s="461"/>
      <c r="J187" s="461"/>
      <c r="K187" s="461"/>
      <c r="L187" s="461"/>
      <c r="M187" s="461"/>
      <c r="N187" s="461"/>
      <c r="O187" s="461"/>
      <c r="P187" s="41"/>
      <c r="Q187" s="4"/>
    </row>
    <row r="188" spans="1:19" ht="15.75" customHeight="1" thickBot="1">
      <c r="A188" s="486" t="s">
        <v>109</v>
      </c>
      <c r="B188" s="486"/>
      <c r="C188" s="486"/>
      <c r="D188" s="486"/>
      <c r="E188" s="486"/>
      <c r="F188" s="486"/>
      <c r="G188" s="486"/>
      <c r="H188" s="486"/>
      <c r="I188" s="486"/>
      <c r="J188" s="486"/>
      <c r="K188" s="486"/>
      <c r="L188" s="486"/>
      <c r="M188" s="486"/>
      <c r="N188" s="486"/>
      <c r="O188" s="486"/>
      <c r="P188" s="40"/>
      <c r="Q188" s="10"/>
      <c r="R188" s="10"/>
      <c r="S188" s="10"/>
    </row>
    <row r="189" spans="1:16" ht="31.5">
      <c r="A189" s="448" t="s">
        <v>5</v>
      </c>
      <c r="B189" s="449" t="s">
        <v>133</v>
      </c>
      <c r="C189" s="449"/>
      <c r="D189" s="449"/>
      <c r="E189" s="449"/>
      <c r="F189" s="450" t="s">
        <v>6</v>
      </c>
      <c r="G189" s="459" t="s">
        <v>88</v>
      </c>
      <c r="H189" s="454" t="s">
        <v>134</v>
      </c>
      <c r="I189" s="454"/>
      <c r="J189" s="454"/>
      <c r="K189" s="454"/>
      <c r="L189" s="455"/>
      <c r="M189" s="456" t="s">
        <v>8</v>
      </c>
      <c r="N189" s="109" t="s">
        <v>9</v>
      </c>
      <c r="O189" s="165" t="s">
        <v>10</v>
      </c>
      <c r="P189" s="51"/>
    </row>
    <row r="190" spans="1:16" ht="63.75" thickBot="1">
      <c r="A190" s="448"/>
      <c r="B190" s="111" t="s">
        <v>11</v>
      </c>
      <c r="C190" s="112" t="s">
        <v>12</v>
      </c>
      <c r="D190" s="112" t="s">
        <v>13</v>
      </c>
      <c r="E190" s="112" t="s">
        <v>14</v>
      </c>
      <c r="F190" s="515"/>
      <c r="G190" s="460"/>
      <c r="H190" s="113" t="s">
        <v>15</v>
      </c>
      <c r="I190" s="113" t="s">
        <v>16</v>
      </c>
      <c r="J190" s="113" t="s">
        <v>17</v>
      </c>
      <c r="K190" s="114" t="s">
        <v>18</v>
      </c>
      <c r="L190" s="115" t="s">
        <v>19</v>
      </c>
      <c r="M190" s="514"/>
      <c r="N190" s="112" t="s">
        <v>20</v>
      </c>
      <c r="O190" s="116" t="s">
        <v>20</v>
      </c>
      <c r="P190" s="51"/>
    </row>
    <row r="191" spans="1:16" ht="15.75">
      <c r="A191" s="70" t="s">
        <v>22</v>
      </c>
      <c r="B191" s="229">
        <v>57</v>
      </c>
      <c r="C191" s="230">
        <v>53</v>
      </c>
      <c r="D191" s="88">
        <v>34</v>
      </c>
      <c r="E191" s="88">
        <v>17</v>
      </c>
      <c r="F191" s="231">
        <v>41</v>
      </c>
      <c r="G191" s="142">
        <v>52</v>
      </c>
      <c r="H191" s="230"/>
      <c r="I191" s="230"/>
      <c r="J191" s="230"/>
      <c r="K191" s="232"/>
      <c r="L191" s="233"/>
      <c r="M191" s="232">
        <v>91</v>
      </c>
      <c r="N191" s="234">
        <v>113</v>
      </c>
      <c r="O191" s="171">
        <v>60</v>
      </c>
      <c r="P191" s="55"/>
    </row>
    <row r="192" spans="1:16" ht="16.5" thickBot="1">
      <c r="A192" s="235" t="s">
        <v>36</v>
      </c>
      <c r="B192" s="202"/>
      <c r="C192" s="203"/>
      <c r="D192" s="149"/>
      <c r="E192" s="149"/>
      <c r="F192" s="236">
        <v>21</v>
      </c>
      <c r="G192" s="169">
        <v>7</v>
      </c>
      <c r="H192" s="203"/>
      <c r="I192" s="203"/>
      <c r="J192" s="203"/>
      <c r="K192" s="202"/>
      <c r="L192" s="204"/>
      <c r="M192" s="202">
        <v>90</v>
      </c>
      <c r="N192" s="237">
        <v>26</v>
      </c>
      <c r="O192" s="200">
        <v>33</v>
      </c>
      <c r="P192" s="55"/>
    </row>
    <row r="193" spans="1:16" ht="16.5" thickBot="1">
      <c r="A193" s="77" t="s">
        <v>24</v>
      </c>
      <c r="B193" s="177">
        <f>SUM(B191:B192)</f>
        <v>57</v>
      </c>
      <c r="C193" s="177">
        <f aca="true" t="shared" si="26" ref="C193:O193">SUM(C191:C192)</f>
        <v>53</v>
      </c>
      <c r="D193" s="177">
        <f t="shared" si="26"/>
        <v>34</v>
      </c>
      <c r="E193" s="177">
        <f t="shared" si="26"/>
        <v>17</v>
      </c>
      <c r="F193" s="177">
        <f t="shared" si="26"/>
        <v>62</v>
      </c>
      <c r="G193" s="177">
        <f t="shared" si="26"/>
        <v>59</v>
      </c>
      <c r="H193" s="177">
        <f t="shared" si="26"/>
        <v>0</v>
      </c>
      <c r="I193" s="177">
        <f t="shared" si="26"/>
        <v>0</v>
      </c>
      <c r="J193" s="177">
        <f t="shared" si="26"/>
        <v>0</v>
      </c>
      <c r="K193" s="177">
        <f t="shared" si="26"/>
        <v>0</v>
      </c>
      <c r="L193" s="177">
        <f t="shared" si="26"/>
        <v>0</v>
      </c>
      <c r="M193" s="177">
        <f t="shared" si="26"/>
        <v>181</v>
      </c>
      <c r="N193" s="177">
        <f t="shared" si="26"/>
        <v>139</v>
      </c>
      <c r="O193" s="177">
        <f t="shared" si="26"/>
        <v>93</v>
      </c>
      <c r="P193" s="55"/>
    </row>
    <row r="194" spans="1:16" ht="15.75">
      <c r="A194" s="241"/>
      <c r="B194" s="242"/>
      <c r="C194" s="242"/>
      <c r="D194" s="242"/>
      <c r="E194" s="242"/>
      <c r="F194" s="241"/>
      <c r="G194" s="243"/>
      <c r="H194" s="238"/>
      <c r="I194" s="238"/>
      <c r="J194" s="238"/>
      <c r="K194" s="244"/>
      <c r="L194" s="244"/>
      <c r="M194" s="241"/>
      <c r="N194" s="242"/>
      <c r="O194" s="242"/>
      <c r="P194" s="55"/>
    </row>
    <row r="195" spans="1:16" ht="16.5" thickBot="1">
      <c r="A195" s="518" t="s">
        <v>91</v>
      </c>
      <c r="B195" s="518"/>
      <c r="C195" s="518"/>
      <c r="D195" s="518"/>
      <c r="E195" s="518"/>
      <c r="F195" s="518"/>
      <c r="G195" s="518"/>
      <c r="H195" s="518"/>
      <c r="I195" s="518"/>
      <c r="J195" s="518"/>
      <c r="K195" s="518"/>
      <c r="L195" s="108"/>
      <c r="M195" s="108"/>
      <c r="N195" s="108"/>
      <c r="O195" s="108"/>
      <c r="P195" s="55"/>
    </row>
    <row r="196" spans="1:16" ht="31.5">
      <c r="A196" s="519" t="s">
        <v>5</v>
      </c>
      <c r="B196" s="520" t="s">
        <v>133</v>
      </c>
      <c r="C196" s="520"/>
      <c r="D196" s="520"/>
      <c r="E196" s="520"/>
      <c r="F196" s="521" t="s">
        <v>6</v>
      </c>
      <c r="G196" s="459" t="s">
        <v>88</v>
      </c>
      <c r="H196" s="522" t="s">
        <v>134</v>
      </c>
      <c r="I196" s="522"/>
      <c r="J196" s="522"/>
      <c r="K196" s="522"/>
      <c r="L196" s="455"/>
      <c r="M196" s="456" t="s">
        <v>8</v>
      </c>
      <c r="N196" s="109" t="s">
        <v>9</v>
      </c>
      <c r="O196" s="110" t="s">
        <v>10</v>
      </c>
      <c r="P196" s="172"/>
    </row>
    <row r="197" spans="1:16" ht="63.75" thickBot="1">
      <c r="A197" s="448"/>
      <c r="B197" s="111" t="s">
        <v>11</v>
      </c>
      <c r="C197" s="112" t="s">
        <v>12</v>
      </c>
      <c r="D197" s="112" t="s">
        <v>13</v>
      </c>
      <c r="E197" s="112" t="s">
        <v>14</v>
      </c>
      <c r="F197" s="515"/>
      <c r="G197" s="460"/>
      <c r="H197" s="113" t="s">
        <v>15</v>
      </c>
      <c r="I197" s="113" t="s">
        <v>16</v>
      </c>
      <c r="J197" s="113" t="s">
        <v>17</v>
      </c>
      <c r="K197" s="114" t="s">
        <v>18</v>
      </c>
      <c r="L197" s="115" t="s">
        <v>19</v>
      </c>
      <c r="M197" s="514"/>
      <c r="N197" s="112" t="s">
        <v>20</v>
      </c>
      <c r="O197" s="116" t="s">
        <v>20</v>
      </c>
      <c r="P197" s="51"/>
    </row>
    <row r="198" spans="1:16" ht="15.75">
      <c r="A198" s="70" t="s">
        <v>22</v>
      </c>
      <c r="B198" s="83"/>
      <c r="C198" s="83"/>
      <c r="D198" s="83"/>
      <c r="E198" s="83"/>
      <c r="F198" s="231">
        <v>41</v>
      </c>
      <c r="G198" s="142">
        <v>52</v>
      </c>
      <c r="H198" s="83"/>
      <c r="I198" s="83"/>
      <c r="J198" s="83"/>
      <c r="K198" s="92"/>
      <c r="L198" s="125"/>
      <c r="M198" s="232">
        <v>91</v>
      </c>
      <c r="N198" s="83">
        <v>42</v>
      </c>
      <c r="O198" s="93">
        <v>27</v>
      </c>
      <c r="P198" s="51"/>
    </row>
    <row r="199" spans="1:16" ht="16.5" thickBot="1">
      <c r="A199" s="70" t="s">
        <v>29</v>
      </c>
      <c r="B199" s="83"/>
      <c r="C199" s="83"/>
      <c r="D199" s="83"/>
      <c r="E199" s="83"/>
      <c r="F199" s="236">
        <v>21</v>
      </c>
      <c r="G199" s="169">
        <v>7</v>
      </c>
      <c r="H199" s="83"/>
      <c r="I199" s="83"/>
      <c r="J199" s="83"/>
      <c r="K199" s="92"/>
      <c r="L199" s="125"/>
      <c r="M199" s="202">
        <v>90</v>
      </c>
      <c r="N199" s="83">
        <v>42</v>
      </c>
      <c r="O199" s="93">
        <v>27</v>
      </c>
      <c r="P199" s="51"/>
    </row>
    <row r="200" spans="1:16" ht="16.5" thickBot="1">
      <c r="A200" s="77" t="s">
        <v>24</v>
      </c>
      <c r="B200" s="94">
        <f>SUM(B198:B199)</f>
        <v>0</v>
      </c>
      <c r="C200" s="94">
        <f aca="true" t="shared" si="27" ref="C200:O200">SUM(C198:C199)</f>
        <v>0</v>
      </c>
      <c r="D200" s="94">
        <f t="shared" si="27"/>
        <v>0</v>
      </c>
      <c r="E200" s="94">
        <f t="shared" si="27"/>
        <v>0</v>
      </c>
      <c r="F200" s="94">
        <f t="shared" si="27"/>
        <v>62</v>
      </c>
      <c r="G200" s="94">
        <f t="shared" si="27"/>
        <v>59</v>
      </c>
      <c r="H200" s="94">
        <f t="shared" si="27"/>
        <v>0</v>
      </c>
      <c r="I200" s="94">
        <f t="shared" si="27"/>
        <v>0</v>
      </c>
      <c r="J200" s="94">
        <f t="shared" si="27"/>
        <v>0</v>
      </c>
      <c r="K200" s="94">
        <f t="shared" si="27"/>
        <v>0</v>
      </c>
      <c r="L200" s="94">
        <f t="shared" si="27"/>
        <v>0</v>
      </c>
      <c r="M200" s="94">
        <f t="shared" si="27"/>
        <v>181</v>
      </c>
      <c r="N200" s="94">
        <f t="shared" si="27"/>
        <v>84</v>
      </c>
      <c r="O200" s="94">
        <f t="shared" si="27"/>
        <v>54</v>
      </c>
      <c r="P200" s="79"/>
    </row>
    <row r="201" spans="1:16" ht="15.75">
      <c r="A201" s="245"/>
      <c r="B201" s="245"/>
      <c r="C201" s="245"/>
      <c r="D201" s="245"/>
      <c r="E201" s="245"/>
      <c r="F201" s="245"/>
      <c r="G201" s="80"/>
      <c r="H201" s="245"/>
      <c r="I201" s="245"/>
      <c r="J201" s="245"/>
      <c r="K201" s="245"/>
      <c r="L201" s="245"/>
      <c r="M201" s="245"/>
      <c r="N201" s="245"/>
      <c r="O201" s="245"/>
      <c r="P201" s="51"/>
    </row>
    <row r="202" spans="1:16" ht="16.5" thickBot="1">
      <c r="A202" s="486" t="s">
        <v>92</v>
      </c>
      <c r="B202" s="486"/>
      <c r="C202" s="486"/>
      <c r="D202" s="486"/>
      <c r="E202" s="486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51"/>
    </row>
    <row r="203" spans="1:16" ht="31.5">
      <c r="A203" s="448" t="s">
        <v>5</v>
      </c>
      <c r="B203" s="449" t="s">
        <v>133</v>
      </c>
      <c r="C203" s="449"/>
      <c r="D203" s="449"/>
      <c r="E203" s="449"/>
      <c r="F203" s="450" t="s">
        <v>6</v>
      </c>
      <c r="G203" s="459" t="s">
        <v>88</v>
      </c>
      <c r="H203" s="454" t="s">
        <v>134</v>
      </c>
      <c r="I203" s="454"/>
      <c r="J203" s="454"/>
      <c r="K203" s="454"/>
      <c r="L203" s="455"/>
      <c r="M203" s="456" t="s">
        <v>8</v>
      </c>
      <c r="N203" s="109" t="s">
        <v>9</v>
      </c>
      <c r="O203" s="165" t="s">
        <v>10</v>
      </c>
      <c r="P203" s="51"/>
    </row>
    <row r="204" spans="1:16" ht="63.75" thickBot="1">
      <c r="A204" s="448"/>
      <c r="B204" s="111" t="s">
        <v>11</v>
      </c>
      <c r="C204" s="112" t="s">
        <v>12</v>
      </c>
      <c r="D204" s="112" t="s">
        <v>13</v>
      </c>
      <c r="E204" s="112" t="s">
        <v>14</v>
      </c>
      <c r="F204" s="515"/>
      <c r="G204" s="460"/>
      <c r="H204" s="113" t="s">
        <v>15</v>
      </c>
      <c r="I204" s="113" t="s">
        <v>16</v>
      </c>
      <c r="J204" s="166" t="s">
        <v>17</v>
      </c>
      <c r="K204" s="114" t="s">
        <v>18</v>
      </c>
      <c r="L204" s="115" t="s">
        <v>19</v>
      </c>
      <c r="M204" s="514"/>
      <c r="N204" s="112" t="s">
        <v>20</v>
      </c>
      <c r="O204" s="116" t="s">
        <v>20</v>
      </c>
      <c r="P204" s="51"/>
    </row>
    <row r="205" spans="1:16" ht="15.75">
      <c r="A205" s="70" t="s">
        <v>22</v>
      </c>
      <c r="B205" s="86"/>
      <c r="C205" s="91"/>
      <c r="D205" s="83">
        <v>37</v>
      </c>
      <c r="E205" s="83"/>
      <c r="F205" s="246">
        <v>41</v>
      </c>
      <c r="G205" s="83">
        <v>129</v>
      </c>
      <c r="H205" s="86"/>
      <c r="I205" s="91"/>
      <c r="J205" s="91"/>
      <c r="K205" s="86"/>
      <c r="L205" s="124"/>
      <c r="M205" s="86">
        <v>95</v>
      </c>
      <c r="N205" s="234">
        <v>7</v>
      </c>
      <c r="O205" s="247">
        <v>43</v>
      </c>
      <c r="P205" s="51"/>
    </row>
    <row r="206" spans="1:16" ht="16.5" thickBot="1">
      <c r="A206" s="235" t="s">
        <v>29</v>
      </c>
      <c r="B206" s="202">
        <v>16</v>
      </c>
      <c r="C206" s="203"/>
      <c r="D206" s="149"/>
      <c r="E206" s="149"/>
      <c r="F206" s="148">
        <v>40</v>
      </c>
      <c r="G206" s="149">
        <v>95</v>
      </c>
      <c r="H206" s="202"/>
      <c r="I206" s="203"/>
      <c r="J206" s="203"/>
      <c r="K206" s="202"/>
      <c r="L206" s="248"/>
      <c r="M206" s="202">
        <v>54</v>
      </c>
      <c r="N206" s="237">
        <v>13</v>
      </c>
      <c r="O206" s="176">
        <v>23</v>
      </c>
      <c r="P206" s="51"/>
    </row>
    <row r="207" spans="1:16" ht="16.5" thickBot="1">
      <c r="A207" s="77" t="s">
        <v>24</v>
      </c>
      <c r="B207" s="177">
        <f>SUM(B205:B206)</f>
        <v>16</v>
      </c>
      <c r="C207" s="177">
        <f aca="true" t="shared" si="28" ref="C207:O207">SUM(C205:C206)</f>
        <v>0</v>
      </c>
      <c r="D207" s="177">
        <f t="shared" si="28"/>
        <v>37</v>
      </c>
      <c r="E207" s="177">
        <f t="shared" si="28"/>
        <v>0</v>
      </c>
      <c r="F207" s="177">
        <f t="shared" si="28"/>
        <v>81</v>
      </c>
      <c r="G207" s="177">
        <f t="shared" si="28"/>
        <v>224</v>
      </c>
      <c r="H207" s="177">
        <f t="shared" si="28"/>
        <v>0</v>
      </c>
      <c r="I207" s="177">
        <f t="shared" si="28"/>
        <v>0</v>
      </c>
      <c r="J207" s="177">
        <f t="shared" si="28"/>
        <v>0</v>
      </c>
      <c r="K207" s="177">
        <f t="shared" si="28"/>
        <v>0</v>
      </c>
      <c r="L207" s="177">
        <f t="shared" si="28"/>
        <v>0</v>
      </c>
      <c r="M207" s="177">
        <f t="shared" si="28"/>
        <v>149</v>
      </c>
      <c r="N207" s="177">
        <f t="shared" si="28"/>
        <v>20</v>
      </c>
      <c r="O207" s="177">
        <f t="shared" si="28"/>
        <v>66</v>
      </c>
      <c r="P207" s="79"/>
    </row>
    <row r="208" spans="1:16" ht="15.75">
      <c r="A208" s="249"/>
      <c r="B208" s="249"/>
      <c r="C208" s="249"/>
      <c r="D208" s="249"/>
      <c r="E208" s="249"/>
      <c r="F208" s="249"/>
      <c r="G208" s="250"/>
      <c r="H208" s="249"/>
      <c r="I208" s="249"/>
      <c r="J208" s="249"/>
      <c r="K208" s="249"/>
      <c r="L208" s="249"/>
      <c r="M208" s="249"/>
      <c r="N208" s="249"/>
      <c r="O208" s="249"/>
      <c r="P208" s="51"/>
    </row>
    <row r="209" spans="1:17" ht="16.5" thickBot="1">
      <c r="A209" s="486" t="s">
        <v>110</v>
      </c>
      <c r="B209" s="486"/>
      <c r="C209" s="486"/>
      <c r="D209" s="486"/>
      <c r="E209" s="486"/>
      <c r="F209" s="486"/>
      <c r="G209" s="486"/>
      <c r="H209" s="486"/>
      <c r="I209" s="486"/>
      <c r="J209" s="486"/>
      <c r="K209" s="486"/>
      <c r="L209" s="136"/>
      <c r="M209" s="136"/>
      <c r="N209" s="136"/>
      <c r="O209" s="136"/>
      <c r="P209" s="51"/>
      <c r="Q209" s="3"/>
    </row>
    <row r="210" spans="1:16" ht="31.5">
      <c r="A210" s="448" t="s">
        <v>5</v>
      </c>
      <c r="B210" s="449" t="s">
        <v>133</v>
      </c>
      <c r="C210" s="449"/>
      <c r="D210" s="449"/>
      <c r="E210" s="449"/>
      <c r="F210" s="450" t="s">
        <v>6</v>
      </c>
      <c r="G210" s="459" t="s">
        <v>88</v>
      </c>
      <c r="H210" s="454" t="s">
        <v>134</v>
      </c>
      <c r="I210" s="454"/>
      <c r="J210" s="454"/>
      <c r="K210" s="454"/>
      <c r="L210" s="455"/>
      <c r="M210" s="456" t="s">
        <v>8</v>
      </c>
      <c r="N210" s="109" t="s">
        <v>9</v>
      </c>
      <c r="O210" s="110" t="s">
        <v>10</v>
      </c>
      <c r="P210" s="51"/>
    </row>
    <row r="211" spans="1:16" ht="63.75" thickBot="1">
      <c r="A211" s="448"/>
      <c r="B211" s="111" t="s">
        <v>11</v>
      </c>
      <c r="C211" s="112" t="s">
        <v>12</v>
      </c>
      <c r="D211" s="112" t="s">
        <v>13</v>
      </c>
      <c r="E211" s="112" t="s">
        <v>14</v>
      </c>
      <c r="F211" s="515"/>
      <c r="G211" s="460"/>
      <c r="H211" s="113" t="s">
        <v>15</v>
      </c>
      <c r="I211" s="113" t="s">
        <v>16</v>
      </c>
      <c r="J211" s="113" t="s">
        <v>17</v>
      </c>
      <c r="K211" s="114" t="s">
        <v>18</v>
      </c>
      <c r="L211" s="115" t="s">
        <v>19</v>
      </c>
      <c r="M211" s="514"/>
      <c r="N211" s="112" t="s">
        <v>20</v>
      </c>
      <c r="O211" s="116" t="s">
        <v>20</v>
      </c>
      <c r="P211" s="51"/>
    </row>
    <row r="212" spans="1:16" ht="16.5" thickBot="1">
      <c r="A212" s="70" t="s">
        <v>22</v>
      </c>
      <c r="B212" s="83"/>
      <c r="C212" s="83"/>
      <c r="D212" s="83">
        <v>95</v>
      </c>
      <c r="E212" s="83">
        <v>5</v>
      </c>
      <c r="F212" s="83">
        <v>17</v>
      </c>
      <c r="G212" s="83">
        <v>35</v>
      </c>
      <c r="H212" s="83"/>
      <c r="I212" s="83"/>
      <c r="J212" s="83"/>
      <c r="K212" s="83"/>
      <c r="L212" s="106"/>
      <c r="M212" s="86">
        <v>12</v>
      </c>
      <c r="N212" s="91">
        <v>38</v>
      </c>
      <c r="O212" s="87">
        <v>32</v>
      </c>
      <c r="P212" s="51"/>
    </row>
    <row r="213" spans="1:16" ht="16.5" thickBot="1">
      <c r="A213" s="77" t="s">
        <v>24</v>
      </c>
      <c r="B213" s="177">
        <f>SUM(B212)</f>
        <v>0</v>
      </c>
      <c r="C213" s="177">
        <f aca="true" t="shared" si="29" ref="C213:O213">SUM(C212)</f>
        <v>0</v>
      </c>
      <c r="D213" s="177">
        <f t="shared" si="29"/>
        <v>95</v>
      </c>
      <c r="E213" s="177">
        <f t="shared" si="29"/>
        <v>5</v>
      </c>
      <c r="F213" s="177">
        <f t="shared" si="29"/>
        <v>17</v>
      </c>
      <c r="G213" s="177">
        <f t="shared" si="29"/>
        <v>35</v>
      </c>
      <c r="H213" s="177">
        <f t="shared" si="29"/>
        <v>0</v>
      </c>
      <c r="I213" s="177">
        <f t="shared" si="29"/>
        <v>0</v>
      </c>
      <c r="J213" s="177">
        <f t="shared" si="29"/>
        <v>0</v>
      </c>
      <c r="K213" s="177">
        <f t="shared" si="29"/>
        <v>0</v>
      </c>
      <c r="L213" s="177">
        <f t="shared" si="29"/>
        <v>0</v>
      </c>
      <c r="M213" s="177">
        <f t="shared" si="29"/>
        <v>12</v>
      </c>
      <c r="N213" s="177">
        <f t="shared" si="29"/>
        <v>38</v>
      </c>
      <c r="O213" s="177">
        <f t="shared" si="29"/>
        <v>32</v>
      </c>
      <c r="P213" s="51"/>
    </row>
    <row r="214" spans="1:16" ht="15.75">
      <c r="A214" s="51"/>
      <c r="B214" s="251"/>
      <c r="C214" s="251"/>
      <c r="D214" s="251"/>
      <c r="E214" s="251"/>
      <c r="F214" s="51"/>
      <c r="G214" s="43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1:16" ht="16.5" thickBot="1">
      <c r="A215" s="475" t="s">
        <v>111</v>
      </c>
      <c r="B215" s="475"/>
      <c r="C215" s="475"/>
      <c r="D215" s="475"/>
      <c r="E215" s="475"/>
      <c r="F215" s="475"/>
      <c r="G215" s="475"/>
      <c r="H215" s="475"/>
      <c r="I215" s="475"/>
      <c r="J215" s="475"/>
      <c r="K215" s="475"/>
      <c r="L215" s="51"/>
      <c r="M215" s="51"/>
      <c r="N215" s="51"/>
      <c r="O215" s="51"/>
      <c r="P215" s="51"/>
    </row>
    <row r="216" spans="1:16" ht="31.5">
      <c r="A216" s="476" t="s">
        <v>5</v>
      </c>
      <c r="B216" s="477" t="s">
        <v>133</v>
      </c>
      <c r="C216" s="477"/>
      <c r="D216" s="477"/>
      <c r="E216" s="477"/>
      <c r="F216" s="478" t="s">
        <v>6</v>
      </c>
      <c r="G216" s="459" t="s">
        <v>88</v>
      </c>
      <c r="H216" s="479" t="s">
        <v>134</v>
      </c>
      <c r="I216" s="479"/>
      <c r="J216" s="479"/>
      <c r="K216" s="479"/>
      <c r="L216" s="485"/>
      <c r="M216" s="474" t="s">
        <v>8</v>
      </c>
      <c r="N216" s="56" t="s">
        <v>9</v>
      </c>
      <c r="O216" s="57" t="s">
        <v>10</v>
      </c>
      <c r="P216" s="51"/>
    </row>
    <row r="217" spans="1:16" ht="63.75" thickBot="1">
      <c r="A217" s="516"/>
      <c r="B217" s="111" t="s">
        <v>11</v>
      </c>
      <c r="C217" s="112" t="s">
        <v>12</v>
      </c>
      <c r="D217" s="112" t="s">
        <v>13</v>
      </c>
      <c r="E217" s="112" t="s">
        <v>14</v>
      </c>
      <c r="F217" s="515"/>
      <c r="G217" s="460"/>
      <c r="H217" s="113" t="s">
        <v>15</v>
      </c>
      <c r="I217" s="113" t="s">
        <v>16</v>
      </c>
      <c r="J217" s="113" t="s">
        <v>17</v>
      </c>
      <c r="K217" s="114" t="s">
        <v>18</v>
      </c>
      <c r="L217" s="115" t="s">
        <v>19</v>
      </c>
      <c r="M217" s="514"/>
      <c r="N217" s="112" t="s">
        <v>20</v>
      </c>
      <c r="O217" s="116" t="s">
        <v>20</v>
      </c>
      <c r="P217" s="51"/>
    </row>
    <row r="218" spans="1:16" ht="16.5" thickBot="1">
      <c r="A218" s="120" t="s">
        <v>22</v>
      </c>
      <c r="B218" s="83"/>
      <c r="C218" s="83"/>
      <c r="D218" s="83"/>
      <c r="E218" s="83">
        <v>22</v>
      </c>
      <c r="F218" s="83"/>
      <c r="G218" s="83">
        <v>7</v>
      </c>
      <c r="H218" s="83"/>
      <c r="I218" s="83"/>
      <c r="J218" s="83"/>
      <c r="K218" s="92"/>
      <c r="L218" s="106"/>
      <c r="M218" s="86"/>
      <c r="N218" s="91">
        <v>6</v>
      </c>
      <c r="O218" s="87">
        <v>4</v>
      </c>
      <c r="P218" s="51"/>
    </row>
    <row r="219" spans="1:16" ht="16.5" thickBot="1">
      <c r="A219" s="77" t="s">
        <v>24</v>
      </c>
      <c r="B219" s="177">
        <f>SUM(B218)</f>
        <v>0</v>
      </c>
      <c r="C219" s="177">
        <f aca="true" t="shared" si="30" ref="C219:O219">SUM(C218)</f>
        <v>0</v>
      </c>
      <c r="D219" s="177">
        <f t="shared" si="30"/>
        <v>0</v>
      </c>
      <c r="E219" s="177">
        <f t="shared" si="30"/>
        <v>22</v>
      </c>
      <c r="F219" s="177">
        <f t="shared" si="30"/>
        <v>0</v>
      </c>
      <c r="G219" s="177">
        <f t="shared" si="30"/>
        <v>7</v>
      </c>
      <c r="H219" s="177">
        <f t="shared" si="30"/>
        <v>0</v>
      </c>
      <c r="I219" s="177">
        <f t="shared" si="30"/>
        <v>0</v>
      </c>
      <c r="J219" s="177">
        <f t="shared" si="30"/>
        <v>0</v>
      </c>
      <c r="K219" s="177">
        <f t="shared" si="30"/>
        <v>0</v>
      </c>
      <c r="L219" s="177">
        <f t="shared" si="30"/>
        <v>0</v>
      </c>
      <c r="M219" s="177">
        <f t="shared" si="30"/>
        <v>0</v>
      </c>
      <c r="N219" s="177">
        <f t="shared" si="30"/>
        <v>6</v>
      </c>
      <c r="O219" s="177">
        <f t="shared" si="30"/>
        <v>4</v>
      </c>
      <c r="P219" s="79"/>
    </row>
    <row r="220" spans="1:16" ht="15.75">
      <c r="A220" s="252"/>
      <c r="B220" s="127"/>
      <c r="C220" s="127"/>
      <c r="D220" s="127"/>
      <c r="E220" s="127"/>
      <c r="F220" s="127"/>
      <c r="G220" s="253"/>
      <c r="H220" s="130"/>
      <c r="I220" s="103"/>
      <c r="J220" s="103"/>
      <c r="K220" s="254"/>
      <c r="L220" s="37"/>
      <c r="M220" s="37"/>
      <c r="N220" s="37"/>
      <c r="O220" s="37"/>
      <c r="P220" s="51"/>
    </row>
    <row r="221" spans="1:16" ht="15.75" customHeight="1" thickBot="1">
      <c r="A221" s="487" t="s">
        <v>84</v>
      </c>
      <c r="B221" s="487"/>
      <c r="C221" s="487"/>
      <c r="D221" s="487"/>
      <c r="E221" s="487"/>
      <c r="F221" s="487"/>
      <c r="G221" s="487"/>
      <c r="H221" s="487"/>
      <c r="I221" s="487"/>
      <c r="J221" s="487"/>
      <c r="K221" s="487"/>
      <c r="L221" s="487"/>
      <c r="M221" s="487"/>
      <c r="N221" s="487"/>
      <c r="O221" s="487"/>
      <c r="P221" s="51"/>
    </row>
    <row r="222" spans="1:16" ht="31.5">
      <c r="A222" s="463" t="s">
        <v>5</v>
      </c>
      <c r="B222" s="464" t="s">
        <v>135</v>
      </c>
      <c r="C222" s="464"/>
      <c r="D222" s="464"/>
      <c r="E222" s="464"/>
      <c r="F222" s="465" t="s">
        <v>6</v>
      </c>
      <c r="G222" s="459" t="s">
        <v>88</v>
      </c>
      <c r="H222" s="467" t="s">
        <v>136</v>
      </c>
      <c r="I222" s="467"/>
      <c r="J222" s="467"/>
      <c r="K222" s="467"/>
      <c r="L222" s="468"/>
      <c r="M222" s="469" t="s">
        <v>31</v>
      </c>
      <c r="N222" s="179" t="s">
        <v>9</v>
      </c>
      <c r="O222" s="180" t="s">
        <v>10</v>
      </c>
      <c r="P222" s="51"/>
    </row>
    <row r="223" spans="1:18" ht="63.75" thickBot="1">
      <c r="A223" s="463"/>
      <c r="B223" s="181" t="s">
        <v>11</v>
      </c>
      <c r="C223" s="182" t="s">
        <v>12</v>
      </c>
      <c r="D223" s="183" t="s">
        <v>13</v>
      </c>
      <c r="E223" s="182" t="s">
        <v>14</v>
      </c>
      <c r="F223" s="466"/>
      <c r="G223" s="460"/>
      <c r="H223" s="184" t="s">
        <v>15</v>
      </c>
      <c r="I223" s="184" t="s">
        <v>16</v>
      </c>
      <c r="J223" s="184" t="s">
        <v>17</v>
      </c>
      <c r="K223" s="184" t="s">
        <v>18</v>
      </c>
      <c r="L223" s="185" t="s">
        <v>19</v>
      </c>
      <c r="M223" s="469"/>
      <c r="N223" s="182" t="s">
        <v>20</v>
      </c>
      <c r="O223" s="186" t="s">
        <v>20</v>
      </c>
      <c r="P223" s="51"/>
      <c r="R223" s="7"/>
    </row>
    <row r="224" spans="1:18" ht="16.5" thickBot="1">
      <c r="A224" s="187" t="s">
        <v>24</v>
      </c>
      <c r="B224" s="188">
        <f>SUM(B193,B200,B207,B213,B219)</f>
        <v>73</v>
      </c>
      <c r="C224" s="188">
        <f aca="true" t="shared" si="31" ref="C224:O224">SUM(C193,C200,C207,C213,C219)</f>
        <v>53</v>
      </c>
      <c r="D224" s="188">
        <f t="shared" si="31"/>
        <v>166</v>
      </c>
      <c r="E224" s="188">
        <f t="shared" si="31"/>
        <v>44</v>
      </c>
      <c r="F224" s="188">
        <f t="shared" si="31"/>
        <v>222</v>
      </c>
      <c r="G224" s="94">
        <f t="shared" si="31"/>
        <v>384</v>
      </c>
      <c r="H224" s="188">
        <f t="shared" si="31"/>
        <v>0</v>
      </c>
      <c r="I224" s="188">
        <f t="shared" si="31"/>
        <v>0</v>
      </c>
      <c r="J224" s="188">
        <f t="shared" si="31"/>
        <v>0</v>
      </c>
      <c r="K224" s="188">
        <f t="shared" si="31"/>
        <v>0</v>
      </c>
      <c r="L224" s="188">
        <f t="shared" si="31"/>
        <v>0</v>
      </c>
      <c r="M224" s="188">
        <f t="shared" si="31"/>
        <v>523</v>
      </c>
      <c r="N224" s="188">
        <f t="shared" si="31"/>
        <v>287</v>
      </c>
      <c r="O224" s="188">
        <f t="shared" si="31"/>
        <v>249</v>
      </c>
      <c r="P224" s="51"/>
      <c r="R224" s="7"/>
    </row>
    <row r="225" spans="1:18" ht="15.75">
      <c r="A225" s="212"/>
      <c r="B225" s="255"/>
      <c r="C225" s="255"/>
      <c r="D225" s="255"/>
      <c r="E225" s="255"/>
      <c r="F225" s="255"/>
      <c r="G225" s="256"/>
      <c r="H225" s="213"/>
      <c r="I225" s="213"/>
      <c r="J225" s="213"/>
      <c r="K225" s="213"/>
      <c r="L225" s="213"/>
      <c r="M225" s="213"/>
      <c r="N225" s="213"/>
      <c r="O225" s="214"/>
      <c r="P225" s="51"/>
      <c r="R225" s="7"/>
    </row>
    <row r="226" spans="1:21" ht="16.5" thickBot="1">
      <c r="A226" s="526" t="s">
        <v>74</v>
      </c>
      <c r="B226" s="526"/>
      <c r="C226" s="526"/>
      <c r="D226" s="526"/>
      <c r="E226" s="526"/>
      <c r="F226" s="526"/>
      <c r="G226" s="526"/>
      <c r="H226" s="526"/>
      <c r="I226" s="526"/>
      <c r="J226" s="526"/>
      <c r="K226" s="526"/>
      <c r="L226" s="526"/>
      <c r="M226" s="526"/>
      <c r="N226" s="526"/>
      <c r="O226" s="526"/>
      <c r="P226" s="51"/>
      <c r="R226" s="7"/>
      <c r="U226" s="6"/>
    </row>
    <row r="227" spans="1:21" ht="31.5">
      <c r="A227" s="527" t="s">
        <v>5</v>
      </c>
      <c r="B227" s="529" t="s">
        <v>133</v>
      </c>
      <c r="C227" s="529"/>
      <c r="D227" s="529"/>
      <c r="E227" s="529"/>
      <c r="F227" s="530" t="s">
        <v>6</v>
      </c>
      <c r="G227" s="459" t="s">
        <v>88</v>
      </c>
      <c r="H227" s="532" t="s">
        <v>134</v>
      </c>
      <c r="I227" s="532"/>
      <c r="J227" s="532"/>
      <c r="K227" s="532"/>
      <c r="L227" s="533"/>
      <c r="M227" s="534" t="s">
        <v>31</v>
      </c>
      <c r="N227" s="257" t="s">
        <v>9</v>
      </c>
      <c r="O227" s="258" t="s">
        <v>10</v>
      </c>
      <c r="P227" s="51"/>
      <c r="R227" s="7"/>
      <c r="T227" s="6"/>
      <c r="U227" s="6"/>
    </row>
    <row r="228" spans="1:21" ht="63.75" thickBot="1">
      <c r="A228" s="528"/>
      <c r="B228" s="259" t="s">
        <v>11</v>
      </c>
      <c r="C228" s="260" t="s">
        <v>12</v>
      </c>
      <c r="D228" s="260" t="s">
        <v>13</v>
      </c>
      <c r="E228" s="260" t="s">
        <v>14</v>
      </c>
      <c r="F228" s="531"/>
      <c r="G228" s="460"/>
      <c r="H228" s="261" t="s">
        <v>15</v>
      </c>
      <c r="I228" s="261" t="s">
        <v>16</v>
      </c>
      <c r="J228" s="261" t="s">
        <v>17</v>
      </c>
      <c r="K228" s="261" t="s">
        <v>18</v>
      </c>
      <c r="L228" s="262" t="s">
        <v>19</v>
      </c>
      <c r="M228" s="535"/>
      <c r="N228" s="260" t="s">
        <v>20</v>
      </c>
      <c r="O228" s="263" t="s">
        <v>20</v>
      </c>
      <c r="P228" s="51"/>
      <c r="R228" s="7"/>
      <c r="T228" s="6"/>
      <c r="U228" s="6"/>
    </row>
    <row r="229" spans="1:20" ht="16.5" thickBot="1">
      <c r="A229" s="187" t="s">
        <v>24</v>
      </c>
      <c r="B229" s="188">
        <f>B173+B184+B224</f>
        <v>394</v>
      </c>
      <c r="C229" s="188">
        <f aca="true" t="shared" si="32" ref="C229:O229">C173+C184+C224</f>
        <v>360</v>
      </c>
      <c r="D229" s="188">
        <f t="shared" si="32"/>
        <v>492</v>
      </c>
      <c r="E229" s="188">
        <f t="shared" si="32"/>
        <v>193</v>
      </c>
      <c r="F229" s="188">
        <f t="shared" si="32"/>
        <v>1259</v>
      </c>
      <c r="G229" s="94">
        <f t="shared" si="32"/>
        <v>2322</v>
      </c>
      <c r="H229" s="188">
        <f t="shared" si="32"/>
        <v>77</v>
      </c>
      <c r="I229" s="188">
        <f t="shared" si="32"/>
        <v>85</v>
      </c>
      <c r="J229" s="188">
        <f t="shared" si="32"/>
        <v>0</v>
      </c>
      <c r="K229" s="188">
        <f t="shared" si="32"/>
        <v>0</v>
      </c>
      <c r="L229" s="188">
        <f t="shared" si="32"/>
        <v>170</v>
      </c>
      <c r="M229" s="188">
        <f t="shared" si="32"/>
        <v>1573</v>
      </c>
      <c r="N229" s="188">
        <f t="shared" si="32"/>
        <v>1256</v>
      </c>
      <c r="O229" s="188">
        <f t="shared" si="32"/>
        <v>1264</v>
      </c>
      <c r="P229" s="98"/>
      <c r="Q229" s="3"/>
      <c r="R229" s="30"/>
      <c r="S229" s="3"/>
      <c r="T229" s="31"/>
    </row>
    <row r="230" spans="1:16" ht="15.75">
      <c r="A230" s="40"/>
      <c r="B230" s="40"/>
      <c r="C230" s="40"/>
      <c r="D230" s="40"/>
      <c r="E230" s="40"/>
      <c r="F230" s="40"/>
      <c r="G230" s="264"/>
      <c r="H230" s="40"/>
      <c r="I230" s="40"/>
      <c r="J230" s="40"/>
      <c r="K230" s="40"/>
      <c r="L230" s="40"/>
      <c r="M230" s="40"/>
      <c r="N230" s="40"/>
      <c r="O230" s="40"/>
      <c r="P230" s="51"/>
    </row>
    <row r="231" spans="1:16" ht="15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51"/>
    </row>
    <row r="232" spans="1:16" ht="15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51"/>
    </row>
    <row r="233" spans="1:16" ht="15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265"/>
    </row>
    <row r="234" spans="1:16" ht="15.75">
      <c r="A234" s="512" t="s">
        <v>37</v>
      </c>
      <c r="B234" s="512"/>
      <c r="C234" s="512"/>
      <c r="D234" s="512"/>
      <c r="E234" s="512"/>
      <c r="F234" s="512"/>
      <c r="G234" s="512"/>
      <c r="H234" s="512"/>
      <c r="I234" s="512"/>
      <c r="J234" s="512"/>
      <c r="K234" s="512"/>
      <c r="L234" s="512"/>
      <c r="M234" s="512"/>
      <c r="N234" s="512"/>
      <c r="O234" s="512"/>
      <c r="P234" s="265"/>
    </row>
    <row r="235" spans="1:16" ht="15.75">
      <c r="A235" s="461" t="s">
        <v>38</v>
      </c>
      <c r="B235" s="461"/>
      <c r="C235" s="461"/>
      <c r="D235" s="461"/>
      <c r="E235" s="461"/>
      <c r="F235" s="461"/>
      <c r="G235" s="461"/>
      <c r="H235" s="461"/>
      <c r="I235" s="461"/>
      <c r="J235" s="461"/>
      <c r="K235" s="461"/>
      <c r="L235" s="461"/>
      <c r="M235" s="461"/>
      <c r="N235" s="461"/>
      <c r="O235" s="461"/>
      <c r="P235" s="41"/>
    </row>
    <row r="236" spans="1:16" ht="15.75">
      <c r="A236" s="42"/>
      <c r="B236" s="42"/>
      <c r="C236" s="42"/>
      <c r="D236" s="42"/>
      <c r="E236" s="42"/>
      <c r="F236" s="42"/>
      <c r="G236" s="43"/>
      <c r="H236" s="42"/>
      <c r="I236" s="42"/>
      <c r="J236" s="42"/>
      <c r="K236" s="42"/>
      <c r="L236" s="42"/>
      <c r="M236" s="42"/>
      <c r="N236" s="42"/>
      <c r="O236" s="42"/>
      <c r="P236" s="44"/>
    </row>
    <row r="237" spans="1:16" ht="13.5" customHeight="1" thickBot="1">
      <c r="A237" s="482" t="s">
        <v>129</v>
      </c>
      <c r="B237" s="482"/>
      <c r="C237" s="482"/>
      <c r="D237" s="482"/>
      <c r="E237" s="482"/>
      <c r="F237" s="482"/>
      <c r="G237" s="482"/>
      <c r="H237" s="482"/>
      <c r="I237" s="482"/>
      <c r="J237" s="482"/>
      <c r="K237" s="482"/>
      <c r="L237" s="482"/>
      <c r="M237" s="482"/>
      <c r="N237" s="482"/>
      <c r="O237" s="482"/>
      <c r="P237" s="44"/>
    </row>
    <row r="238" spans="1:16" ht="31.5">
      <c r="A238" s="448" t="s">
        <v>5</v>
      </c>
      <c r="B238" s="449" t="s">
        <v>133</v>
      </c>
      <c r="C238" s="449"/>
      <c r="D238" s="449"/>
      <c r="E238" s="449"/>
      <c r="F238" s="450" t="s">
        <v>6</v>
      </c>
      <c r="G238" s="459" t="s">
        <v>88</v>
      </c>
      <c r="H238" s="454" t="s">
        <v>134</v>
      </c>
      <c r="I238" s="454"/>
      <c r="J238" s="454"/>
      <c r="K238" s="454"/>
      <c r="L238" s="455"/>
      <c r="M238" s="456" t="s">
        <v>8</v>
      </c>
      <c r="N238" s="109" t="s">
        <v>9</v>
      </c>
      <c r="O238" s="110" t="s">
        <v>10</v>
      </c>
      <c r="P238" s="44"/>
    </row>
    <row r="239" spans="1:16" ht="63.75" thickBot="1">
      <c r="A239" s="448"/>
      <c r="B239" s="58" t="s">
        <v>11</v>
      </c>
      <c r="C239" s="59" t="s">
        <v>12</v>
      </c>
      <c r="D239" s="59" t="s">
        <v>13</v>
      </c>
      <c r="E239" s="59" t="s">
        <v>14</v>
      </c>
      <c r="F239" s="451"/>
      <c r="G239" s="460"/>
      <c r="H239" s="60" t="s">
        <v>15</v>
      </c>
      <c r="I239" s="60" t="s">
        <v>16</v>
      </c>
      <c r="J239" s="60" t="s">
        <v>17</v>
      </c>
      <c r="K239" s="61" t="s">
        <v>18</v>
      </c>
      <c r="L239" s="123" t="s">
        <v>19</v>
      </c>
      <c r="M239" s="457"/>
      <c r="N239" s="59" t="s">
        <v>20</v>
      </c>
      <c r="O239" s="63" t="s">
        <v>20</v>
      </c>
      <c r="P239" s="44"/>
    </row>
    <row r="240" spans="1:16" ht="16.5" thickBot="1">
      <c r="A240" s="70" t="s">
        <v>23</v>
      </c>
      <c r="B240" s="88"/>
      <c r="C240" s="88"/>
      <c r="D240" s="88"/>
      <c r="E240" s="88">
        <v>64</v>
      </c>
      <c r="F240" s="88"/>
      <c r="G240" s="88"/>
      <c r="H240" s="88"/>
      <c r="I240" s="88"/>
      <c r="J240" s="88"/>
      <c r="K240" s="89"/>
      <c r="L240" s="90"/>
      <c r="M240" s="89"/>
      <c r="N240" s="88">
        <v>23</v>
      </c>
      <c r="O240" s="144">
        <v>6</v>
      </c>
      <c r="P240" s="44"/>
    </row>
    <row r="241" spans="1:16" ht="16.5" thickBot="1">
      <c r="A241" s="77" t="s">
        <v>24</v>
      </c>
      <c r="B241" s="177">
        <f>SUM(B240)</f>
        <v>0</v>
      </c>
      <c r="C241" s="177">
        <f aca="true" t="shared" si="33" ref="C241:O241">SUM(C240)</f>
        <v>0</v>
      </c>
      <c r="D241" s="177">
        <f t="shared" si="33"/>
        <v>0</v>
      </c>
      <c r="E241" s="177">
        <f t="shared" si="33"/>
        <v>64</v>
      </c>
      <c r="F241" s="177">
        <f t="shared" si="33"/>
        <v>0</v>
      </c>
      <c r="G241" s="177">
        <f t="shared" si="33"/>
        <v>0</v>
      </c>
      <c r="H241" s="177">
        <f t="shared" si="33"/>
        <v>0</v>
      </c>
      <c r="I241" s="177">
        <f t="shared" si="33"/>
        <v>0</v>
      </c>
      <c r="J241" s="177">
        <f t="shared" si="33"/>
        <v>0</v>
      </c>
      <c r="K241" s="177">
        <f t="shared" si="33"/>
        <v>0</v>
      </c>
      <c r="L241" s="177">
        <f t="shared" si="33"/>
        <v>0</v>
      </c>
      <c r="M241" s="177">
        <f t="shared" si="33"/>
        <v>0</v>
      </c>
      <c r="N241" s="177">
        <f t="shared" si="33"/>
        <v>23</v>
      </c>
      <c r="O241" s="177">
        <f t="shared" si="33"/>
        <v>6</v>
      </c>
      <c r="P241" s="44"/>
    </row>
    <row r="242" spans="1:16" ht="15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51"/>
    </row>
    <row r="243" spans="1:16" ht="16.5" thickBot="1">
      <c r="A243" s="446" t="s">
        <v>92</v>
      </c>
      <c r="B243" s="447"/>
      <c r="C243" s="447"/>
      <c r="D243" s="447"/>
      <c r="E243" s="447"/>
      <c r="F243" s="447"/>
      <c r="G243" s="447"/>
      <c r="H243" s="447"/>
      <c r="I243" s="447"/>
      <c r="J243" s="447"/>
      <c r="K243" s="447"/>
      <c r="L243" s="108"/>
      <c r="M243" s="108"/>
      <c r="N243" s="108"/>
      <c r="O243" s="108"/>
      <c r="P243" s="51"/>
    </row>
    <row r="244" spans="1:16" ht="31.5">
      <c r="A244" s="448" t="s">
        <v>5</v>
      </c>
      <c r="B244" s="449" t="s">
        <v>133</v>
      </c>
      <c r="C244" s="449"/>
      <c r="D244" s="449"/>
      <c r="E244" s="449"/>
      <c r="F244" s="450" t="s">
        <v>6</v>
      </c>
      <c r="G244" s="459" t="s">
        <v>88</v>
      </c>
      <c r="H244" s="454" t="s">
        <v>134</v>
      </c>
      <c r="I244" s="454"/>
      <c r="J244" s="454"/>
      <c r="K244" s="454"/>
      <c r="L244" s="455"/>
      <c r="M244" s="456" t="s">
        <v>8</v>
      </c>
      <c r="N244" s="109" t="s">
        <v>9</v>
      </c>
      <c r="O244" s="110" t="s">
        <v>10</v>
      </c>
      <c r="P244" s="51"/>
    </row>
    <row r="245" spans="1:16" ht="63.75" thickBot="1">
      <c r="A245" s="448"/>
      <c r="B245" s="58" t="s">
        <v>11</v>
      </c>
      <c r="C245" s="59" t="s">
        <v>12</v>
      </c>
      <c r="D245" s="59" t="s">
        <v>13</v>
      </c>
      <c r="E245" s="59" t="s">
        <v>14</v>
      </c>
      <c r="F245" s="451"/>
      <c r="G245" s="460"/>
      <c r="H245" s="60" t="s">
        <v>15</v>
      </c>
      <c r="I245" s="60" t="s">
        <v>16</v>
      </c>
      <c r="J245" s="60" t="s">
        <v>17</v>
      </c>
      <c r="K245" s="61" t="s">
        <v>18</v>
      </c>
      <c r="L245" s="62" t="s">
        <v>19</v>
      </c>
      <c r="M245" s="457"/>
      <c r="N245" s="59" t="s">
        <v>20</v>
      </c>
      <c r="O245" s="63" t="s">
        <v>20</v>
      </c>
      <c r="P245" s="51"/>
    </row>
    <row r="246" spans="1:16" ht="15.75">
      <c r="A246" s="64" t="s">
        <v>21</v>
      </c>
      <c r="B246" s="82"/>
      <c r="C246" s="82"/>
      <c r="D246" s="82">
        <v>20</v>
      </c>
      <c r="E246" s="82"/>
      <c r="F246" s="88"/>
      <c r="G246" s="88"/>
      <c r="H246" s="82"/>
      <c r="I246" s="82"/>
      <c r="J246" s="88"/>
      <c r="K246" s="84"/>
      <c r="L246" s="90"/>
      <c r="M246" s="89"/>
      <c r="N246" s="88"/>
      <c r="O246" s="144">
        <v>9</v>
      </c>
      <c r="P246" s="51"/>
    </row>
    <row r="247" spans="1:16" ht="15.75">
      <c r="A247" s="70" t="s">
        <v>22</v>
      </c>
      <c r="B247" s="88">
        <v>72</v>
      </c>
      <c r="C247" s="88">
        <v>342</v>
      </c>
      <c r="D247" s="88"/>
      <c r="E247" s="88">
        <v>134</v>
      </c>
      <c r="F247" s="88">
        <v>203</v>
      </c>
      <c r="G247" s="88">
        <v>253</v>
      </c>
      <c r="H247" s="88"/>
      <c r="I247" s="88"/>
      <c r="J247" s="88"/>
      <c r="K247" s="89"/>
      <c r="L247" s="90">
        <v>110</v>
      </c>
      <c r="M247" s="89">
        <v>286</v>
      </c>
      <c r="N247" s="88">
        <v>250</v>
      </c>
      <c r="O247" s="144">
        <v>180</v>
      </c>
      <c r="P247" s="51"/>
    </row>
    <row r="248" spans="1:17" ht="15.75">
      <c r="A248" s="70" t="s">
        <v>23</v>
      </c>
      <c r="B248" s="88"/>
      <c r="C248" s="88">
        <v>285</v>
      </c>
      <c r="D248" s="88"/>
      <c r="E248" s="88">
        <v>49</v>
      </c>
      <c r="F248" s="88">
        <v>148</v>
      </c>
      <c r="G248" s="88">
        <v>176</v>
      </c>
      <c r="H248" s="88"/>
      <c r="I248" s="88"/>
      <c r="J248" s="88"/>
      <c r="K248" s="89"/>
      <c r="L248" s="90">
        <v>55</v>
      </c>
      <c r="M248" s="89">
        <v>166</v>
      </c>
      <c r="N248" s="88">
        <v>179</v>
      </c>
      <c r="O248" s="144">
        <v>94</v>
      </c>
      <c r="P248" s="37"/>
      <c r="Q248" s="29"/>
    </row>
    <row r="249" spans="1:17" ht="15.75">
      <c r="A249" s="70" t="s">
        <v>26</v>
      </c>
      <c r="B249" s="88"/>
      <c r="C249" s="88">
        <v>511</v>
      </c>
      <c r="D249" s="88"/>
      <c r="E249" s="88"/>
      <c r="F249" s="88">
        <v>229</v>
      </c>
      <c r="G249" s="88">
        <v>152</v>
      </c>
      <c r="H249" s="88"/>
      <c r="I249" s="88"/>
      <c r="J249" s="88"/>
      <c r="K249" s="89"/>
      <c r="L249" s="90"/>
      <c r="M249" s="89">
        <v>195</v>
      </c>
      <c r="N249" s="88">
        <v>248</v>
      </c>
      <c r="O249" s="144">
        <v>151</v>
      </c>
      <c r="P249" s="266"/>
      <c r="Q249" s="29"/>
    </row>
    <row r="250" spans="1:17" ht="16.5" thickBot="1">
      <c r="A250" s="267" t="s">
        <v>25</v>
      </c>
      <c r="B250" s="150"/>
      <c r="C250" s="150"/>
      <c r="D250" s="150"/>
      <c r="E250" s="150"/>
      <c r="F250" s="150">
        <v>47</v>
      </c>
      <c r="G250" s="150"/>
      <c r="H250" s="150"/>
      <c r="I250" s="150"/>
      <c r="J250" s="150"/>
      <c r="K250" s="268"/>
      <c r="L250" s="269"/>
      <c r="M250" s="268">
        <v>54</v>
      </c>
      <c r="N250" s="150">
        <v>10</v>
      </c>
      <c r="O250" s="126">
        <v>14</v>
      </c>
      <c r="P250" s="37"/>
      <c r="Q250" s="29"/>
    </row>
    <row r="251" spans="1:17" ht="16.5" thickBot="1">
      <c r="A251" s="77" t="s">
        <v>24</v>
      </c>
      <c r="B251" s="177">
        <f>SUM(B246:B250)</f>
        <v>72</v>
      </c>
      <c r="C251" s="177">
        <f aca="true" t="shared" si="34" ref="C251:O251">SUM(C246:C250)</f>
        <v>1138</v>
      </c>
      <c r="D251" s="177">
        <f t="shared" si="34"/>
        <v>20</v>
      </c>
      <c r="E251" s="177">
        <f t="shared" si="34"/>
        <v>183</v>
      </c>
      <c r="F251" s="177">
        <f t="shared" si="34"/>
        <v>627</v>
      </c>
      <c r="G251" s="177">
        <f t="shared" si="34"/>
        <v>581</v>
      </c>
      <c r="H251" s="177">
        <f t="shared" si="34"/>
        <v>0</v>
      </c>
      <c r="I251" s="177">
        <f t="shared" si="34"/>
        <v>0</v>
      </c>
      <c r="J251" s="177">
        <f t="shared" si="34"/>
        <v>0</v>
      </c>
      <c r="K251" s="177">
        <f t="shared" si="34"/>
        <v>0</v>
      </c>
      <c r="L251" s="177">
        <f t="shared" si="34"/>
        <v>165</v>
      </c>
      <c r="M251" s="177">
        <f t="shared" si="34"/>
        <v>701</v>
      </c>
      <c r="N251" s="177">
        <f t="shared" si="34"/>
        <v>687</v>
      </c>
      <c r="O251" s="177">
        <f t="shared" si="34"/>
        <v>448</v>
      </c>
      <c r="P251" s="37"/>
      <c r="Q251" s="29"/>
    </row>
    <row r="252" spans="1:16" ht="15.75">
      <c r="A252" s="40"/>
      <c r="B252" s="40"/>
      <c r="C252" s="40"/>
      <c r="D252" s="40"/>
      <c r="E252" s="40"/>
      <c r="F252" s="51"/>
      <c r="G252" s="137"/>
      <c r="H252" s="40"/>
      <c r="I252" s="40"/>
      <c r="J252" s="40"/>
      <c r="K252" s="40"/>
      <c r="L252" s="40"/>
      <c r="M252" s="40"/>
      <c r="N252" s="40"/>
      <c r="O252" s="40"/>
      <c r="P252" s="51"/>
    </row>
    <row r="253" spans="1:16" ht="16.5" thickBot="1">
      <c r="A253" s="446" t="s">
        <v>112</v>
      </c>
      <c r="B253" s="447"/>
      <c r="C253" s="447"/>
      <c r="D253" s="447"/>
      <c r="E253" s="447"/>
      <c r="F253" s="447"/>
      <c r="G253" s="447"/>
      <c r="H253" s="447"/>
      <c r="I253" s="447"/>
      <c r="J253" s="447"/>
      <c r="K253" s="447"/>
      <c r="L253" s="108"/>
      <c r="M253" s="108"/>
      <c r="N253" s="108"/>
      <c r="O253" s="108"/>
      <c r="P253" s="51"/>
    </row>
    <row r="254" spans="1:16" ht="31.5">
      <c r="A254" s="448" t="s">
        <v>5</v>
      </c>
      <c r="B254" s="449" t="s">
        <v>133</v>
      </c>
      <c r="C254" s="449"/>
      <c r="D254" s="449"/>
      <c r="E254" s="449"/>
      <c r="F254" s="450" t="s">
        <v>6</v>
      </c>
      <c r="G254" s="459" t="s">
        <v>88</v>
      </c>
      <c r="H254" s="454" t="s">
        <v>134</v>
      </c>
      <c r="I254" s="454"/>
      <c r="J254" s="454"/>
      <c r="K254" s="454"/>
      <c r="L254" s="455"/>
      <c r="M254" s="456" t="s">
        <v>8</v>
      </c>
      <c r="N254" s="109" t="s">
        <v>9</v>
      </c>
      <c r="O254" s="110" t="s">
        <v>10</v>
      </c>
      <c r="P254" s="51"/>
    </row>
    <row r="255" spans="1:16" ht="63.75" thickBot="1">
      <c r="A255" s="448"/>
      <c r="B255" s="58" t="s">
        <v>11</v>
      </c>
      <c r="C255" s="59" t="s">
        <v>12</v>
      </c>
      <c r="D255" s="59" t="s">
        <v>13</v>
      </c>
      <c r="E255" s="59" t="s">
        <v>14</v>
      </c>
      <c r="F255" s="451"/>
      <c r="G255" s="460"/>
      <c r="H255" s="60" t="s">
        <v>15</v>
      </c>
      <c r="I255" s="60" t="s">
        <v>16</v>
      </c>
      <c r="J255" s="60" t="s">
        <v>17</v>
      </c>
      <c r="K255" s="61" t="s">
        <v>18</v>
      </c>
      <c r="L255" s="62" t="s">
        <v>19</v>
      </c>
      <c r="M255" s="457"/>
      <c r="N255" s="59" t="s">
        <v>20</v>
      </c>
      <c r="O255" s="63" t="s">
        <v>20</v>
      </c>
      <c r="P255" s="51"/>
    </row>
    <row r="256" spans="1:17" ht="15.75">
      <c r="A256" s="64" t="s">
        <v>21</v>
      </c>
      <c r="B256" s="82"/>
      <c r="C256" s="82"/>
      <c r="D256" s="82">
        <v>358</v>
      </c>
      <c r="E256" s="82"/>
      <c r="F256" s="88">
        <v>132</v>
      </c>
      <c r="G256" s="88"/>
      <c r="H256" s="82"/>
      <c r="I256" s="82"/>
      <c r="J256" s="88"/>
      <c r="K256" s="84"/>
      <c r="L256" s="90"/>
      <c r="M256" s="89"/>
      <c r="N256" s="88"/>
      <c r="O256" s="144">
        <v>61</v>
      </c>
      <c r="P256" s="51"/>
      <c r="Q256" s="28"/>
    </row>
    <row r="257" spans="1:16" ht="15.75">
      <c r="A257" s="70" t="s">
        <v>22</v>
      </c>
      <c r="B257" s="51"/>
      <c r="C257" s="88">
        <v>171</v>
      </c>
      <c r="D257" s="88">
        <v>51</v>
      </c>
      <c r="E257" s="51"/>
      <c r="F257" s="88">
        <v>83</v>
      </c>
      <c r="G257" s="88">
        <v>14</v>
      </c>
      <c r="H257" s="88"/>
      <c r="I257" s="88"/>
      <c r="J257" s="88"/>
      <c r="K257" s="89"/>
      <c r="L257" s="90">
        <v>65</v>
      </c>
      <c r="M257" s="89">
        <v>160</v>
      </c>
      <c r="N257" s="88">
        <v>77</v>
      </c>
      <c r="O257" s="144">
        <v>67</v>
      </c>
      <c r="P257" s="51"/>
    </row>
    <row r="258" spans="1:16" ht="15.75">
      <c r="A258" s="70" t="s">
        <v>23</v>
      </c>
      <c r="B258" s="88">
        <v>246</v>
      </c>
      <c r="C258" s="88">
        <v>206</v>
      </c>
      <c r="D258" s="88"/>
      <c r="E258" s="88"/>
      <c r="F258" s="88">
        <v>143</v>
      </c>
      <c r="G258" s="88">
        <v>21</v>
      </c>
      <c r="H258" s="88"/>
      <c r="I258" s="88"/>
      <c r="J258" s="88"/>
      <c r="K258" s="89"/>
      <c r="L258" s="90">
        <v>189</v>
      </c>
      <c r="M258" s="89">
        <v>188</v>
      </c>
      <c r="N258" s="88">
        <v>194</v>
      </c>
      <c r="O258" s="144">
        <v>107</v>
      </c>
      <c r="P258" s="51"/>
    </row>
    <row r="259" spans="1:16" ht="15.75">
      <c r="A259" s="70" t="s">
        <v>26</v>
      </c>
      <c r="B259" s="51"/>
      <c r="C259" s="88">
        <v>439</v>
      </c>
      <c r="D259" s="88"/>
      <c r="E259" s="88"/>
      <c r="F259" s="88">
        <v>266</v>
      </c>
      <c r="G259" s="88">
        <v>75</v>
      </c>
      <c r="H259" s="88"/>
      <c r="I259" s="88"/>
      <c r="J259" s="88"/>
      <c r="K259" s="89"/>
      <c r="L259" s="90">
        <v>162</v>
      </c>
      <c r="M259" s="89">
        <v>288</v>
      </c>
      <c r="N259" s="88">
        <v>268</v>
      </c>
      <c r="O259" s="144">
        <v>142</v>
      </c>
      <c r="P259" s="79"/>
    </row>
    <row r="260" spans="1:16" ht="16.5" thickBot="1">
      <c r="A260" s="267" t="s">
        <v>25</v>
      </c>
      <c r="B260" s="150"/>
      <c r="C260" s="150"/>
      <c r="D260" s="150"/>
      <c r="E260" s="150"/>
      <c r="F260" s="150">
        <v>107</v>
      </c>
      <c r="G260" s="150"/>
      <c r="H260" s="150"/>
      <c r="I260" s="150"/>
      <c r="J260" s="150"/>
      <c r="K260" s="268"/>
      <c r="L260" s="269"/>
      <c r="M260" s="268">
        <v>54</v>
      </c>
      <c r="N260" s="150">
        <v>3</v>
      </c>
      <c r="O260" s="126">
        <v>36</v>
      </c>
      <c r="P260" s="51"/>
    </row>
    <row r="261" spans="1:16" ht="16.5" thickBot="1">
      <c r="A261" s="77" t="s">
        <v>24</v>
      </c>
      <c r="B261" s="177">
        <f>SUM(B256:B260)</f>
        <v>246</v>
      </c>
      <c r="C261" s="177">
        <f aca="true" t="shared" si="35" ref="C261:O261">SUM(C256:C260)</f>
        <v>816</v>
      </c>
      <c r="D261" s="177">
        <f t="shared" si="35"/>
        <v>409</v>
      </c>
      <c r="E261" s="177">
        <f t="shared" si="35"/>
        <v>0</v>
      </c>
      <c r="F261" s="177">
        <f t="shared" si="35"/>
        <v>731</v>
      </c>
      <c r="G261" s="177">
        <f t="shared" si="35"/>
        <v>110</v>
      </c>
      <c r="H261" s="177">
        <f t="shared" si="35"/>
        <v>0</v>
      </c>
      <c r="I261" s="177">
        <f t="shared" si="35"/>
        <v>0</v>
      </c>
      <c r="J261" s="177">
        <f t="shared" si="35"/>
        <v>0</v>
      </c>
      <c r="K261" s="177">
        <f t="shared" si="35"/>
        <v>0</v>
      </c>
      <c r="L261" s="177">
        <f t="shared" si="35"/>
        <v>416</v>
      </c>
      <c r="M261" s="177">
        <f t="shared" si="35"/>
        <v>690</v>
      </c>
      <c r="N261" s="177">
        <f t="shared" si="35"/>
        <v>542</v>
      </c>
      <c r="O261" s="177">
        <f t="shared" si="35"/>
        <v>413</v>
      </c>
      <c r="P261" s="51"/>
    </row>
    <row r="262" spans="1:16" ht="15.75">
      <c r="A262" s="270"/>
      <c r="B262" s="270"/>
      <c r="C262" s="270"/>
      <c r="D262" s="270"/>
      <c r="E262" s="270"/>
      <c r="F262" s="270"/>
      <c r="G262" s="80"/>
      <c r="H262" s="270"/>
      <c r="I262" s="270"/>
      <c r="J262" s="270"/>
      <c r="K262" s="270"/>
      <c r="L262" s="270"/>
      <c r="M262" s="270"/>
      <c r="N262" s="270"/>
      <c r="O262" s="270"/>
      <c r="P262" s="51"/>
    </row>
    <row r="263" spans="1:16" ht="16.5" thickBot="1">
      <c r="A263" s="446" t="s">
        <v>130</v>
      </c>
      <c r="B263" s="447"/>
      <c r="C263" s="447"/>
      <c r="D263" s="447"/>
      <c r="E263" s="447"/>
      <c r="F263" s="447"/>
      <c r="G263" s="447"/>
      <c r="H263" s="447"/>
      <c r="I263" s="447"/>
      <c r="J263" s="447"/>
      <c r="K263" s="447"/>
      <c r="L263" s="108"/>
      <c r="M263" s="108"/>
      <c r="N263" s="108"/>
      <c r="O263" s="108"/>
      <c r="P263" s="51"/>
    </row>
    <row r="264" spans="1:16" ht="31.5">
      <c r="A264" s="448" t="s">
        <v>5</v>
      </c>
      <c r="B264" s="449" t="s">
        <v>133</v>
      </c>
      <c r="C264" s="449"/>
      <c r="D264" s="449"/>
      <c r="E264" s="449"/>
      <c r="F264" s="450" t="s">
        <v>6</v>
      </c>
      <c r="G264" s="452" t="s">
        <v>88</v>
      </c>
      <c r="H264" s="454" t="s">
        <v>134</v>
      </c>
      <c r="I264" s="454"/>
      <c r="J264" s="454"/>
      <c r="K264" s="454"/>
      <c r="L264" s="455"/>
      <c r="M264" s="456" t="s">
        <v>8</v>
      </c>
      <c r="N264" s="109" t="s">
        <v>9</v>
      </c>
      <c r="O264" s="110" t="s">
        <v>10</v>
      </c>
      <c r="P264" s="51"/>
    </row>
    <row r="265" spans="1:16" ht="63.75" thickBot="1">
      <c r="A265" s="448"/>
      <c r="B265" s="58" t="s">
        <v>11</v>
      </c>
      <c r="C265" s="59" t="s">
        <v>12</v>
      </c>
      <c r="D265" s="59" t="s">
        <v>13</v>
      </c>
      <c r="E265" s="59" t="s">
        <v>14</v>
      </c>
      <c r="F265" s="451"/>
      <c r="G265" s="453"/>
      <c r="H265" s="60" t="s">
        <v>15</v>
      </c>
      <c r="I265" s="60" t="s">
        <v>16</v>
      </c>
      <c r="J265" s="60" t="s">
        <v>17</v>
      </c>
      <c r="K265" s="61" t="s">
        <v>18</v>
      </c>
      <c r="L265" s="62" t="s">
        <v>19</v>
      </c>
      <c r="M265" s="457"/>
      <c r="N265" s="59" t="s">
        <v>20</v>
      </c>
      <c r="O265" s="63" t="s">
        <v>20</v>
      </c>
      <c r="P265" s="51"/>
    </row>
    <row r="266" spans="1:16" ht="15.75">
      <c r="A266" s="64" t="s">
        <v>21</v>
      </c>
      <c r="B266" s="82"/>
      <c r="C266" s="82"/>
      <c r="D266" s="82"/>
      <c r="E266" s="82"/>
      <c r="F266" s="88">
        <v>199</v>
      </c>
      <c r="G266" s="88"/>
      <c r="H266" s="82"/>
      <c r="I266" s="82"/>
      <c r="J266" s="88"/>
      <c r="K266" s="84"/>
      <c r="L266" s="90"/>
      <c r="M266" s="89"/>
      <c r="N266" s="88"/>
      <c r="O266" s="144">
        <v>8</v>
      </c>
      <c r="P266" s="79"/>
    </row>
    <row r="267" spans="1:16" ht="15.75">
      <c r="A267" s="70" t="s">
        <v>22</v>
      </c>
      <c r="B267" s="88">
        <v>52</v>
      </c>
      <c r="C267" s="88">
        <v>394</v>
      </c>
      <c r="D267" s="88"/>
      <c r="E267" s="88"/>
      <c r="F267" s="88">
        <v>224</v>
      </c>
      <c r="G267" s="88">
        <v>352</v>
      </c>
      <c r="H267" s="88">
        <v>53</v>
      </c>
      <c r="I267" s="88">
        <v>52</v>
      </c>
      <c r="J267" s="88"/>
      <c r="K267" s="89"/>
      <c r="L267" s="90"/>
      <c r="M267" s="89">
        <v>250</v>
      </c>
      <c r="N267" s="88">
        <v>249</v>
      </c>
      <c r="O267" s="144">
        <v>132</v>
      </c>
      <c r="P267" s="51"/>
    </row>
    <row r="268" spans="1:16" ht="15.75">
      <c r="A268" s="70" t="s">
        <v>23</v>
      </c>
      <c r="B268" s="88">
        <v>32</v>
      </c>
      <c r="C268" s="88">
        <v>482</v>
      </c>
      <c r="D268" s="88"/>
      <c r="E268" s="88"/>
      <c r="F268" s="88">
        <v>231</v>
      </c>
      <c r="G268" s="88">
        <v>188</v>
      </c>
      <c r="H268" s="88">
        <v>20</v>
      </c>
      <c r="I268" s="88">
        <v>20</v>
      </c>
      <c r="J268" s="88"/>
      <c r="K268" s="89"/>
      <c r="L268" s="90"/>
      <c r="M268" s="89">
        <v>267</v>
      </c>
      <c r="N268" s="88">
        <v>228</v>
      </c>
      <c r="O268" s="144">
        <v>149</v>
      </c>
      <c r="P268" s="51"/>
    </row>
    <row r="269" spans="1:16" ht="15.75">
      <c r="A269" s="70" t="s">
        <v>26</v>
      </c>
      <c r="B269" s="88"/>
      <c r="C269" s="88">
        <v>571</v>
      </c>
      <c r="D269" s="88"/>
      <c r="E269" s="88"/>
      <c r="F269" s="88">
        <v>232</v>
      </c>
      <c r="G269" s="88">
        <v>167</v>
      </c>
      <c r="H269" s="88">
        <v>10</v>
      </c>
      <c r="I269" s="88">
        <v>14</v>
      </c>
      <c r="J269" s="88"/>
      <c r="K269" s="89"/>
      <c r="L269" s="90"/>
      <c r="M269" s="89">
        <v>278</v>
      </c>
      <c r="N269" s="88">
        <v>246</v>
      </c>
      <c r="O269" s="144">
        <v>138</v>
      </c>
      <c r="P269" s="51"/>
    </row>
    <row r="270" spans="1:16" ht="16.5" thickBot="1">
      <c r="A270" s="267" t="s">
        <v>25</v>
      </c>
      <c r="B270" s="150"/>
      <c r="C270" s="150"/>
      <c r="D270" s="150"/>
      <c r="E270" s="150"/>
      <c r="F270" s="150">
        <v>96</v>
      </c>
      <c r="G270" s="150"/>
      <c r="H270" s="150"/>
      <c r="I270" s="150"/>
      <c r="J270" s="150"/>
      <c r="K270" s="268"/>
      <c r="L270" s="269"/>
      <c r="M270" s="268">
        <v>54</v>
      </c>
      <c r="N270" s="150"/>
      <c r="O270" s="126">
        <v>24</v>
      </c>
      <c r="P270" s="51"/>
    </row>
    <row r="271" spans="1:16" ht="16.5" thickBot="1">
      <c r="A271" s="77" t="s">
        <v>24</v>
      </c>
      <c r="B271" s="177">
        <f>SUM(B266:B270)</f>
        <v>84</v>
      </c>
      <c r="C271" s="177">
        <f aca="true" t="shared" si="36" ref="C271:O271">SUM(C266:C270)</f>
        <v>1447</v>
      </c>
      <c r="D271" s="177">
        <f t="shared" si="36"/>
        <v>0</v>
      </c>
      <c r="E271" s="177">
        <f t="shared" si="36"/>
        <v>0</v>
      </c>
      <c r="F271" s="177">
        <f t="shared" si="36"/>
        <v>982</v>
      </c>
      <c r="G271" s="177">
        <f t="shared" si="36"/>
        <v>707</v>
      </c>
      <c r="H271" s="177">
        <f t="shared" si="36"/>
        <v>83</v>
      </c>
      <c r="I271" s="177">
        <f t="shared" si="36"/>
        <v>86</v>
      </c>
      <c r="J271" s="177">
        <f t="shared" si="36"/>
        <v>0</v>
      </c>
      <c r="K271" s="177">
        <f t="shared" si="36"/>
        <v>0</v>
      </c>
      <c r="L271" s="177">
        <f t="shared" si="36"/>
        <v>0</v>
      </c>
      <c r="M271" s="177">
        <f t="shared" si="36"/>
        <v>849</v>
      </c>
      <c r="N271" s="177">
        <f t="shared" si="36"/>
        <v>723</v>
      </c>
      <c r="O271" s="177">
        <f t="shared" si="36"/>
        <v>451</v>
      </c>
      <c r="P271" s="51"/>
    </row>
    <row r="272" spans="1:16" ht="15.75">
      <c r="A272" s="270"/>
      <c r="B272" s="270"/>
      <c r="C272" s="270"/>
      <c r="D272" s="270"/>
      <c r="E272" s="270"/>
      <c r="F272" s="270"/>
      <c r="G272" s="271"/>
      <c r="H272" s="270"/>
      <c r="I272" s="270"/>
      <c r="J272" s="270"/>
      <c r="K272" s="270"/>
      <c r="L272" s="270"/>
      <c r="M272" s="270"/>
      <c r="N272" s="270"/>
      <c r="O272" s="270"/>
      <c r="P272" s="51"/>
    </row>
    <row r="273" spans="1:16" ht="16.5" thickBot="1">
      <c r="A273" s="446" t="s">
        <v>131</v>
      </c>
      <c r="B273" s="447"/>
      <c r="C273" s="447"/>
      <c r="D273" s="447"/>
      <c r="E273" s="447"/>
      <c r="F273" s="447"/>
      <c r="G273" s="447"/>
      <c r="H273" s="447"/>
      <c r="I273" s="447"/>
      <c r="J273" s="447"/>
      <c r="K273" s="447"/>
      <c r="L273" s="272"/>
      <c r="M273" s="272"/>
      <c r="N273" s="272"/>
      <c r="O273" s="272"/>
      <c r="P273" s="51"/>
    </row>
    <row r="274" spans="1:16" ht="31.5">
      <c r="A274" s="448" t="s">
        <v>5</v>
      </c>
      <c r="B274" s="449" t="s">
        <v>133</v>
      </c>
      <c r="C274" s="449"/>
      <c r="D274" s="449"/>
      <c r="E274" s="449"/>
      <c r="F274" s="450" t="s">
        <v>6</v>
      </c>
      <c r="G274" s="452" t="s">
        <v>88</v>
      </c>
      <c r="H274" s="454" t="s">
        <v>134</v>
      </c>
      <c r="I274" s="454"/>
      <c r="J274" s="454"/>
      <c r="K274" s="454"/>
      <c r="L274" s="455"/>
      <c r="M274" s="456" t="s">
        <v>8</v>
      </c>
      <c r="N274" s="109" t="s">
        <v>9</v>
      </c>
      <c r="O274" s="110" t="s">
        <v>10</v>
      </c>
      <c r="P274" s="51"/>
    </row>
    <row r="275" spans="1:16" ht="63.75" thickBot="1">
      <c r="A275" s="448"/>
      <c r="B275" s="58" t="s">
        <v>11</v>
      </c>
      <c r="C275" s="59" t="s">
        <v>12</v>
      </c>
      <c r="D275" s="59" t="s">
        <v>13</v>
      </c>
      <c r="E275" s="59" t="s">
        <v>14</v>
      </c>
      <c r="F275" s="451"/>
      <c r="G275" s="453"/>
      <c r="H275" s="60" t="s">
        <v>15</v>
      </c>
      <c r="I275" s="60" t="s">
        <v>16</v>
      </c>
      <c r="J275" s="60" t="s">
        <v>17</v>
      </c>
      <c r="K275" s="61" t="s">
        <v>18</v>
      </c>
      <c r="L275" s="62" t="s">
        <v>19</v>
      </c>
      <c r="M275" s="457"/>
      <c r="N275" s="59" t="s">
        <v>20</v>
      </c>
      <c r="O275" s="63" t="s">
        <v>20</v>
      </c>
      <c r="P275" s="51"/>
    </row>
    <row r="276" spans="1:16" ht="15.75">
      <c r="A276" s="64" t="s">
        <v>21</v>
      </c>
      <c r="B276" s="273"/>
      <c r="C276" s="273"/>
      <c r="D276" s="82">
        <v>197</v>
      </c>
      <c r="E276" s="82"/>
      <c r="F276" s="88">
        <v>202</v>
      </c>
      <c r="G276" s="88">
        <v>102</v>
      </c>
      <c r="H276" s="82"/>
      <c r="I276" s="82"/>
      <c r="J276" s="88"/>
      <c r="K276" s="84"/>
      <c r="L276" s="90"/>
      <c r="M276" s="89">
        <v>52</v>
      </c>
      <c r="N276" s="88">
        <v>25</v>
      </c>
      <c r="O276" s="144">
        <v>59</v>
      </c>
      <c r="P276" s="51"/>
    </row>
    <row r="277" spans="1:16" ht="15.75">
      <c r="A277" s="70" t="s">
        <v>22</v>
      </c>
      <c r="B277" s="274"/>
      <c r="C277" s="274"/>
      <c r="D277" s="274"/>
      <c r="E277" s="88">
        <v>474</v>
      </c>
      <c r="F277" s="88">
        <v>238</v>
      </c>
      <c r="G277" s="88">
        <v>484</v>
      </c>
      <c r="H277" s="88"/>
      <c r="I277" s="88"/>
      <c r="J277" s="88"/>
      <c r="K277" s="89"/>
      <c r="L277" s="90"/>
      <c r="M277" s="89">
        <v>292</v>
      </c>
      <c r="N277" s="88">
        <v>182</v>
      </c>
      <c r="O277" s="144">
        <v>176</v>
      </c>
      <c r="P277" s="51"/>
    </row>
    <row r="278" spans="1:18" ht="15.75">
      <c r="A278" s="70" t="s">
        <v>23</v>
      </c>
      <c r="B278" s="274"/>
      <c r="C278" s="274"/>
      <c r="D278" s="274"/>
      <c r="E278" s="88">
        <v>451</v>
      </c>
      <c r="F278" s="88">
        <v>244</v>
      </c>
      <c r="G278" s="88">
        <v>484</v>
      </c>
      <c r="H278" s="88"/>
      <c r="I278" s="88"/>
      <c r="J278" s="88"/>
      <c r="K278" s="89"/>
      <c r="L278" s="90"/>
      <c r="M278" s="89">
        <v>303</v>
      </c>
      <c r="N278" s="88">
        <v>193</v>
      </c>
      <c r="O278" s="144">
        <v>164</v>
      </c>
      <c r="P278" s="51"/>
      <c r="R278" s="28"/>
    </row>
    <row r="279" spans="1:16" ht="15.75">
      <c r="A279" s="70" t="s">
        <v>26</v>
      </c>
      <c r="B279" s="274"/>
      <c r="C279" s="274"/>
      <c r="D279" s="274"/>
      <c r="E279" s="88">
        <v>472</v>
      </c>
      <c r="F279" s="88">
        <v>232</v>
      </c>
      <c r="G279" s="88">
        <v>454</v>
      </c>
      <c r="H279" s="88"/>
      <c r="I279" s="88"/>
      <c r="J279" s="88"/>
      <c r="K279" s="89"/>
      <c r="L279" s="90"/>
      <c r="M279" s="89">
        <v>266</v>
      </c>
      <c r="N279" s="88">
        <v>190</v>
      </c>
      <c r="O279" s="144">
        <v>161</v>
      </c>
      <c r="P279" s="51"/>
    </row>
    <row r="280" spans="1:16" ht="16.5" thickBot="1">
      <c r="A280" s="267" t="s">
        <v>25</v>
      </c>
      <c r="B280" s="275"/>
      <c r="C280" s="275"/>
      <c r="D280" s="275"/>
      <c r="E280" s="150">
        <v>473</v>
      </c>
      <c r="F280" s="150">
        <v>154</v>
      </c>
      <c r="G280" s="150">
        <v>89</v>
      </c>
      <c r="H280" s="150"/>
      <c r="I280" s="150"/>
      <c r="J280" s="150"/>
      <c r="K280" s="268"/>
      <c r="L280" s="269"/>
      <c r="M280" s="268">
        <v>118</v>
      </c>
      <c r="N280" s="150">
        <v>47</v>
      </c>
      <c r="O280" s="126">
        <v>36</v>
      </c>
      <c r="P280" s="51"/>
    </row>
    <row r="281" spans="1:17" ht="16.5" thickBot="1">
      <c r="A281" s="77" t="s">
        <v>24</v>
      </c>
      <c r="B281" s="276">
        <f>SUM(B276:B280)</f>
        <v>0</v>
      </c>
      <c r="C281" s="276">
        <f aca="true" t="shared" si="37" ref="C281:O281">SUM(C276:C280)</f>
        <v>0</v>
      </c>
      <c r="D281" s="276">
        <f t="shared" si="37"/>
        <v>197</v>
      </c>
      <c r="E281" s="276">
        <f t="shared" si="37"/>
        <v>1870</v>
      </c>
      <c r="F281" s="276">
        <f t="shared" si="37"/>
        <v>1070</v>
      </c>
      <c r="G281" s="177">
        <f t="shared" si="37"/>
        <v>1613</v>
      </c>
      <c r="H281" s="276">
        <f t="shared" si="37"/>
        <v>0</v>
      </c>
      <c r="I281" s="276">
        <f t="shared" si="37"/>
        <v>0</v>
      </c>
      <c r="J281" s="276">
        <f t="shared" si="37"/>
        <v>0</v>
      </c>
      <c r="K281" s="276">
        <f t="shared" si="37"/>
        <v>0</v>
      </c>
      <c r="L281" s="276">
        <f t="shared" si="37"/>
        <v>0</v>
      </c>
      <c r="M281" s="276">
        <f t="shared" si="37"/>
        <v>1031</v>
      </c>
      <c r="N281" s="276">
        <f t="shared" si="37"/>
        <v>637</v>
      </c>
      <c r="O281" s="276">
        <f t="shared" si="37"/>
        <v>596</v>
      </c>
      <c r="P281" s="51"/>
      <c r="Q281" s="32"/>
    </row>
    <row r="282" spans="1:16" ht="15.75">
      <c r="A282" s="270"/>
      <c r="B282" s="270"/>
      <c r="C282" s="270"/>
      <c r="D282" s="270"/>
      <c r="E282" s="270"/>
      <c r="F282" s="270"/>
      <c r="G282" s="271"/>
      <c r="H282" s="270"/>
      <c r="I282" s="270"/>
      <c r="J282" s="270"/>
      <c r="K282" s="270"/>
      <c r="L282" s="270"/>
      <c r="M282" s="270"/>
      <c r="N282" s="270"/>
      <c r="O282" s="270"/>
      <c r="P282" s="51"/>
    </row>
    <row r="283" spans="1:16" ht="16.5" thickBot="1">
      <c r="A283" s="446" t="s">
        <v>113</v>
      </c>
      <c r="B283" s="447"/>
      <c r="C283" s="447"/>
      <c r="D283" s="447"/>
      <c r="E283" s="447"/>
      <c r="F283" s="447"/>
      <c r="G283" s="447"/>
      <c r="H283" s="447"/>
      <c r="I283" s="447"/>
      <c r="J283" s="447"/>
      <c r="K283" s="447"/>
      <c r="L283" s="108"/>
      <c r="M283" s="108"/>
      <c r="N283" s="108"/>
      <c r="O283" s="108"/>
      <c r="P283" s="51"/>
    </row>
    <row r="284" spans="1:16" ht="31.5">
      <c r="A284" s="448" t="s">
        <v>5</v>
      </c>
      <c r="B284" s="449" t="s">
        <v>133</v>
      </c>
      <c r="C284" s="449"/>
      <c r="D284" s="449"/>
      <c r="E284" s="449"/>
      <c r="F284" s="450" t="s">
        <v>6</v>
      </c>
      <c r="G284" s="459" t="s">
        <v>88</v>
      </c>
      <c r="H284" s="454" t="s">
        <v>134</v>
      </c>
      <c r="I284" s="454"/>
      <c r="J284" s="454"/>
      <c r="K284" s="454"/>
      <c r="L284" s="455"/>
      <c r="M284" s="456" t="s">
        <v>8</v>
      </c>
      <c r="N284" s="109" t="s">
        <v>9</v>
      </c>
      <c r="O284" s="110" t="s">
        <v>10</v>
      </c>
      <c r="P284" s="51"/>
    </row>
    <row r="285" spans="1:16" ht="63.75" thickBot="1">
      <c r="A285" s="448"/>
      <c r="B285" s="58" t="s">
        <v>11</v>
      </c>
      <c r="C285" s="59" t="s">
        <v>12</v>
      </c>
      <c r="D285" s="59" t="s">
        <v>13</v>
      </c>
      <c r="E285" s="59" t="s">
        <v>14</v>
      </c>
      <c r="F285" s="451"/>
      <c r="G285" s="460"/>
      <c r="H285" s="60" t="s">
        <v>15</v>
      </c>
      <c r="I285" s="60" t="s">
        <v>16</v>
      </c>
      <c r="J285" s="60" t="s">
        <v>17</v>
      </c>
      <c r="K285" s="61" t="s">
        <v>18</v>
      </c>
      <c r="L285" s="62" t="s">
        <v>19</v>
      </c>
      <c r="M285" s="457"/>
      <c r="N285" s="59" t="s">
        <v>20</v>
      </c>
      <c r="O285" s="63" t="s">
        <v>20</v>
      </c>
      <c r="P285" s="79"/>
    </row>
    <row r="286" spans="1:16" ht="15.75">
      <c r="A286" s="70" t="s">
        <v>22</v>
      </c>
      <c r="B286" s="88"/>
      <c r="C286" s="88"/>
      <c r="D286" s="88"/>
      <c r="E286" s="88"/>
      <c r="F286" s="88">
        <v>82</v>
      </c>
      <c r="G286" s="88">
        <v>197</v>
      </c>
      <c r="H286" s="88"/>
      <c r="I286" s="88"/>
      <c r="J286" s="88"/>
      <c r="K286" s="89"/>
      <c r="L286" s="90"/>
      <c r="M286" s="89">
        <v>152</v>
      </c>
      <c r="N286" s="88">
        <v>35</v>
      </c>
      <c r="O286" s="144">
        <v>46</v>
      </c>
      <c r="P286" s="51"/>
    </row>
    <row r="287" spans="1:18" ht="15.75">
      <c r="A287" s="70" t="s">
        <v>23</v>
      </c>
      <c r="B287" s="88"/>
      <c r="C287" s="88">
        <v>122</v>
      </c>
      <c r="D287" s="88"/>
      <c r="E287" s="88"/>
      <c r="F287" s="88">
        <v>258</v>
      </c>
      <c r="G287" s="88">
        <v>195</v>
      </c>
      <c r="H287" s="88"/>
      <c r="I287" s="88"/>
      <c r="J287" s="88"/>
      <c r="K287" s="89"/>
      <c r="L287" s="90"/>
      <c r="M287" s="89">
        <v>287</v>
      </c>
      <c r="N287" s="88">
        <v>80</v>
      </c>
      <c r="O287" s="144">
        <v>115</v>
      </c>
      <c r="P287" s="51"/>
      <c r="R287" s="28"/>
    </row>
    <row r="288" spans="1:16" ht="15.75">
      <c r="A288" s="70" t="s">
        <v>26</v>
      </c>
      <c r="B288" s="88"/>
      <c r="C288" s="88">
        <v>148</v>
      </c>
      <c r="D288" s="88"/>
      <c r="E288" s="88"/>
      <c r="F288" s="88">
        <v>244</v>
      </c>
      <c r="G288" s="88">
        <v>165</v>
      </c>
      <c r="H288" s="88"/>
      <c r="I288" s="88"/>
      <c r="J288" s="88"/>
      <c r="K288" s="89"/>
      <c r="L288" s="90"/>
      <c r="M288" s="89">
        <v>287</v>
      </c>
      <c r="N288" s="88">
        <v>86</v>
      </c>
      <c r="O288" s="144">
        <v>109</v>
      </c>
      <c r="P288" s="51"/>
    </row>
    <row r="289" spans="1:16" ht="16.5" thickBot="1">
      <c r="A289" s="267" t="s">
        <v>25</v>
      </c>
      <c r="B289" s="150"/>
      <c r="C289" s="150"/>
      <c r="D289" s="150"/>
      <c r="E289" s="150"/>
      <c r="F289" s="150">
        <v>98</v>
      </c>
      <c r="G289" s="150"/>
      <c r="H289" s="150"/>
      <c r="I289" s="150"/>
      <c r="J289" s="150"/>
      <c r="K289" s="268"/>
      <c r="L289" s="269"/>
      <c r="M289" s="268">
        <v>54</v>
      </c>
      <c r="N289" s="150">
        <v>11</v>
      </c>
      <c r="O289" s="126">
        <v>28</v>
      </c>
      <c r="P289" s="51"/>
    </row>
    <row r="290" spans="1:16" ht="16.5" thickBot="1">
      <c r="A290" s="77" t="s">
        <v>24</v>
      </c>
      <c r="B290" s="177">
        <f>SUM(B286:B289)</f>
        <v>0</v>
      </c>
      <c r="C290" s="177">
        <f aca="true" t="shared" si="38" ref="C290:O290">SUM(C286:C289)</f>
        <v>270</v>
      </c>
      <c r="D290" s="177">
        <f t="shared" si="38"/>
        <v>0</v>
      </c>
      <c r="E290" s="177">
        <f t="shared" si="38"/>
        <v>0</v>
      </c>
      <c r="F290" s="177">
        <f t="shared" si="38"/>
        <v>682</v>
      </c>
      <c r="G290" s="177">
        <f t="shared" si="38"/>
        <v>557</v>
      </c>
      <c r="H290" s="177">
        <f t="shared" si="38"/>
        <v>0</v>
      </c>
      <c r="I290" s="177">
        <f t="shared" si="38"/>
        <v>0</v>
      </c>
      <c r="J290" s="177">
        <f t="shared" si="38"/>
        <v>0</v>
      </c>
      <c r="K290" s="177">
        <f t="shared" si="38"/>
        <v>0</v>
      </c>
      <c r="L290" s="177">
        <f t="shared" si="38"/>
        <v>0</v>
      </c>
      <c r="M290" s="177">
        <f t="shared" si="38"/>
        <v>780</v>
      </c>
      <c r="N290" s="177">
        <f t="shared" si="38"/>
        <v>212</v>
      </c>
      <c r="O290" s="177">
        <f t="shared" si="38"/>
        <v>298</v>
      </c>
      <c r="P290" s="79"/>
    </row>
    <row r="291" spans="1:16" ht="15.75">
      <c r="A291" s="277"/>
      <c r="B291" s="277"/>
      <c r="C291" s="277"/>
      <c r="D291" s="277"/>
      <c r="E291" s="277"/>
      <c r="F291" s="277"/>
      <c r="G291" s="80"/>
      <c r="H291" s="277"/>
      <c r="I291" s="277"/>
      <c r="J291" s="277"/>
      <c r="K291" s="277"/>
      <c r="L291" s="277"/>
      <c r="M291" s="277"/>
      <c r="N291" s="277"/>
      <c r="O291" s="277"/>
      <c r="P291" s="51"/>
    </row>
    <row r="292" spans="1:16" ht="15.75">
      <c r="A292" s="277"/>
      <c r="B292" s="277"/>
      <c r="C292" s="277"/>
      <c r="D292" s="277"/>
      <c r="E292" s="277"/>
      <c r="F292" s="277"/>
      <c r="G292" s="80"/>
      <c r="H292" s="277"/>
      <c r="I292" s="277"/>
      <c r="J292" s="277"/>
      <c r="K292" s="277"/>
      <c r="L292" s="277"/>
      <c r="M292" s="277"/>
      <c r="N292" s="277"/>
      <c r="O292" s="277"/>
      <c r="P292" s="51"/>
    </row>
    <row r="293" spans="1:16" ht="15.75">
      <c r="A293" s="277"/>
      <c r="B293" s="277"/>
      <c r="C293" s="277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51"/>
    </row>
    <row r="294" spans="1:16" ht="16.5" thickBot="1">
      <c r="A294" s="446" t="s">
        <v>114</v>
      </c>
      <c r="B294" s="447"/>
      <c r="C294" s="447"/>
      <c r="D294" s="447"/>
      <c r="E294" s="447"/>
      <c r="F294" s="447"/>
      <c r="G294" s="447"/>
      <c r="H294" s="447"/>
      <c r="I294" s="447"/>
      <c r="J294" s="447"/>
      <c r="K294" s="447"/>
      <c r="L294" s="108"/>
      <c r="M294" s="108"/>
      <c r="N294" s="108"/>
      <c r="O294" s="108"/>
      <c r="P294" s="51"/>
    </row>
    <row r="295" spans="1:16" ht="31.5">
      <c r="A295" s="448" t="s">
        <v>5</v>
      </c>
      <c r="B295" s="449" t="s">
        <v>133</v>
      </c>
      <c r="C295" s="449"/>
      <c r="D295" s="449"/>
      <c r="E295" s="449"/>
      <c r="F295" s="450" t="s">
        <v>6</v>
      </c>
      <c r="G295" s="459" t="s">
        <v>88</v>
      </c>
      <c r="H295" s="454" t="s">
        <v>134</v>
      </c>
      <c r="I295" s="454"/>
      <c r="J295" s="454"/>
      <c r="K295" s="454"/>
      <c r="L295" s="455"/>
      <c r="M295" s="456" t="s">
        <v>8</v>
      </c>
      <c r="N295" s="109" t="s">
        <v>9</v>
      </c>
      <c r="O295" s="110" t="s">
        <v>10</v>
      </c>
      <c r="P295" s="51"/>
    </row>
    <row r="296" spans="1:16" ht="63.75" thickBot="1">
      <c r="A296" s="448"/>
      <c r="B296" s="58" t="s">
        <v>11</v>
      </c>
      <c r="C296" s="59" t="s">
        <v>12</v>
      </c>
      <c r="D296" s="59" t="s">
        <v>13</v>
      </c>
      <c r="E296" s="59" t="s">
        <v>14</v>
      </c>
      <c r="F296" s="451"/>
      <c r="G296" s="460"/>
      <c r="H296" s="60" t="s">
        <v>15</v>
      </c>
      <c r="I296" s="60" t="s">
        <v>16</v>
      </c>
      <c r="J296" s="60" t="s">
        <v>17</v>
      </c>
      <c r="K296" s="61" t="s">
        <v>18</v>
      </c>
      <c r="L296" s="62" t="s">
        <v>19</v>
      </c>
      <c r="M296" s="457"/>
      <c r="N296" s="59" t="s">
        <v>20</v>
      </c>
      <c r="O296" s="63" t="s">
        <v>20</v>
      </c>
      <c r="P296" s="51"/>
    </row>
    <row r="297" spans="1:16" ht="15.75">
      <c r="A297" s="64" t="s">
        <v>21</v>
      </c>
      <c r="B297" s="278"/>
      <c r="C297" s="278"/>
      <c r="D297" s="278">
        <v>164</v>
      </c>
      <c r="E297" s="278"/>
      <c r="F297" s="279">
        <v>190</v>
      </c>
      <c r="G297" s="279"/>
      <c r="H297" s="278"/>
      <c r="I297" s="278"/>
      <c r="J297" s="279"/>
      <c r="K297" s="280"/>
      <c r="L297" s="281"/>
      <c r="M297" s="282"/>
      <c r="N297" s="279">
        <v>11</v>
      </c>
      <c r="O297" s="283">
        <v>47</v>
      </c>
      <c r="P297" s="51"/>
    </row>
    <row r="298" spans="1:16" ht="15.75">
      <c r="A298" s="70" t="s">
        <v>22</v>
      </c>
      <c r="B298" s="279"/>
      <c r="C298" s="279">
        <v>503</v>
      </c>
      <c r="D298" s="279"/>
      <c r="E298" s="279"/>
      <c r="F298" s="279">
        <v>251</v>
      </c>
      <c r="G298" s="279">
        <v>565</v>
      </c>
      <c r="H298" s="279"/>
      <c r="I298" s="279"/>
      <c r="J298" s="279"/>
      <c r="K298" s="282"/>
      <c r="L298" s="281"/>
      <c r="M298" s="282">
        <v>292</v>
      </c>
      <c r="N298" s="279">
        <v>265</v>
      </c>
      <c r="O298" s="283">
        <v>160</v>
      </c>
      <c r="P298" s="51"/>
    </row>
    <row r="299" spans="1:16" ht="15.75">
      <c r="A299" s="70" t="s">
        <v>23</v>
      </c>
      <c r="B299" s="279"/>
      <c r="C299" s="279">
        <v>582</v>
      </c>
      <c r="D299" s="279"/>
      <c r="E299" s="279"/>
      <c r="F299" s="279">
        <v>257</v>
      </c>
      <c r="G299" s="279">
        <v>291</v>
      </c>
      <c r="H299" s="279"/>
      <c r="I299" s="279"/>
      <c r="J299" s="279"/>
      <c r="K299" s="282"/>
      <c r="L299" s="281"/>
      <c r="M299" s="282">
        <v>303</v>
      </c>
      <c r="N299" s="279">
        <v>275</v>
      </c>
      <c r="O299" s="283">
        <v>150</v>
      </c>
      <c r="P299" s="51"/>
    </row>
    <row r="300" spans="1:16" ht="16.5" thickBot="1">
      <c r="A300" s="70" t="s">
        <v>26</v>
      </c>
      <c r="B300" s="88"/>
      <c r="C300" s="279">
        <v>590</v>
      </c>
      <c r="D300" s="279"/>
      <c r="E300" s="279"/>
      <c r="F300" s="279">
        <v>241</v>
      </c>
      <c r="G300" s="279">
        <v>337</v>
      </c>
      <c r="H300" s="279"/>
      <c r="I300" s="279"/>
      <c r="J300" s="279"/>
      <c r="K300" s="282"/>
      <c r="L300" s="281"/>
      <c r="M300" s="282">
        <v>264</v>
      </c>
      <c r="N300" s="279">
        <v>276</v>
      </c>
      <c r="O300" s="283">
        <v>141</v>
      </c>
      <c r="P300" s="51"/>
    </row>
    <row r="301" spans="1:16" ht="16.5" thickBot="1">
      <c r="A301" s="77" t="s">
        <v>24</v>
      </c>
      <c r="B301" s="177">
        <f>SUM(B297:B300)</f>
        <v>0</v>
      </c>
      <c r="C301" s="177">
        <f aca="true" t="shared" si="39" ref="C301:O301">SUM(C297:C300)</f>
        <v>1675</v>
      </c>
      <c r="D301" s="177">
        <f t="shared" si="39"/>
        <v>164</v>
      </c>
      <c r="E301" s="177">
        <f t="shared" si="39"/>
        <v>0</v>
      </c>
      <c r="F301" s="177">
        <f t="shared" si="39"/>
        <v>939</v>
      </c>
      <c r="G301" s="177">
        <f t="shared" si="39"/>
        <v>1193</v>
      </c>
      <c r="H301" s="177">
        <f t="shared" si="39"/>
        <v>0</v>
      </c>
      <c r="I301" s="177">
        <f t="shared" si="39"/>
        <v>0</v>
      </c>
      <c r="J301" s="177">
        <f t="shared" si="39"/>
        <v>0</v>
      </c>
      <c r="K301" s="177">
        <f t="shared" si="39"/>
        <v>0</v>
      </c>
      <c r="L301" s="177">
        <f t="shared" si="39"/>
        <v>0</v>
      </c>
      <c r="M301" s="177">
        <f t="shared" si="39"/>
        <v>859</v>
      </c>
      <c r="N301" s="177">
        <f t="shared" si="39"/>
        <v>827</v>
      </c>
      <c r="O301" s="177">
        <f t="shared" si="39"/>
        <v>498</v>
      </c>
      <c r="P301" s="51"/>
    </row>
    <row r="302" spans="1:16" ht="15.75">
      <c r="A302" s="277"/>
      <c r="B302" s="277"/>
      <c r="C302" s="277"/>
      <c r="D302" s="277"/>
      <c r="E302" s="277"/>
      <c r="F302" s="277"/>
      <c r="G302" s="80"/>
      <c r="H302" s="277"/>
      <c r="I302" s="277"/>
      <c r="J302" s="277"/>
      <c r="K302" s="277"/>
      <c r="L302" s="277"/>
      <c r="M302" s="277"/>
      <c r="N302" s="277"/>
      <c r="O302" s="277"/>
      <c r="P302" s="51"/>
    </row>
    <row r="303" spans="1:16" ht="16.5" thickBot="1">
      <c r="A303" s="446" t="s">
        <v>115</v>
      </c>
      <c r="B303" s="447"/>
      <c r="C303" s="447"/>
      <c r="D303" s="447"/>
      <c r="E303" s="447"/>
      <c r="F303" s="447"/>
      <c r="G303" s="447"/>
      <c r="H303" s="447"/>
      <c r="I303" s="447"/>
      <c r="J303" s="447"/>
      <c r="K303" s="447"/>
      <c r="L303" s="108"/>
      <c r="M303" s="108"/>
      <c r="N303" s="108"/>
      <c r="O303" s="108"/>
      <c r="P303" s="51"/>
    </row>
    <row r="304" spans="1:16" ht="31.5">
      <c r="A304" s="448" t="s">
        <v>5</v>
      </c>
      <c r="B304" s="449" t="s">
        <v>133</v>
      </c>
      <c r="C304" s="449"/>
      <c r="D304" s="449"/>
      <c r="E304" s="449"/>
      <c r="F304" s="450" t="s">
        <v>6</v>
      </c>
      <c r="G304" s="459" t="s">
        <v>88</v>
      </c>
      <c r="H304" s="454" t="s">
        <v>134</v>
      </c>
      <c r="I304" s="454"/>
      <c r="J304" s="454"/>
      <c r="K304" s="454"/>
      <c r="L304" s="455"/>
      <c r="M304" s="456" t="s">
        <v>8</v>
      </c>
      <c r="N304" s="109" t="s">
        <v>9</v>
      </c>
      <c r="O304" s="110" t="s">
        <v>10</v>
      </c>
      <c r="P304" s="51"/>
    </row>
    <row r="305" spans="1:16" ht="63.75" thickBot="1">
      <c r="A305" s="448"/>
      <c r="B305" s="111" t="s">
        <v>11</v>
      </c>
      <c r="C305" s="112" t="s">
        <v>12</v>
      </c>
      <c r="D305" s="112" t="s">
        <v>13</v>
      </c>
      <c r="E305" s="112" t="s">
        <v>14</v>
      </c>
      <c r="F305" s="515"/>
      <c r="G305" s="460"/>
      <c r="H305" s="113" t="s">
        <v>15</v>
      </c>
      <c r="I305" s="113" t="s">
        <v>16</v>
      </c>
      <c r="J305" s="113" t="s">
        <v>17</v>
      </c>
      <c r="K305" s="114" t="s">
        <v>18</v>
      </c>
      <c r="L305" s="115" t="s">
        <v>19</v>
      </c>
      <c r="M305" s="514"/>
      <c r="N305" s="112" t="s">
        <v>20</v>
      </c>
      <c r="O305" s="116" t="s">
        <v>20</v>
      </c>
      <c r="P305" s="51"/>
    </row>
    <row r="306" spans="1:16" ht="16.5" thickBot="1">
      <c r="A306" s="70" t="s">
        <v>22</v>
      </c>
      <c r="B306" s="83"/>
      <c r="C306" s="83"/>
      <c r="D306" s="83"/>
      <c r="E306" s="83">
        <v>12</v>
      </c>
      <c r="F306" s="83">
        <v>105</v>
      </c>
      <c r="G306" s="83">
        <v>74</v>
      </c>
      <c r="H306" s="83"/>
      <c r="I306" s="83"/>
      <c r="J306" s="83"/>
      <c r="K306" s="92"/>
      <c r="L306" s="125"/>
      <c r="M306" s="92">
        <v>140</v>
      </c>
      <c r="N306" s="83">
        <v>33</v>
      </c>
      <c r="O306" s="93">
        <v>56</v>
      </c>
      <c r="P306" s="51"/>
    </row>
    <row r="307" spans="1:16" ht="16.5" thickBot="1">
      <c r="A307" s="77" t="s">
        <v>24</v>
      </c>
      <c r="B307" s="177">
        <f>SUM(B306)</f>
        <v>0</v>
      </c>
      <c r="C307" s="177">
        <f aca="true" t="shared" si="40" ref="C307:O307">SUM(C306)</f>
        <v>0</v>
      </c>
      <c r="D307" s="177">
        <f t="shared" si="40"/>
        <v>0</v>
      </c>
      <c r="E307" s="177">
        <f t="shared" si="40"/>
        <v>12</v>
      </c>
      <c r="F307" s="177">
        <f t="shared" si="40"/>
        <v>105</v>
      </c>
      <c r="G307" s="177">
        <f t="shared" si="40"/>
        <v>74</v>
      </c>
      <c r="H307" s="177">
        <f t="shared" si="40"/>
        <v>0</v>
      </c>
      <c r="I307" s="177">
        <f t="shared" si="40"/>
        <v>0</v>
      </c>
      <c r="J307" s="177">
        <f t="shared" si="40"/>
        <v>0</v>
      </c>
      <c r="K307" s="177">
        <f t="shared" si="40"/>
        <v>0</v>
      </c>
      <c r="L307" s="177"/>
      <c r="M307" s="177">
        <f t="shared" si="40"/>
        <v>140</v>
      </c>
      <c r="N307" s="177">
        <f t="shared" si="40"/>
        <v>33</v>
      </c>
      <c r="O307" s="177">
        <f t="shared" si="40"/>
        <v>56</v>
      </c>
      <c r="P307" s="51"/>
    </row>
    <row r="308" spans="1:16" ht="15.75">
      <c r="A308" s="277"/>
      <c r="B308" s="277"/>
      <c r="C308" s="277"/>
      <c r="D308" s="277"/>
      <c r="E308" s="277"/>
      <c r="F308" s="277"/>
      <c r="G308" s="80"/>
      <c r="H308" s="277"/>
      <c r="I308" s="277"/>
      <c r="J308" s="277"/>
      <c r="K308" s="277"/>
      <c r="L308" s="277"/>
      <c r="M308" s="277"/>
      <c r="N308" s="277"/>
      <c r="O308" s="277"/>
      <c r="P308" s="51"/>
    </row>
    <row r="309" spans="1:16" ht="16.5" thickBot="1">
      <c r="A309" s="446" t="s">
        <v>132</v>
      </c>
      <c r="B309" s="447"/>
      <c r="C309" s="447"/>
      <c r="D309" s="447"/>
      <c r="E309" s="447"/>
      <c r="F309" s="447"/>
      <c r="G309" s="447"/>
      <c r="H309" s="447"/>
      <c r="I309" s="447"/>
      <c r="J309" s="447"/>
      <c r="K309" s="447"/>
      <c r="L309" s="108"/>
      <c r="M309" s="108"/>
      <c r="N309" s="108"/>
      <c r="O309" s="108"/>
      <c r="P309" s="51"/>
    </row>
    <row r="310" spans="1:16" ht="19.5" customHeight="1">
      <c r="A310" s="448" t="s">
        <v>5</v>
      </c>
      <c r="B310" s="449" t="s">
        <v>133</v>
      </c>
      <c r="C310" s="449"/>
      <c r="D310" s="449"/>
      <c r="E310" s="449"/>
      <c r="F310" s="450" t="s">
        <v>6</v>
      </c>
      <c r="G310" s="459" t="s">
        <v>88</v>
      </c>
      <c r="H310" s="454" t="s">
        <v>134</v>
      </c>
      <c r="I310" s="454"/>
      <c r="J310" s="454"/>
      <c r="K310" s="454"/>
      <c r="L310" s="455"/>
      <c r="M310" s="456" t="s">
        <v>8</v>
      </c>
      <c r="N310" s="109" t="s">
        <v>9</v>
      </c>
      <c r="O310" s="110" t="s">
        <v>10</v>
      </c>
      <c r="P310" s="51"/>
    </row>
    <row r="311" spans="1:16" ht="28.5" customHeight="1" thickBot="1">
      <c r="A311" s="448"/>
      <c r="B311" s="111" t="s">
        <v>11</v>
      </c>
      <c r="C311" s="112" t="s">
        <v>12</v>
      </c>
      <c r="D311" s="112" t="s">
        <v>13</v>
      </c>
      <c r="E311" s="112" t="s">
        <v>14</v>
      </c>
      <c r="F311" s="515"/>
      <c r="G311" s="460"/>
      <c r="H311" s="113" t="s">
        <v>15</v>
      </c>
      <c r="I311" s="113" t="s">
        <v>16</v>
      </c>
      <c r="J311" s="113" t="s">
        <v>17</v>
      </c>
      <c r="K311" s="114" t="s">
        <v>18</v>
      </c>
      <c r="L311" s="115" t="s">
        <v>19</v>
      </c>
      <c r="M311" s="514"/>
      <c r="N311" s="112" t="s">
        <v>20</v>
      </c>
      <c r="O311" s="116" t="s">
        <v>20</v>
      </c>
      <c r="P311" s="51"/>
    </row>
    <row r="312" spans="1:16" ht="15.75">
      <c r="A312" s="70" t="s">
        <v>22</v>
      </c>
      <c r="B312" s="83"/>
      <c r="C312" s="83"/>
      <c r="D312" s="83">
        <v>20</v>
      </c>
      <c r="E312" s="83"/>
      <c r="F312" s="83">
        <v>28</v>
      </c>
      <c r="G312" s="83">
        <v>10</v>
      </c>
      <c r="H312" s="83"/>
      <c r="I312" s="83"/>
      <c r="J312" s="83"/>
      <c r="K312" s="92"/>
      <c r="L312" s="125"/>
      <c r="M312" s="92">
        <v>9</v>
      </c>
      <c r="N312" s="83">
        <v>25</v>
      </c>
      <c r="O312" s="93">
        <v>21</v>
      </c>
      <c r="P312" s="51"/>
    </row>
    <row r="313" spans="1:16" ht="16.5" thickBot="1">
      <c r="A313" s="70" t="s">
        <v>23</v>
      </c>
      <c r="B313" s="88"/>
      <c r="C313" s="88"/>
      <c r="D313" s="88">
        <v>28</v>
      </c>
      <c r="E313" s="88"/>
      <c r="F313" s="88">
        <v>11</v>
      </c>
      <c r="G313" s="88">
        <v>16</v>
      </c>
      <c r="H313" s="88"/>
      <c r="I313" s="88"/>
      <c r="J313" s="88"/>
      <c r="K313" s="89"/>
      <c r="L313" s="90"/>
      <c r="M313" s="89">
        <v>11</v>
      </c>
      <c r="N313" s="88">
        <v>13</v>
      </c>
      <c r="O313" s="144">
        <v>6</v>
      </c>
      <c r="P313" s="51"/>
    </row>
    <row r="314" spans="1:16" ht="16.5" thickBot="1">
      <c r="A314" s="77" t="s">
        <v>24</v>
      </c>
      <c r="B314" s="177">
        <f>SUM(B312:B313)</f>
        <v>0</v>
      </c>
      <c r="C314" s="177">
        <f aca="true" t="shared" si="41" ref="C314:O314">SUM(C312:C313)</f>
        <v>0</v>
      </c>
      <c r="D314" s="177">
        <f t="shared" si="41"/>
        <v>48</v>
      </c>
      <c r="E314" s="177">
        <f t="shared" si="41"/>
        <v>0</v>
      </c>
      <c r="F314" s="177">
        <f t="shared" si="41"/>
        <v>39</v>
      </c>
      <c r="G314" s="177">
        <f t="shared" si="41"/>
        <v>26</v>
      </c>
      <c r="H314" s="177">
        <f t="shared" si="41"/>
        <v>0</v>
      </c>
      <c r="I314" s="177">
        <f t="shared" si="41"/>
        <v>0</v>
      </c>
      <c r="J314" s="177">
        <f t="shared" si="41"/>
        <v>0</v>
      </c>
      <c r="K314" s="177">
        <f t="shared" si="41"/>
        <v>0</v>
      </c>
      <c r="L314" s="177">
        <f t="shared" si="41"/>
        <v>0</v>
      </c>
      <c r="M314" s="177">
        <f t="shared" si="41"/>
        <v>20</v>
      </c>
      <c r="N314" s="177">
        <f t="shared" si="41"/>
        <v>38</v>
      </c>
      <c r="O314" s="177">
        <f t="shared" si="41"/>
        <v>27</v>
      </c>
      <c r="P314" s="79"/>
    </row>
    <row r="315" spans="1:16" ht="15.75">
      <c r="A315" s="284"/>
      <c r="B315" s="178"/>
      <c r="C315" s="178"/>
      <c r="D315" s="178"/>
      <c r="E315" s="178"/>
      <c r="F315" s="178"/>
      <c r="G315" s="46"/>
      <c r="H315" s="178"/>
      <c r="I315" s="178"/>
      <c r="J315" s="178"/>
      <c r="K315" s="178"/>
      <c r="L315" s="178"/>
      <c r="M315" s="178"/>
      <c r="N315" s="178"/>
      <c r="O315" s="178"/>
      <c r="P315" s="79"/>
    </row>
    <row r="316" spans="1:16" ht="15.75" customHeight="1" thickBot="1">
      <c r="A316" s="511" t="s">
        <v>39</v>
      </c>
      <c r="B316" s="511"/>
      <c r="C316" s="511"/>
      <c r="D316" s="511"/>
      <c r="E316" s="511"/>
      <c r="F316" s="511"/>
      <c r="G316" s="511"/>
      <c r="H316" s="511"/>
      <c r="I316" s="511"/>
      <c r="J316" s="511"/>
      <c r="K316" s="511"/>
      <c r="L316" s="511"/>
      <c r="M316" s="511"/>
      <c r="N316" s="511"/>
      <c r="O316" s="511"/>
      <c r="P316" s="79"/>
    </row>
    <row r="317" spans="1:16" ht="31.5">
      <c r="A317" s="536" t="s">
        <v>5</v>
      </c>
      <c r="B317" s="537" t="s">
        <v>133</v>
      </c>
      <c r="C317" s="537"/>
      <c r="D317" s="537"/>
      <c r="E317" s="537"/>
      <c r="F317" s="538" t="s">
        <v>6</v>
      </c>
      <c r="G317" s="459" t="s">
        <v>88</v>
      </c>
      <c r="H317" s="540" t="s">
        <v>134</v>
      </c>
      <c r="I317" s="540"/>
      <c r="J317" s="540"/>
      <c r="K317" s="540"/>
      <c r="L317" s="541"/>
      <c r="M317" s="542" t="s">
        <v>8</v>
      </c>
      <c r="N317" s="285" t="s">
        <v>9</v>
      </c>
      <c r="O317" s="286" t="s">
        <v>10</v>
      </c>
      <c r="P317" s="79"/>
    </row>
    <row r="318" spans="1:16" ht="63.75" thickBot="1">
      <c r="A318" s="536"/>
      <c r="B318" s="287" t="s">
        <v>11</v>
      </c>
      <c r="C318" s="288" t="s">
        <v>12</v>
      </c>
      <c r="D318" s="288" t="s">
        <v>13</v>
      </c>
      <c r="E318" s="288" t="s">
        <v>14</v>
      </c>
      <c r="F318" s="539"/>
      <c r="G318" s="460"/>
      <c r="H318" s="289" t="s">
        <v>15</v>
      </c>
      <c r="I318" s="289" t="s">
        <v>16</v>
      </c>
      <c r="J318" s="289" t="s">
        <v>17</v>
      </c>
      <c r="K318" s="290" t="s">
        <v>18</v>
      </c>
      <c r="L318" s="291" t="s">
        <v>19</v>
      </c>
      <c r="M318" s="543"/>
      <c r="N318" s="288" t="s">
        <v>20</v>
      </c>
      <c r="O318" s="292" t="s">
        <v>20</v>
      </c>
      <c r="P318" s="79"/>
    </row>
    <row r="319" spans="1:17" ht="16.5" thickBot="1">
      <c r="A319" s="77" t="s">
        <v>24</v>
      </c>
      <c r="B319" s="177">
        <f>SUM(B241,B251,B261,B271,B281,B290,B301,B307,B314)</f>
        <v>402</v>
      </c>
      <c r="C319" s="177">
        <f aca="true" t="shared" si="42" ref="C319:O319">SUM(C241,C251,C261,C271,C281,C290,C301,C307,C314)</f>
        <v>5346</v>
      </c>
      <c r="D319" s="177">
        <f t="shared" si="42"/>
        <v>838</v>
      </c>
      <c r="E319" s="177">
        <f t="shared" si="42"/>
        <v>2129</v>
      </c>
      <c r="F319" s="177">
        <f t="shared" si="42"/>
        <v>5175</v>
      </c>
      <c r="G319" s="177">
        <f t="shared" si="42"/>
        <v>4861</v>
      </c>
      <c r="H319" s="177">
        <f t="shared" si="42"/>
        <v>83</v>
      </c>
      <c r="I319" s="177">
        <f t="shared" si="42"/>
        <v>86</v>
      </c>
      <c r="J319" s="177">
        <f t="shared" si="42"/>
        <v>0</v>
      </c>
      <c r="K319" s="177">
        <f t="shared" si="42"/>
        <v>0</v>
      </c>
      <c r="L319" s="177">
        <f t="shared" si="42"/>
        <v>581</v>
      </c>
      <c r="M319" s="177">
        <f t="shared" si="42"/>
        <v>5070</v>
      </c>
      <c r="N319" s="177">
        <f t="shared" si="42"/>
        <v>3722</v>
      </c>
      <c r="O319" s="177">
        <f t="shared" si="42"/>
        <v>2793</v>
      </c>
      <c r="P319" s="266"/>
      <c r="Q319" s="29"/>
    </row>
    <row r="320" spans="1:16" ht="15.75">
      <c r="A320" s="80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79"/>
    </row>
    <row r="321" spans="1:16" ht="15.75">
      <c r="A321" s="473" t="s">
        <v>40</v>
      </c>
      <c r="B321" s="473"/>
      <c r="C321" s="473"/>
      <c r="D321" s="473"/>
      <c r="E321" s="473"/>
      <c r="F321" s="473"/>
      <c r="G321" s="473"/>
      <c r="H321" s="473"/>
      <c r="I321" s="473"/>
      <c r="J321" s="473"/>
      <c r="K321" s="473"/>
      <c r="L321" s="473"/>
      <c r="M321" s="473"/>
      <c r="N321" s="473"/>
      <c r="O321" s="473"/>
      <c r="P321" s="79"/>
    </row>
    <row r="322" spans="1:16" ht="16.5" thickBot="1">
      <c r="A322" s="458" t="s">
        <v>116</v>
      </c>
      <c r="B322" s="458"/>
      <c r="C322" s="458"/>
      <c r="D322" s="458"/>
      <c r="E322" s="458"/>
      <c r="F322" s="458"/>
      <c r="G322" s="458"/>
      <c r="H322" s="458"/>
      <c r="I322" s="458"/>
      <c r="J322" s="458"/>
      <c r="K322" s="458"/>
      <c r="L322" s="458"/>
      <c r="M322" s="458"/>
      <c r="N322" s="45"/>
      <c r="O322" s="45"/>
      <c r="P322" s="79"/>
    </row>
    <row r="323" spans="1:16" ht="31.5">
      <c r="A323" s="448" t="s">
        <v>5</v>
      </c>
      <c r="B323" s="449" t="s">
        <v>133</v>
      </c>
      <c r="C323" s="449"/>
      <c r="D323" s="449"/>
      <c r="E323" s="449"/>
      <c r="F323" s="450" t="s">
        <v>6</v>
      </c>
      <c r="G323" s="459" t="s">
        <v>88</v>
      </c>
      <c r="H323" s="454" t="s">
        <v>134</v>
      </c>
      <c r="I323" s="454"/>
      <c r="J323" s="454"/>
      <c r="K323" s="454"/>
      <c r="L323" s="455"/>
      <c r="M323" s="456" t="s">
        <v>8</v>
      </c>
      <c r="N323" s="109" t="s">
        <v>9</v>
      </c>
      <c r="O323" s="110" t="s">
        <v>10</v>
      </c>
      <c r="P323" s="79"/>
    </row>
    <row r="324" spans="1:16" ht="63.75" thickBot="1">
      <c r="A324" s="448"/>
      <c r="B324" s="58" t="s">
        <v>11</v>
      </c>
      <c r="C324" s="59" t="s">
        <v>12</v>
      </c>
      <c r="D324" s="59" t="s">
        <v>13</v>
      </c>
      <c r="E324" s="59" t="s">
        <v>14</v>
      </c>
      <c r="F324" s="451"/>
      <c r="G324" s="460"/>
      <c r="H324" s="60" t="s">
        <v>15</v>
      </c>
      <c r="I324" s="60" t="s">
        <v>16</v>
      </c>
      <c r="J324" s="60" t="s">
        <v>17</v>
      </c>
      <c r="K324" s="61" t="s">
        <v>18</v>
      </c>
      <c r="L324" s="62" t="s">
        <v>19</v>
      </c>
      <c r="M324" s="457"/>
      <c r="N324" s="59" t="s">
        <v>20</v>
      </c>
      <c r="O324" s="63" t="s">
        <v>20</v>
      </c>
      <c r="P324" s="79"/>
    </row>
    <row r="325" spans="1:17" ht="16.5" thickBot="1">
      <c r="A325" s="64" t="s">
        <v>23</v>
      </c>
      <c r="B325" s="293"/>
      <c r="C325" s="293"/>
      <c r="D325" s="293"/>
      <c r="E325" s="293">
        <v>162</v>
      </c>
      <c r="F325" s="194">
        <v>71</v>
      </c>
      <c r="G325" s="194">
        <v>28</v>
      </c>
      <c r="H325" s="293"/>
      <c r="I325" s="293"/>
      <c r="J325" s="194"/>
      <c r="K325" s="294"/>
      <c r="L325" s="295"/>
      <c r="M325" s="296"/>
      <c r="N325" s="194">
        <v>51</v>
      </c>
      <c r="O325" s="297">
        <v>52</v>
      </c>
      <c r="P325" s="266"/>
      <c r="Q325" s="29"/>
    </row>
    <row r="326" spans="1:17" ht="16.5" thickBot="1">
      <c r="A326" s="77" t="s">
        <v>24</v>
      </c>
      <c r="B326" s="298">
        <f>SUM(B325)</f>
        <v>0</v>
      </c>
      <c r="C326" s="298">
        <f aca="true" t="shared" si="43" ref="C326:O326">SUM(C325)</f>
        <v>0</v>
      </c>
      <c r="D326" s="298">
        <f t="shared" si="43"/>
        <v>0</v>
      </c>
      <c r="E326" s="298">
        <f t="shared" si="43"/>
        <v>162</v>
      </c>
      <c r="F326" s="298">
        <f t="shared" si="43"/>
        <v>71</v>
      </c>
      <c r="G326" s="298">
        <f t="shared" si="43"/>
        <v>28</v>
      </c>
      <c r="H326" s="298">
        <f t="shared" si="43"/>
        <v>0</v>
      </c>
      <c r="I326" s="298">
        <f t="shared" si="43"/>
        <v>0</v>
      </c>
      <c r="J326" s="298">
        <f t="shared" si="43"/>
        <v>0</v>
      </c>
      <c r="K326" s="298">
        <f t="shared" si="43"/>
        <v>0</v>
      </c>
      <c r="L326" s="298">
        <f t="shared" si="43"/>
        <v>0</v>
      </c>
      <c r="M326" s="298">
        <f t="shared" si="43"/>
        <v>0</v>
      </c>
      <c r="N326" s="298">
        <f t="shared" si="43"/>
        <v>51</v>
      </c>
      <c r="O326" s="298">
        <f t="shared" si="43"/>
        <v>52</v>
      </c>
      <c r="P326" s="266"/>
      <c r="Q326" s="29"/>
    </row>
    <row r="327" spans="1:16" ht="15.75">
      <c r="A327" s="45"/>
      <c r="B327" s="45"/>
      <c r="C327" s="45"/>
      <c r="D327" s="45"/>
      <c r="E327" s="45"/>
      <c r="F327" s="45"/>
      <c r="G327" s="46"/>
      <c r="H327" s="45"/>
      <c r="I327" s="45"/>
      <c r="J327" s="45"/>
      <c r="K327" s="45"/>
      <c r="L327" s="45"/>
      <c r="M327" s="45"/>
      <c r="N327" s="45"/>
      <c r="O327" s="45"/>
      <c r="P327" s="79"/>
    </row>
    <row r="328" spans="1:16" ht="16.5" thickBot="1">
      <c r="A328" s="458" t="s">
        <v>117</v>
      </c>
      <c r="B328" s="458"/>
      <c r="C328" s="458"/>
      <c r="D328" s="458"/>
      <c r="E328" s="458"/>
      <c r="F328" s="458"/>
      <c r="G328" s="458"/>
      <c r="H328" s="458"/>
      <c r="I328" s="458"/>
      <c r="J328" s="458"/>
      <c r="K328" s="458"/>
      <c r="L328" s="458"/>
      <c r="M328" s="458"/>
      <c r="N328" s="299"/>
      <c r="O328" s="299"/>
      <c r="P328" s="79"/>
    </row>
    <row r="329" spans="1:16" ht="31.5">
      <c r="A329" s="448" t="s">
        <v>5</v>
      </c>
      <c r="B329" s="449" t="s">
        <v>133</v>
      </c>
      <c r="C329" s="449"/>
      <c r="D329" s="449"/>
      <c r="E329" s="449"/>
      <c r="F329" s="450" t="s">
        <v>6</v>
      </c>
      <c r="G329" s="459" t="s">
        <v>88</v>
      </c>
      <c r="H329" s="454" t="s">
        <v>134</v>
      </c>
      <c r="I329" s="454"/>
      <c r="J329" s="454"/>
      <c r="K329" s="454"/>
      <c r="L329" s="455"/>
      <c r="M329" s="456" t="s">
        <v>8</v>
      </c>
      <c r="N329" s="109" t="s">
        <v>9</v>
      </c>
      <c r="O329" s="110" t="s">
        <v>10</v>
      </c>
      <c r="P329" s="79"/>
    </row>
    <row r="330" spans="1:16" ht="63.75" thickBot="1">
      <c r="A330" s="448"/>
      <c r="B330" s="58" t="s">
        <v>11</v>
      </c>
      <c r="C330" s="59" t="s">
        <v>12</v>
      </c>
      <c r="D330" s="59" t="s">
        <v>13</v>
      </c>
      <c r="E330" s="59" t="s">
        <v>14</v>
      </c>
      <c r="F330" s="451"/>
      <c r="G330" s="460"/>
      <c r="H330" s="60" t="s">
        <v>15</v>
      </c>
      <c r="I330" s="60" t="s">
        <v>16</v>
      </c>
      <c r="J330" s="60" t="s">
        <v>17</v>
      </c>
      <c r="K330" s="61" t="s">
        <v>18</v>
      </c>
      <c r="L330" s="62" t="s">
        <v>19</v>
      </c>
      <c r="M330" s="457"/>
      <c r="N330" s="59" t="s">
        <v>20</v>
      </c>
      <c r="O330" s="63" t="s">
        <v>20</v>
      </c>
      <c r="P330" s="79"/>
    </row>
    <row r="331" spans="1:17" ht="15.75">
      <c r="A331" s="64" t="s">
        <v>21</v>
      </c>
      <c r="B331" s="82"/>
      <c r="C331" s="82"/>
      <c r="D331" s="82">
        <v>27</v>
      </c>
      <c r="E331" s="82"/>
      <c r="F331" s="88">
        <v>180</v>
      </c>
      <c r="G331" s="88">
        <v>2</v>
      </c>
      <c r="H331" s="82"/>
      <c r="I331" s="82"/>
      <c r="J331" s="88"/>
      <c r="K331" s="84"/>
      <c r="L331" s="90"/>
      <c r="M331" s="89">
        <v>97</v>
      </c>
      <c r="N331" s="88">
        <v>2</v>
      </c>
      <c r="O331" s="144">
        <v>46</v>
      </c>
      <c r="P331" s="266"/>
      <c r="Q331" s="29"/>
    </row>
    <row r="332" spans="1:17" ht="15.75">
      <c r="A332" s="70" t="s">
        <v>22</v>
      </c>
      <c r="B332" s="88"/>
      <c r="C332" s="88"/>
      <c r="D332" s="88"/>
      <c r="E332" s="88">
        <v>186</v>
      </c>
      <c r="F332" s="88">
        <v>251</v>
      </c>
      <c r="G332" s="88">
        <v>564</v>
      </c>
      <c r="H332" s="88"/>
      <c r="I332" s="88"/>
      <c r="J332" s="88"/>
      <c r="K332" s="89"/>
      <c r="L332" s="90">
        <v>36.6</v>
      </c>
      <c r="M332" s="89">
        <v>250</v>
      </c>
      <c r="N332" s="88">
        <v>134</v>
      </c>
      <c r="O332" s="144">
        <v>118</v>
      </c>
      <c r="P332" s="266"/>
      <c r="Q332" s="29"/>
    </row>
    <row r="333" spans="1:17" ht="15.75">
      <c r="A333" s="70" t="s">
        <v>23</v>
      </c>
      <c r="B333" s="88"/>
      <c r="C333" s="88"/>
      <c r="D333" s="88"/>
      <c r="E333" s="88">
        <v>103</v>
      </c>
      <c r="F333" s="88">
        <v>261</v>
      </c>
      <c r="G333" s="88">
        <v>291</v>
      </c>
      <c r="H333" s="88"/>
      <c r="I333" s="88"/>
      <c r="J333" s="88"/>
      <c r="K333" s="88"/>
      <c r="L333" s="90">
        <v>36.4</v>
      </c>
      <c r="M333" s="89">
        <v>267</v>
      </c>
      <c r="N333" s="88">
        <v>85</v>
      </c>
      <c r="O333" s="144">
        <v>115</v>
      </c>
      <c r="P333" s="266"/>
      <c r="Q333" s="29"/>
    </row>
    <row r="334" spans="1:17" ht="15.75">
      <c r="A334" s="70" t="s">
        <v>26</v>
      </c>
      <c r="B334" s="88"/>
      <c r="C334" s="88"/>
      <c r="D334" s="88"/>
      <c r="E334" s="88">
        <v>316</v>
      </c>
      <c r="F334" s="88">
        <v>244</v>
      </c>
      <c r="G334" s="88">
        <v>309</v>
      </c>
      <c r="H334" s="88"/>
      <c r="I334" s="88"/>
      <c r="J334" s="88"/>
      <c r="K334" s="88"/>
      <c r="L334" s="90"/>
      <c r="M334" s="89">
        <v>278</v>
      </c>
      <c r="N334" s="88">
        <v>184</v>
      </c>
      <c r="O334" s="144">
        <v>126</v>
      </c>
      <c r="P334" s="266"/>
      <c r="Q334" s="29"/>
    </row>
    <row r="335" spans="1:17" ht="16.5" thickBot="1">
      <c r="A335" s="267" t="s">
        <v>25</v>
      </c>
      <c r="B335" s="150"/>
      <c r="C335" s="150"/>
      <c r="D335" s="150"/>
      <c r="E335" s="150"/>
      <c r="F335" s="150">
        <v>98</v>
      </c>
      <c r="G335" s="150"/>
      <c r="H335" s="150"/>
      <c r="I335" s="150"/>
      <c r="J335" s="150"/>
      <c r="K335" s="150"/>
      <c r="L335" s="269"/>
      <c r="M335" s="268">
        <v>54</v>
      </c>
      <c r="N335" s="150">
        <v>12</v>
      </c>
      <c r="O335" s="126">
        <v>28</v>
      </c>
      <c r="P335" s="266"/>
      <c r="Q335" s="29"/>
    </row>
    <row r="336" spans="1:17" ht="16.5" thickBot="1">
      <c r="A336" s="77" t="s">
        <v>24</v>
      </c>
      <c r="B336" s="177">
        <f>SUM(B331:B335)</f>
        <v>0</v>
      </c>
      <c r="C336" s="177">
        <f aca="true" t="shared" si="44" ref="C336:N336">SUM(C331:C335)</f>
        <v>0</v>
      </c>
      <c r="D336" s="177">
        <f t="shared" si="44"/>
        <v>27</v>
      </c>
      <c r="E336" s="177">
        <f t="shared" si="44"/>
        <v>605</v>
      </c>
      <c r="F336" s="177">
        <f t="shared" si="44"/>
        <v>1034</v>
      </c>
      <c r="G336" s="177">
        <f t="shared" si="44"/>
        <v>1166</v>
      </c>
      <c r="H336" s="177">
        <f t="shared" si="44"/>
        <v>0</v>
      </c>
      <c r="I336" s="177">
        <f t="shared" si="44"/>
        <v>0</v>
      </c>
      <c r="J336" s="177">
        <f t="shared" si="44"/>
        <v>0</v>
      </c>
      <c r="K336" s="177">
        <f t="shared" si="44"/>
        <v>0</v>
      </c>
      <c r="L336" s="177">
        <f t="shared" si="44"/>
        <v>73</v>
      </c>
      <c r="M336" s="177">
        <f t="shared" si="44"/>
        <v>946</v>
      </c>
      <c r="N336" s="177">
        <f t="shared" si="44"/>
        <v>417</v>
      </c>
      <c r="O336" s="177">
        <f>SUM(O331:O335)</f>
        <v>433</v>
      </c>
      <c r="P336" s="266"/>
      <c r="Q336" s="29"/>
    </row>
    <row r="337" spans="1:16" ht="15.75">
      <c r="A337" s="300"/>
      <c r="B337" s="301"/>
      <c r="C337" s="301"/>
      <c r="D337" s="301"/>
      <c r="E337" s="301"/>
      <c r="F337" s="301"/>
      <c r="G337" s="301"/>
      <c r="H337" s="301"/>
      <c r="I337" s="301"/>
      <c r="J337" s="301"/>
      <c r="K337" s="301"/>
      <c r="L337" s="301"/>
      <c r="M337" s="301"/>
      <c r="N337" s="301"/>
      <c r="O337" s="301"/>
      <c r="P337" s="79"/>
    </row>
    <row r="338" spans="1:16" ht="16.5" thickBot="1">
      <c r="A338" s="446" t="s">
        <v>118</v>
      </c>
      <c r="B338" s="447"/>
      <c r="C338" s="447"/>
      <c r="D338" s="447"/>
      <c r="E338" s="447"/>
      <c r="F338" s="447"/>
      <c r="G338" s="447"/>
      <c r="H338" s="447"/>
      <c r="I338" s="447"/>
      <c r="J338" s="447"/>
      <c r="K338" s="447"/>
      <c r="L338" s="108"/>
      <c r="M338" s="108"/>
      <c r="N338" s="108"/>
      <c r="O338" s="108"/>
      <c r="P338" s="79"/>
    </row>
    <row r="339" spans="1:16" ht="31.5">
      <c r="A339" s="448" t="s">
        <v>5</v>
      </c>
      <c r="B339" s="449" t="s">
        <v>133</v>
      </c>
      <c r="C339" s="449"/>
      <c r="D339" s="449"/>
      <c r="E339" s="449"/>
      <c r="F339" s="450" t="s">
        <v>6</v>
      </c>
      <c r="G339" s="459" t="s">
        <v>88</v>
      </c>
      <c r="H339" s="454" t="s">
        <v>134</v>
      </c>
      <c r="I339" s="454"/>
      <c r="J339" s="454"/>
      <c r="K339" s="454"/>
      <c r="L339" s="455"/>
      <c r="M339" s="456" t="s">
        <v>8</v>
      </c>
      <c r="N339" s="109" t="s">
        <v>9</v>
      </c>
      <c r="O339" s="110" t="s">
        <v>10</v>
      </c>
      <c r="P339" s="51"/>
    </row>
    <row r="340" spans="1:17" ht="63.75" thickBot="1">
      <c r="A340" s="448"/>
      <c r="B340" s="111" t="s">
        <v>11</v>
      </c>
      <c r="C340" s="112" t="s">
        <v>12</v>
      </c>
      <c r="D340" s="112" t="s">
        <v>13</v>
      </c>
      <c r="E340" s="112" t="s">
        <v>14</v>
      </c>
      <c r="F340" s="515"/>
      <c r="G340" s="460"/>
      <c r="H340" s="113" t="s">
        <v>15</v>
      </c>
      <c r="I340" s="113" t="s">
        <v>16</v>
      </c>
      <c r="J340" s="113" t="s">
        <v>17</v>
      </c>
      <c r="K340" s="114" t="s">
        <v>18</v>
      </c>
      <c r="L340" s="115" t="s">
        <v>19</v>
      </c>
      <c r="M340" s="514"/>
      <c r="N340" s="112" t="s">
        <v>20</v>
      </c>
      <c r="O340" s="116" t="s">
        <v>20</v>
      </c>
      <c r="P340" s="51"/>
      <c r="Q340" s="28"/>
    </row>
    <row r="341" spans="1:16" ht="16.5" thickBot="1">
      <c r="A341" s="70" t="s">
        <v>23</v>
      </c>
      <c r="B341" s="83">
        <v>131</v>
      </c>
      <c r="C341" s="83">
        <v>61</v>
      </c>
      <c r="D341" s="83"/>
      <c r="E341" s="83"/>
      <c r="F341" s="83">
        <v>89</v>
      </c>
      <c r="G341" s="83">
        <v>143</v>
      </c>
      <c r="H341" s="83"/>
      <c r="I341" s="83"/>
      <c r="J341" s="83"/>
      <c r="K341" s="92"/>
      <c r="L341" s="125">
        <v>121</v>
      </c>
      <c r="M341" s="92">
        <v>96</v>
      </c>
      <c r="N341" s="83">
        <v>74</v>
      </c>
      <c r="O341" s="93">
        <v>49</v>
      </c>
      <c r="P341" s="51"/>
    </row>
    <row r="342" spans="1:16" ht="16.5" thickBot="1">
      <c r="A342" s="77" t="s">
        <v>24</v>
      </c>
      <c r="B342" s="177">
        <f>SUM(B341)</f>
        <v>131</v>
      </c>
      <c r="C342" s="177">
        <f aca="true" t="shared" si="45" ref="C342:O342">SUM(C341)</f>
        <v>61</v>
      </c>
      <c r="D342" s="177">
        <f t="shared" si="45"/>
        <v>0</v>
      </c>
      <c r="E342" s="177">
        <f t="shared" si="45"/>
        <v>0</v>
      </c>
      <c r="F342" s="177">
        <f t="shared" si="45"/>
        <v>89</v>
      </c>
      <c r="G342" s="177">
        <f t="shared" si="45"/>
        <v>143</v>
      </c>
      <c r="H342" s="177">
        <f t="shared" si="45"/>
        <v>0</v>
      </c>
      <c r="I342" s="177">
        <f t="shared" si="45"/>
        <v>0</v>
      </c>
      <c r="J342" s="177">
        <f t="shared" si="45"/>
        <v>0</v>
      </c>
      <c r="K342" s="177">
        <f t="shared" si="45"/>
        <v>0</v>
      </c>
      <c r="L342" s="177">
        <f t="shared" si="45"/>
        <v>121</v>
      </c>
      <c r="M342" s="177">
        <f t="shared" si="45"/>
        <v>96</v>
      </c>
      <c r="N342" s="177">
        <f t="shared" si="45"/>
        <v>74</v>
      </c>
      <c r="O342" s="177">
        <f t="shared" si="45"/>
        <v>49</v>
      </c>
      <c r="P342" s="79"/>
    </row>
    <row r="343" spans="1:16" ht="16.5" thickBot="1">
      <c r="A343" s="486" t="s">
        <v>119</v>
      </c>
      <c r="B343" s="486"/>
      <c r="C343" s="486"/>
      <c r="D343" s="486"/>
      <c r="E343" s="486"/>
      <c r="F343" s="486"/>
      <c r="G343" s="486"/>
      <c r="H343" s="486"/>
      <c r="I343" s="486"/>
      <c r="J343" s="486"/>
      <c r="K343" s="486"/>
      <c r="L343" s="108"/>
      <c r="M343" s="108"/>
      <c r="N343" s="108"/>
      <c r="O343" s="108"/>
      <c r="P343" s="79"/>
    </row>
    <row r="344" spans="1:16" ht="31.5">
      <c r="A344" s="448" t="s">
        <v>5</v>
      </c>
      <c r="B344" s="449" t="s">
        <v>133</v>
      </c>
      <c r="C344" s="449"/>
      <c r="D344" s="449"/>
      <c r="E344" s="449"/>
      <c r="F344" s="450" t="s">
        <v>6</v>
      </c>
      <c r="G344" s="459" t="s">
        <v>88</v>
      </c>
      <c r="H344" s="454" t="s">
        <v>134</v>
      </c>
      <c r="I344" s="454"/>
      <c r="J344" s="454"/>
      <c r="K344" s="454"/>
      <c r="L344" s="455"/>
      <c r="M344" s="456" t="s">
        <v>8</v>
      </c>
      <c r="N344" s="109" t="s">
        <v>9</v>
      </c>
      <c r="O344" s="110" t="s">
        <v>10</v>
      </c>
      <c r="P344" s="51"/>
    </row>
    <row r="345" spans="1:16" ht="63.75" thickBot="1">
      <c r="A345" s="448"/>
      <c r="B345" s="111" t="s">
        <v>11</v>
      </c>
      <c r="C345" s="112" t="s">
        <v>12</v>
      </c>
      <c r="D345" s="112" t="s">
        <v>13</v>
      </c>
      <c r="E345" s="112" t="s">
        <v>14</v>
      </c>
      <c r="F345" s="515"/>
      <c r="G345" s="460"/>
      <c r="H345" s="113" t="s">
        <v>15</v>
      </c>
      <c r="I345" s="113" t="s">
        <v>16</v>
      </c>
      <c r="J345" s="113" t="s">
        <v>17</v>
      </c>
      <c r="K345" s="114" t="s">
        <v>18</v>
      </c>
      <c r="L345" s="115" t="s">
        <v>19</v>
      </c>
      <c r="M345" s="514"/>
      <c r="N345" s="112" t="s">
        <v>20</v>
      </c>
      <c r="O345" s="116" t="s">
        <v>20</v>
      </c>
      <c r="P345" s="51"/>
    </row>
    <row r="346" spans="1:16" ht="16.5" thickBot="1">
      <c r="A346" s="267" t="s">
        <v>25</v>
      </c>
      <c r="B346" s="146">
        <v>5</v>
      </c>
      <c r="C346" s="147"/>
      <c r="D346" s="147">
        <v>19</v>
      </c>
      <c r="E346" s="147"/>
      <c r="F346" s="147"/>
      <c r="G346" s="147">
        <v>12</v>
      </c>
      <c r="H346" s="147"/>
      <c r="I346" s="147"/>
      <c r="J346" s="147"/>
      <c r="K346" s="146"/>
      <c r="L346" s="302"/>
      <c r="M346" s="146">
        <v>32</v>
      </c>
      <c r="N346" s="147">
        <v>7</v>
      </c>
      <c r="O346" s="152">
        <v>6</v>
      </c>
      <c r="P346" s="51"/>
    </row>
    <row r="347" spans="1:16" ht="16.5" thickBot="1">
      <c r="A347" s="77" t="s">
        <v>24</v>
      </c>
      <c r="B347" s="177">
        <f>SUM(B346)</f>
        <v>5</v>
      </c>
      <c r="C347" s="177">
        <f aca="true" t="shared" si="46" ref="C347:O347">SUM(C346)</f>
        <v>0</v>
      </c>
      <c r="D347" s="177">
        <f t="shared" si="46"/>
        <v>19</v>
      </c>
      <c r="E347" s="177">
        <f t="shared" si="46"/>
        <v>0</v>
      </c>
      <c r="F347" s="177">
        <f t="shared" si="46"/>
        <v>0</v>
      </c>
      <c r="G347" s="177">
        <f t="shared" si="46"/>
        <v>12</v>
      </c>
      <c r="H347" s="177">
        <f t="shared" si="46"/>
        <v>0</v>
      </c>
      <c r="I347" s="177">
        <f t="shared" si="46"/>
        <v>0</v>
      </c>
      <c r="J347" s="177">
        <f t="shared" si="46"/>
        <v>0</v>
      </c>
      <c r="K347" s="177">
        <f t="shared" si="46"/>
        <v>0</v>
      </c>
      <c r="L347" s="177">
        <f t="shared" si="46"/>
        <v>0</v>
      </c>
      <c r="M347" s="177">
        <f t="shared" si="46"/>
        <v>32</v>
      </c>
      <c r="N347" s="177">
        <f t="shared" si="46"/>
        <v>7</v>
      </c>
      <c r="O347" s="177">
        <f t="shared" si="46"/>
        <v>6</v>
      </c>
      <c r="P347" s="79"/>
    </row>
    <row r="348" spans="1:16" ht="15.75">
      <c r="A348" s="37"/>
      <c r="B348" s="37"/>
      <c r="C348" s="37"/>
      <c r="D348" s="37"/>
      <c r="E348" s="37"/>
      <c r="F348" s="37"/>
      <c r="G348" s="131"/>
      <c r="H348" s="37"/>
      <c r="I348" s="37"/>
      <c r="J348" s="37"/>
      <c r="K348" s="37"/>
      <c r="L348" s="37"/>
      <c r="M348" s="37"/>
      <c r="N348" s="37"/>
      <c r="O348" s="37"/>
      <c r="P348" s="51"/>
    </row>
    <row r="349" spans="1:16" ht="16.5" thickBot="1">
      <c r="A349" s="544" t="s">
        <v>120</v>
      </c>
      <c r="B349" s="486"/>
      <c r="C349" s="486"/>
      <c r="D349" s="486"/>
      <c r="E349" s="486"/>
      <c r="F349" s="486"/>
      <c r="G349" s="486"/>
      <c r="H349" s="486"/>
      <c r="I349" s="486"/>
      <c r="J349" s="486"/>
      <c r="K349" s="486"/>
      <c r="L349" s="108"/>
      <c r="M349" s="108"/>
      <c r="N349" s="108"/>
      <c r="O349" s="108"/>
      <c r="P349" s="51"/>
    </row>
    <row r="350" spans="1:16" ht="31.5">
      <c r="A350" s="448" t="s">
        <v>5</v>
      </c>
      <c r="B350" s="449" t="s">
        <v>133</v>
      </c>
      <c r="C350" s="449"/>
      <c r="D350" s="449"/>
      <c r="E350" s="449"/>
      <c r="F350" s="450" t="s">
        <v>6</v>
      </c>
      <c r="G350" s="459" t="s">
        <v>88</v>
      </c>
      <c r="H350" s="454" t="s">
        <v>134</v>
      </c>
      <c r="I350" s="454"/>
      <c r="J350" s="454"/>
      <c r="K350" s="454"/>
      <c r="L350" s="455"/>
      <c r="M350" s="456" t="s">
        <v>8</v>
      </c>
      <c r="N350" s="109" t="s">
        <v>9</v>
      </c>
      <c r="O350" s="110" t="s">
        <v>10</v>
      </c>
      <c r="P350" s="51"/>
    </row>
    <row r="351" spans="1:16" ht="63.75" thickBot="1">
      <c r="A351" s="545"/>
      <c r="B351" s="58" t="s">
        <v>11</v>
      </c>
      <c r="C351" s="59" t="s">
        <v>12</v>
      </c>
      <c r="D351" s="59" t="s">
        <v>13</v>
      </c>
      <c r="E351" s="59" t="s">
        <v>14</v>
      </c>
      <c r="F351" s="451"/>
      <c r="G351" s="460"/>
      <c r="H351" s="60" t="s">
        <v>15</v>
      </c>
      <c r="I351" s="60" t="s">
        <v>16</v>
      </c>
      <c r="J351" s="60" t="s">
        <v>17</v>
      </c>
      <c r="K351" s="61" t="s">
        <v>18</v>
      </c>
      <c r="L351" s="62" t="s">
        <v>19</v>
      </c>
      <c r="M351" s="457"/>
      <c r="N351" s="59" t="s">
        <v>20</v>
      </c>
      <c r="O351" s="63" t="s">
        <v>20</v>
      </c>
      <c r="P351" s="51"/>
    </row>
    <row r="352" spans="1:18" ht="15.75">
      <c r="A352" s="303" t="s">
        <v>21</v>
      </c>
      <c r="B352" s="304"/>
      <c r="C352" s="305"/>
      <c r="D352" s="305"/>
      <c r="E352" s="306"/>
      <c r="F352" s="307">
        <v>76</v>
      </c>
      <c r="G352" s="306"/>
      <c r="H352" s="308"/>
      <c r="I352" s="308"/>
      <c r="J352" s="308"/>
      <c r="K352" s="309"/>
      <c r="L352" s="310"/>
      <c r="M352" s="311">
        <v>20</v>
      </c>
      <c r="N352" s="312"/>
      <c r="O352" s="313">
        <v>14</v>
      </c>
      <c r="P352" s="37"/>
      <c r="R352" s="28"/>
    </row>
    <row r="353" spans="1:16" ht="15.75">
      <c r="A353" s="70" t="s">
        <v>22</v>
      </c>
      <c r="B353" s="314"/>
      <c r="C353" s="230"/>
      <c r="D353" s="88"/>
      <c r="E353" s="315">
        <v>338</v>
      </c>
      <c r="F353" s="315">
        <v>63</v>
      </c>
      <c r="G353" s="315">
        <v>36</v>
      </c>
      <c r="H353" s="316"/>
      <c r="I353" s="317"/>
      <c r="J353" s="317"/>
      <c r="K353" s="318"/>
      <c r="L353" s="319"/>
      <c r="M353" s="320">
        <v>307</v>
      </c>
      <c r="N353" s="315">
        <v>135</v>
      </c>
      <c r="O353" s="321">
        <v>54</v>
      </c>
      <c r="P353" s="37"/>
    </row>
    <row r="354" spans="1:16" ht="15.75">
      <c r="A354" s="235" t="s">
        <v>23</v>
      </c>
      <c r="B354" s="314"/>
      <c r="C354" s="322"/>
      <c r="D354" s="323"/>
      <c r="E354" s="142">
        <v>377</v>
      </c>
      <c r="F354" s="142">
        <v>107</v>
      </c>
      <c r="G354" s="142">
        <v>161</v>
      </c>
      <c r="H354" s="230"/>
      <c r="I354" s="230"/>
      <c r="J354" s="230"/>
      <c r="K354" s="230"/>
      <c r="L354" s="233">
        <v>25</v>
      </c>
      <c r="M354" s="324">
        <v>360</v>
      </c>
      <c r="N354" s="142">
        <v>179</v>
      </c>
      <c r="O354" s="143">
        <v>60</v>
      </c>
      <c r="P354" s="37"/>
    </row>
    <row r="355" spans="1:16" ht="16.5" thickBot="1">
      <c r="A355" s="267" t="s">
        <v>25</v>
      </c>
      <c r="B355" s="146"/>
      <c r="C355" s="147"/>
      <c r="D355" s="147"/>
      <c r="E355" s="147"/>
      <c r="F355" s="147">
        <v>21</v>
      </c>
      <c r="G355" s="147"/>
      <c r="H355" s="147"/>
      <c r="I355" s="147"/>
      <c r="J355" s="147"/>
      <c r="K355" s="146"/>
      <c r="L355" s="302"/>
      <c r="M355" s="146"/>
      <c r="N355" s="147">
        <v>3</v>
      </c>
      <c r="O355" s="152">
        <v>4</v>
      </c>
      <c r="P355" s="37"/>
    </row>
    <row r="356" spans="1:17" ht="16.5" thickBot="1">
      <c r="A356" s="77" t="s">
        <v>24</v>
      </c>
      <c r="B356" s="177">
        <f aca="true" t="shared" si="47" ref="B356:N356">SUM(B352:B354)</f>
        <v>0</v>
      </c>
      <c r="C356" s="177">
        <f t="shared" si="47"/>
        <v>0</v>
      </c>
      <c r="D356" s="177">
        <f t="shared" si="47"/>
        <v>0</v>
      </c>
      <c r="E356" s="177">
        <f t="shared" si="47"/>
        <v>715</v>
      </c>
      <c r="F356" s="177">
        <f t="shared" si="47"/>
        <v>246</v>
      </c>
      <c r="G356" s="177">
        <f t="shared" si="47"/>
        <v>197</v>
      </c>
      <c r="H356" s="177">
        <f t="shared" si="47"/>
        <v>0</v>
      </c>
      <c r="I356" s="177">
        <f t="shared" si="47"/>
        <v>0</v>
      </c>
      <c r="J356" s="177">
        <f t="shared" si="47"/>
        <v>0</v>
      </c>
      <c r="K356" s="177">
        <f t="shared" si="47"/>
        <v>0</v>
      </c>
      <c r="L356" s="177">
        <f t="shared" si="47"/>
        <v>25</v>
      </c>
      <c r="M356" s="177">
        <f t="shared" si="47"/>
        <v>687</v>
      </c>
      <c r="N356" s="177">
        <f t="shared" si="47"/>
        <v>314</v>
      </c>
      <c r="O356" s="177">
        <f>SUM(O352:O355)</f>
        <v>132</v>
      </c>
      <c r="P356" s="266"/>
      <c r="Q356" s="32"/>
    </row>
    <row r="357" spans="1:16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51"/>
    </row>
    <row r="358" spans="1:16" ht="16.5" thickBot="1">
      <c r="A358" s="544" t="s">
        <v>121</v>
      </c>
      <c r="B358" s="486"/>
      <c r="C358" s="486"/>
      <c r="D358" s="486"/>
      <c r="E358" s="486"/>
      <c r="F358" s="486"/>
      <c r="G358" s="486"/>
      <c r="H358" s="486"/>
      <c r="I358" s="486"/>
      <c r="J358" s="486"/>
      <c r="K358" s="486"/>
      <c r="L358" s="108"/>
      <c r="M358" s="108"/>
      <c r="N358" s="108"/>
      <c r="O358" s="108"/>
      <c r="P358" s="51"/>
    </row>
    <row r="359" spans="1:16" ht="19.5" customHeight="1">
      <c r="A359" s="448" t="s">
        <v>5</v>
      </c>
      <c r="B359" s="449" t="s">
        <v>133</v>
      </c>
      <c r="C359" s="449"/>
      <c r="D359" s="449"/>
      <c r="E359" s="449"/>
      <c r="F359" s="450" t="s">
        <v>6</v>
      </c>
      <c r="G359" s="459" t="s">
        <v>88</v>
      </c>
      <c r="H359" s="454" t="s">
        <v>134</v>
      </c>
      <c r="I359" s="454"/>
      <c r="J359" s="454"/>
      <c r="K359" s="454"/>
      <c r="L359" s="455"/>
      <c r="M359" s="456" t="s">
        <v>8</v>
      </c>
      <c r="N359" s="109" t="s">
        <v>9</v>
      </c>
      <c r="O359" s="165" t="s">
        <v>10</v>
      </c>
      <c r="P359" s="51"/>
    </row>
    <row r="360" spans="1:16" ht="28.5" customHeight="1" thickBot="1">
      <c r="A360" s="448"/>
      <c r="B360" s="111" t="s">
        <v>11</v>
      </c>
      <c r="C360" s="112" t="s">
        <v>12</v>
      </c>
      <c r="D360" s="112" t="s">
        <v>13</v>
      </c>
      <c r="E360" s="112" t="s">
        <v>14</v>
      </c>
      <c r="F360" s="515"/>
      <c r="G360" s="460"/>
      <c r="H360" s="113" t="s">
        <v>15</v>
      </c>
      <c r="I360" s="113" t="s">
        <v>16</v>
      </c>
      <c r="J360" s="113" t="s">
        <v>17</v>
      </c>
      <c r="K360" s="114" t="s">
        <v>18</v>
      </c>
      <c r="L360" s="115" t="s">
        <v>19</v>
      </c>
      <c r="M360" s="514"/>
      <c r="N360" s="112" t="s">
        <v>20</v>
      </c>
      <c r="O360" s="116" t="s">
        <v>20</v>
      </c>
      <c r="P360" s="51"/>
    </row>
    <row r="361" spans="1:16" ht="16.5" thickBot="1">
      <c r="A361" s="70" t="s">
        <v>22</v>
      </c>
      <c r="B361" s="325"/>
      <c r="C361" s="325"/>
      <c r="D361" s="325">
        <v>38</v>
      </c>
      <c r="E361" s="325"/>
      <c r="F361" s="325">
        <v>86</v>
      </c>
      <c r="G361" s="325">
        <v>25</v>
      </c>
      <c r="H361" s="326"/>
      <c r="I361" s="326"/>
      <c r="J361" s="327"/>
      <c r="K361" s="328"/>
      <c r="L361" s="329"/>
      <c r="M361" s="328">
        <v>66</v>
      </c>
      <c r="N361" s="326">
        <v>31</v>
      </c>
      <c r="O361" s="330">
        <v>48</v>
      </c>
      <c r="P361" s="51"/>
    </row>
    <row r="362" spans="1:16" ht="16.5" thickBot="1">
      <c r="A362" s="77" t="s">
        <v>24</v>
      </c>
      <c r="B362" s="331">
        <f>SUM(B361)</f>
        <v>0</v>
      </c>
      <c r="C362" s="331">
        <f aca="true" t="shared" si="48" ref="C362:O362">SUM(C361)</f>
        <v>0</v>
      </c>
      <c r="D362" s="331">
        <f t="shared" si="48"/>
        <v>38</v>
      </c>
      <c r="E362" s="331">
        <f t="shared" si="48"/>
        <v>0</v>
      </c>
      <c r="F362" s="331">
        <f t="shared" si="48"/>
        <v>86</v>
      </c>
      <c r="G362" s="331">
        <f t="shared" si="48"/>
        <v>25</v>
      </c>
      <c r="H362" s="331">
        <f t="shared" si="48"/>
        <v>0</v>
      </c>
      <c r="I362" s="331">
        <f t="shared" si="48"/>
        <v>0</v>
      </c>
      <c r="J362" s="331">
        <f t="shared" si="48"/>
        <v>0</v>
      </c>
      <c r="K362" s="331">
        <f t="shared" si="48"/>
        <v>0</v>
      </c>
      <c r="L362" s="331">
        <f t="shared" si="48"/>
        <v>0</v>
      </c>
      <c r="M362" s="331">
        <f t="shared" si="48"/>
        <v>66</v>
      </c>
      <c r="N362" s="331">
        <f t="shared" si="48"/>
        <v>31</v>
      </c>
      <c r="O362" s="331">
        <f t="shared" si="48"/>
        <v>48</v>
      </c>
      <c r="P362" s="79"/>
    </row>
    <row r="363" spans="1:16" ht="15.75">
      <c r="A363" s="37"/>
      <c r="B363" s="332"/>
      <c r="C363" s="332"/>
      <c r="D363" s="332"/>
      <c r="E363" s="332"/>
      <c r="F363" s="332"/>
      <c r="G363" s="43"/>
      <c r="H363" s="332"/>
      <c r="I363" s="332"/>
      <c r="J363" s="332"/>
      <c r="K363" s="332"/>
      <c r="L363" s="332"/>
      <c r="M363" s="332"/>
      <c r="N363" s="332"/>
      <c r="O363" s="332"/>
      <c r="P363" s="51"/>
    </row>
    <row r="364" spans="1:16" ht="16.5" thickBot="1">
      <c r="A364" s="546" t="s">
        <v>122</v>
      </c>
      <c r="B364" s="546"/>
      <c r="C364" s="546"/>
      <c r="D364" s="546"/>
      <c r="E364" s="546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51"/>
    </row>
    <row r="365" spans="1:16" ht="31.5">
      <c r="A365" s="448" t="s">
        <v>5</v>
      </c>
      <c r="B365" s="449" t="s">
        <v>133</v>
      </c>
      <c r="C365" s="449"/>
      <c r="D365" s="449"/>
      <c r="E365" s="449"/>
      <c r="F365" s="450" t="s">
        <v>6</v>
      </c>
      <c r="G365" s="459" t="s">
        <v>88</v>
      </c>
      <c r="H365" s="454" t="s">
        <v>134</v>
      </c>
      <c r="I365" s="454"/>
      <c r="J365" s="454"/>
      <c r="K365" s="454"/>
      <c r="L365" s="455"/>
      <c r="M365" s="456" t="s">
        <v>8</v>
      </c>
      <c r="N365" s="109" t="s">
        <v>9</v>
      </c>
      <c r="O365" s="165" t="s">
        <v>10</v>
      </c>
      <c r="P365" s="51"/>
    </row>
    <row r="366" spans="1:16" ht="63.75" thickBot="1">
      <c r="A366" s="448"/>
      <c r="B366" s="111" t="s">
        <v>11</v>
      </c>
      <c r="C366" s="112" t="s">
        <v>12</v>
      </c>
      <c r="D366" s="112" t="s">
        <v>13</v>
      </c>
      <c r="E366" s="112" t="s">
        <v>14</v>
      </c>
      <c r="F366" s="515"/>
      <c r="G366" s="460"/>
      <c r="H366" s="113" t="s">
        <v>15</v>
      </c>
      <c r="I366" s="113" t="s">
        <v>16</v>
      </c>
      <c r="J366" s="166" t="s">
        <v>17</v>
      </c>
      <c r="K366" s="114" t="s">
        <v>18</v>
      </c>
      <c r="L366" s="115" t="s">
        <v>19</v>
      </c>
      <c r="M366" s="514"/>
      <c r="N366" s="112" t="s">
        <v>20</v>
      </c>
      <c r="O366" s="116" t="s">
        <v>20</v>
      </c>
      <c r="P366" s="51"/>
    </row>
    <row r="367" spans="1:16" ht="16.5" thickBot="1">
      <c r="A367" s="70" t="s">
        <v>22</v>
      </c>
      <c r="B367" s="325"/>
      <c r="C367" s="325"/>
      <c r="D367" s="325">
        <v>29</v>
      </c>
      <c r="E367" s="325"/>
      <c r="F367" s="325">
        <v>26</v>
      </c>
      <c r="G367" s="333">
        <v>74</v>
      </c>
      <c r="H367" s="326"/>
      <c r="I367" s="326"/>
      <c r="J367" s="326"/>
      <c r="K367" s="326"/>
      <c r="L367" s="329"/>
      <c r="M367" s="328">
        <v>97</v>
      </c>
      <c r="N367" s="326">
        <v>27</v>
      </c>
      <c r="O367" s="330">
        <v>45</v>
      </c>
      <c r="P367" s="51"/>
    </row>
    <row r="368" spans="1:16" ht="16.5" thickBot="1">
      <c r="A368" s="77" t="s">
        <v>24</v>
      </c>
      <c r="B368" s="331">
        <f>SUM(B367)</f>
        <v>0</v>
      </c>
      <c r="C368" s="331">
        <f aca="true" t="shared" si="49" ref="C368:O368">SUM(C367)</f>
        <v>0</v>
      </c>
      <c r="D368" s="331">
        <f t="shared" si="49"/>
        <v>29</v>
      </c>
      <c r="E368" s="331">
        <f t="shared" si="49"/>
        <v>0</v>
      </c>
      <c r="F368" s="331">
        <f t="shared" si="49"/>
        <v>26</v>
      </c>
      <c r="G368" s="331">
        <f t="shared" si="49"/>
        <v>74</v>
      </c>
      <c r="H368" s="331">
        <f t="shared" si="49"/>
        <v>0</v>
      </c>
      <c r="I368" s="331">
        <f t="shared" si="49"/>
        <v>0</v>
      </c>
      <c r="J368" s="331">
        <f t="shared" si="49"/>
        <v>0</v>
      </c>
      <c r="K368" s="331">
        <f t="shared" si="49"/>
        <v>0</v>
      </c>
      <c r="L368" s="331">
        <f t="shared" si="49"/>
        <v>0</v>
      </c>
      <c r="M368" s="331">
        <f t="shared" si="49"/>
        <v>97</v>
      </c>
      <c r="N368" s="331">
        <f t="shared" si="49"/>
        <v>27</v>
      </c>
      <c r="O368" s="331">
        <f t="shared" si="49"/>
        <v>45</v>
      </c>
      <c r="P368" s="79"/>
    </row>
    <row r="369" spans="1:16" ht="15.75">
      <c r="A369" s="80"/>
      <c r="B369" s="334"/>
      <c r="C369" s="334"/>
      <c r="D369" s="334"/>
      <c r="E369" s="334"/>
      <c r="F369" s="334"/>
      <c r="G369" s="335"/>
      <c r="H369" s="334"/>
      <c r="I369" s="334"/>
      <c r="J369" s="334"/>
      <c r="K369" s="334"/>
      <c r="L369" s="334"/>
      <c r="M369" s="334"/>
      <c r="N369" s="334"/>
      <c r="O369" s="334"/>
      <c r="P369" s="79"/>
    </row>
    <row r="370" spans="1:16" ht="16.5" thickBot="1">
      <c r="A370" s="458" t="s">
        <v>123</v>
      </c>
      <c r="B370" s="458"/>
      <c r="C370" s="458"/>
      <c r="D370" s="458"/>
      <c r="E370" s="458"/>
      <c r="F370" s="458"/>
      <c r="G370" s="336"/>
      <c r="H370" s="337"/>
      <c r="I370" s="337"/>
      <c r="J370" s="337"/>
      <c r="K370" s="337"/>
      <c r="L370" s="337"/>
      <c r="M370" s="337"/>
      <c r="N370" s="337"/>
      <c r="O370" s="337"/>
      <c r="P370" s="79"/>
    </row>
    <row r="371" spans="1:16" ht="31.5">
      <c r="A371" s="448" t="s">
        <v>5</v>
      </c>
      <c r="B371" s="449" t="s">
        <v>133</v>
      </c>
      <c r="C371" s="449"/>
      <c r="D371" s="449"/>
      <c r="E371" s="449"/>
      <c r="F371" s="450" t="s">
        <v>6</v>
      </c>
      <c r="G371" s="459" t="s">
        <v>88</v>
      </c>
      <c r="H371" s="454" t="s">
        <v>134</v>
      </c>
      <c r="I371" s="454"/>
      <c r="J371" s="454"/>
      <c r="K371" s="454"/>
      <c r="L371" s="455"/>
      <c r="M371" s="456" t="s">
        <v>8</v>
      </c>
      <c r="N371" s="109" t="s">
        <v>9</v>
      </c>
      <c r="O371" s="165" t="s">
        <v>10</v>
      </c>
      <c r="P371" s="79"/>
    </row>
    <row r="372" spans="1:16" ht="54" customHeight="1" thickBot="1">
      <c r="A372" s="516"/>
      <c r="B372" s="111" t="s">
        <v>11</v>
      </c>
      <c r="C372" s="112" t="s">
        <v>12</v>
      </c>
      <c r="D372" s="112" t="s">
        <v>13</v>
      </c>
      <c r="E372" s="112" t="s">
        <v>14</v>
      </c>
      <c r="F372" s="515"/>
      <c r="G372" s="460"/>
      <c r="H372" s="113" t="s">
        <v>15</v>
      </c>
      <c r="I372" s="113" t="s">
        <v>16</v>
      </c>
      <c r="J372" s="166" t="s">
        <v>17</v>
      </c>
      <c r="K372" s="114" t="s">
        <v>18</v>
      </c>
      <c r="L372" s="115" t="s">
        <v>19</v>
      </c>
      <c r="M372" s="514"/>
      <c r="N372" s="112" t="s">
        <v>20</v>
      </c>
      <c r="O372" s="116" t="s">
        <v>20</v>
      </c>
      <c r="P372" s="79"/>
    </row>
    <row r="373" spans="1:16" ht="16.5" thickBot="1">
      <c r="A373" s="120" t="s">
        <v>22</v>
      </c>
      <c r="B373" s="325"/>
      <c r="C373" s="325"/>
      <c r="D373" s="338"/>
      <c r="E373" s="325"/>
      <c r="F373" s="325">
        <v>182</v>
      </c>
      <c r="G373" s="333"/>
      <c r="H373" s="326"/>
      <c r="I373" s="326"/>
      <c r="J373" s="326"/>
      <c r="K373" s="326"/>
      <c r="L373" s="329"/>
      <c r="M373" s="328">
        <v>293</v>
      </c>
      <c r="N373" s="326">
        <v>246</v>
      </c>
      <c r="O373" s="330">
        <v>29</v>
      </c>
      <c r="P373" s="79"/>
    </row>
    <row r="374" spans="1:16" ht="16.5" thickBot="1">
      <c r="A374" s="77" t="s">
        <v>24</v>
      </c>
      <c r="B374" s="331">
        <f>SUM(B373)</f>
        <v>0</v>
      </c>
      <c r="C374" s="331">
        <f aca="true" t="shared" si="50" ref="C374:O374">SUM(C373)</f>
        <v>0</v>
      </c>
      <c r="D374" s="331">
        <f t="shared" si="50"/>
        <v>0</v>
      </c>
      <c r="E374" s="331">
        <f t="shared" si="50"/>
        <v>0</v>
      </c>
      <c r="F374" s="331">
        <f t="shared" si="50"/>
        <v>182</v>
      </c>
      <c r="G374" s="331">
        <f t="shared" si="50"/>
        <v>0</v>
      </c>
      <c r="H374" s="331">
        <f t="shared" si="50"/>
        <v>0</v>
      </c>
      <c r="I374" s="331">
        <f t="shared" si="50"/>
        <v>0</v>
      </c>
      <c r="J374" s="331">
        <f t="shared" si="50"/>
        <v>0</v>
      </c>
      <c r="K374" s="331">
        <f t="shared" si="50"/>
        <v>0</v>
      </c>
      <c r="L374" s="331">
        <f t="shared" si="50"/>
        <v>0</v>
      </c>
      <c r="M374" s="331">
        <f t="shared" si="50"/>
        <v>293</v>
      </c>
      <c r="N374" s="331">
        <f t="shared" si="50"/>
        <v>246</v>
      </c>
      <c r="O374" s="331">
        <f t="shared" si="50"/>
        <v>29</v>
      </c>
      <c r="P374" s="79"/>
    </row>
    <row r="375" spans="1:16" ht="15.75">
      <c r="A375" s="80"/>
      <c r="B375" s="334"/>
      <c r="C375" s="334"/>
      <c r="D375" s="334"/>
      <c r="E375" s="334"/>
      <c r="F375" s="334"/>
      <c r="G375" s="335"/>
      <c r="H375" s="334"/>
      <c r="I375" s="334"/>
      <c r="J375" s="334"/>
      <c r="K375" s="334"/>
      <c r="L375" s="334"/>
      <c r="M375" s="334"/>
      <c r="N375" s="334"/>
      <c r="O375" s="334"/>
      <c r="P375" s="79"/>
    </row>
    <row r="376" spans="1:16" ht="16.5" thickBot="1">
      <c r="A376" s="486" t="s">
        <v>124</v>
      </c>
      <c r="B376" s="486"/>
      <c r="C376" s="486"/>
      <c r="D376" s="486"/>
      <c r="E376" s="486"/>
      <c r="F376" s="486"/>
      <c r="G376" s="486"/>
      <c r="H376" s="486"/>
      <c r="I376" s="486"/>
      <c r="J376" s="486"/>
      <c r="K376" s="108"/>
      <c r="L376" s="108"/>
      <c r="M376" s="108"/>
      <c r="N376" s="108"/>
      <c r="O376" s="108"/>
      <c r="P376" s="51"/>
    </row>
    <row r="377" spans="1:16" ht="31.5">
      <c r="A377" s="448" t="s">
        <v>5</v>
      </c>
      <c r="B377" s="449" t="s">
        <v>133</v>
      </c>
      <c r="C377" s="449"/>
      <c r="D377" s="449"/>
      <c r="E377" s="449"/>
      <c r="F377" s="450" t="s">
        <v>6</v>
      </c>
      <c r="G377" s="459" t="s">
        <v>88</v>
      </c>
      <c r="H377" s="454" t="s">
        <v>134</v>
      </c>
      <c r="I377" s="454"/>
      <c r="J377" s="454"/>
      <c r="K377" s="454"/>
      <c r="L377" s="455"/>
      <c r="M377" s="456" t="s">
        <v>8</v>
      </c>
      <c r="N377" s="109" t="s">
        <v>9</v>
      </c>
      <c r="O377" s="165" t="s">
        <v>10</v>
      </c>
      <c r="P377" s="51"/>
    </row>
    <row r="378" spans="1:16" ht="63.75" thickBot="1">
      <c r="A378" s="448"/>
      <c r="B378" s="111" t="s">
        <v>11</v>
      </c>
      <c r="C378" s="112" t="s">
        <v>12</v>
      </c>
      <c r="D378" s="112" t="s">
        <v>13</v>
      </c>
      <c r="E378" s="112" t="s">
        <v>14</v>
      </c>
      <c r="F378" s="515"/>
      <c r="G378" s="460"/>
      <c r="H378" s="113" t="s">
        <v>15</v>
      </c>
      <c r="I378" s="113" t="s">
        <v>16</v>
      </c>
      <c r="J378" s="113" t="s">
        <v>17</v>
      </c>
      <c r="K378" s="114" t="s">
        <v>18</v>
      </c>
      <c r="L378" s="115" t="s">
        <v>19</v>
      </c>
      <c r="M378" s="514"/>
      <c r="N378" s="112" t="s">
        <v>20</v>
      </c>
      <c r="O378" s="116" t="s">
        <v>20</v>
      </c>
      <c r="P378" s="51"/>
    </row>
    <row r="379" spans="1:16" ht="16.5" thickBot="1">
      <c r="A379" s="70" t="s">
        <v>22</v>
      </c>
      <c r="B379" s="325"/>
      <c r="C379" s="339"/>
      <c r="D379" s="325">
        <v>26</v>
      </c>
      <c r="E379" s="325"/>
      <c r="F379" s="340"/>
      <c r="G379" s="333">
        <v>3</v>
      </c>
      <c r="H379" s="328"/>
      <c r="I379" s="326"/>
      <c r="J379" s="326"/>
      <c r="K379" s="328"/>
      <c r="L379" s="329"/>
      <c r="M379" s="328">
        <v>27</v>
      </c>
      <c r="N379" s="339">
        <v>16</v>
      </c>
      <c r="O379" s="341">
        <v>8</v>
      </c>
      <c r="P379" s="51"/>
    </row>
    <row r="380" spans="1:16" ht="16.5" thickBot="1">
      <c r="A380" s="77" t="s">
        <v>24</v>
      </c>
      <c r="B380" s="331">
        <f>SUM(B379)</f>
        <v>0</v>
      </c>
      <c r="C380" s="331">
        <f aca="true" t="shared" si="51" ref="C380:O380">SUM(C379)</f>
        <v>0</v>
      </c>
      <c r="D380" s="331">
        <f t="shared" si="51"/>
        <v>26</v>
      </c>
      <c r="E380" s="331">
        <f t="shared" si="51"/>
        <v>0</v>
      </c>
      <c r="F380" s="331">
        <f t="shared" si="51"/>
        <v>0</v>
      </c>
      <c r="G380" s="331">
        <f t="shared" si="51"/>
        <v>3</v>
      </c>
      <c r="H380" s="331">
        <f t="shared" si="51"/>
        <v>0</v>
      </c>
      <c r="I380" s="331">
        <f t="shared" si="51"/>
        <v>0</v>
      </c>
      <c r="J380" s="331">
        <f t="shared" si="51"/>
        <v>0</v>
      </c>
      <c r="K380" s="331">
        <f t="shared" si="51"/>
        <v>0</v>
      </c>
      <c r="L380" s="331">
        <f t="shared" si="51"/>
        <v>0</v>
      </c>
      <c r="M380" s="331">
        <f t="shared" si="51"/>
        <v>27</v>
      </c>
      <c r="N380" s="331">
        <f t="shared" si="51"/>
        <v>16</v>
      </c>
      <c r="O380" s="331">
        <f t="shared" si="51"/>
        <v>8</v>
      </c>
      <c r="P380" s="342"/>
    </row>
    <row r="381" spans="1:16" ht="15.75">
      <c r="A381" s="80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79"/>
    </row>
    <row r="382" spans="1:16" ht="15.75">
      <c r="A382" s="510" t="s">
        <v>72</v>
      </c>
      <c r="B382" s="510"/>
      <c r="C382" s="510"/>
      <c r="D382" s="510"/>
      <c r="E382" s="510"/>
      <c r="F382" s="510"/>
      <c r="G382" s="510"/>
      <c r="H382" s="510"/>
      <c r="I382" s="510"/>
      <c r="J382" s="510"/>
      <c r="K382" s="510"/>
      <c r="L382" s="510"/>
      <c r="M382" s="510"/>
      <c r="N382" s="510"/>
      <c r="O382" s="510"/>
      <c r="P382" s="79"/>
    </row>
    <row r="383" spans="1:16" ht="16.5" thickBot="1">
      <c r="A383" s="502"/>
      <c r="B383" s="502"/>
      <c r="C383" s="502"/>
      <c r="D383" s="502"/>
      <c r="E383" s="502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51"/>
    </row>
    <row r="384" spans="1:16" ht="31.5">
      <c r="A384" s="536" t="s">
        <v>5</v>
      </c>
      <c r="B384" s="537" t="s">
        <v>133</v>
      </c>
      <c r="C384" s="537"/>
      <c r="D384" s="537"/>
      <c r="E384" s="537"/>
      <c r="F384" s="538" t="s">
        <v>6</v>
      </c>
      <c r="G384" s="459" t="s">
        <v>88</v>
      </c>
      <c r="H384" s="540" t="s">
        <v>134</v>
      </c>
      <c r="I384" s="540"/>
      <c r="J384" s="540"/>
      <c r="K384" s="540"/>
      <c r="L384" s="541"/>
      <c r="M384" s="542" t="s">
        <v>8</v>
      </c>
      <c r="N384" s="285" t="s">
        <v>9</v>
      </c>
      <c r="O384" s="343" t="s">
        <v>10</v>
      </c>
      <c r="P384" s="51"/>
    </row>
    <row r="385" spans="1:18" ht="63.75" thickBot="1">
      <c r="A385" s="536"/>
      <c r="B385" s="287" t="s">
        <v>11</v>
      </c>
      <c r="C385" s="288" t="s">
        <v>12</v>
      </c>
      <c r="D385" s="288" t="s">
        <v>13</v>
      </c>
      <c r="E385" s="288" t="s">
        <v>14</v>
      </c>
      <c r="F385" s="539"/>
      <c r="G385" s="460"/>
      <c r="H385" s="289" t="s">
        <v>15</v>
      </c>
      <c r="I385" s="289" t="s">
        <v>16</v>
      </c>
      <c r="J385" s="289" t="s">
        <v>17</v>
      </c>
      <c r="K385" s="290" t="s">
        <v>18</v>
      </c>
      <c r="L385" s="291" t="s">
        <v>19</v>
      </c>
      <c r="M385" s="543"/>
      <c r="N385" s="288" t="s">
        <v>20</v>
      </c>
      <c r="O385" s="292" t="s">
        <v>20</v>
      </c>
      <c r="P385" s="51"/>
      <c r="R385" s="28"/>
    </row>
    <row r="386" spans="1:18" ht="16.5" thickBot="1">
      <c r="A386" s="77" t="s">
        <v>24</v>
      </c>
      <c r="B386" s="331">
        <f>+B326+B336+B342+B347+B356+B362+B368+B374+B380</f>
        <v>136</v>
      </c>
      <c r="C386" s="331">
        <f aca="true" t="shared" si="52" ref="C386:O386">SUM(C326,C336,C342,C347,C356,C362,C368,C374,C380)</f>
        <v>61</v>
      </c>
      <c r="D386" s="331">
        <f t="shared" si="52"/>
        <v>139</v>
      </c>
      <c r="E386" s="331">
        <f t="shared" si="52"/>
        <v>1482</v>
      </c>
      <c r="F386" s="331">
        <f t="shared" si="52"/>
        <v>1734</v>
      </c>
      <c r="G386" s="331">
        <f t="shared" si="52"/>
        <v>1648</v>
      </c>
      <c r="H386" s="331">
        <f t="shared" si="52"/>
        <v>0</v>
      </c>
      <c r="I386" s="331">
        <f t="shared" si="52"/>
        <v>0</v>
      </c>
      <c r="J386" s="331">
        <f t="shared" si="52"/>
        <v>0</v>
      </c>
      <c r="K386" s="331">
        <f t="shared" si="52"/>
        <v>0</v>
      </c>
      <c r="L386" s="331">
        <f t="shared" si="52"/>
        <v>219</v>
      </c>
      <c r="M386" s="331">
        <f t="shared" si="52"/>
        <v>2244</v>
      </c>
      <c r="N386" s="331">
        <f t="shared" si="52"/>
        <v>1183</v>
      </c>
      <c r="O386" s="331">
        <f t="shared" si="52"/>
        <v>802</v>
      </c>
      <c r="P386" s="266"/>
      <c r="Q386" s="29"/>
      <c r="R386" s="29"/>
    </row>
    <row r="387" spans="1:16" ht="15.75">
      <c r="A387" s="80"/>
      <c r="B387" s="334"/>
      <c r="C387" s="334"/>
      <c r="D387" s="334"/>
      <c r="E387" s="334"/>
      <c r="F387" s="334"/>
      <c r="G387" s="334"/>
      <c r="H387" s="334"/>
      <c r="I387" s="334"/>
      <c r="J387" s="334"/>
      <c r="K387" s="334"/>
      <c r="L387" s="334"/>
      <c r="M387" s="334"/>
      <c r="N387" s="334"/>
      <c r="O387" s="334"/>
      <c r="P387" s="79"/>
    </row>
    <row r="388" spans="1:16" ht="15.75">
      <c r="A388" s="587" t="s">
        <v>79</v>
      </c>
      <c r="B388" s="587"/>
      <c r="C388" s="587"/>
      <c r="D388" s="587"/>
      <c r="E388" s="587"/>
      <c r="F388" s="587"/>
      <c r="G388" s="587"/>
      <c r="H388" s="587"/>
      <c r="I388" s="587"/>
      <c r="J388" s="587"/>
      <c r="K388" s="587"/>
      <c r="L388" s="587"/>
      <c r="M388" s="587"/>
      <c r="N388" s="587"/>
      <c r="O388" s="587"/>
      <c r="P388" s="79"/>
    </row>
    <row r="389" spans="1:16" ht="16.5" thickBot="1">
      <c r="A389" s="486" t="s">
        <v>76</v>
      </c>
      <c r="B389" s="486"/>
      <c r="C389" s="486"/>
      <c r="D389" s="486"/>
      <c r="E389" s="486"/>
      <c r="F389" s="334"/>
      <c r="G389" s="334"/>
      <c r="H389" s="334"/>
      <c r="I389" s="334"/>
      <c r="J389" s="334"/>
      <c r="K389" s="334"/>
      <c r="L389" s="334"/>
      <c r="M389" s="334"/>
      <c r="N389" s="334"/>
      <c r="O389" s="334"/>
      <c r="P389" s="79"/>
    </row>
    <row r="390" spans="1:16" ht="31.5">
      <c r="A390" s="494" t="s">
        <v>5</v>
      </c>
      <c r="B390" s="495" t="s">
        <v>133</v>
      </c>
      <c r="C390" s="495"/>
      <c r="D390" s="495"/>
      <c r="E390" s="495"/>
      <c r="F390" s="496" t="s">
        <v>6</v>
      </c>
      <c r="G390" s="459" t="s">
        <v>88</v>
      </c>
      <c r="H390" s="498" t="s">
        <v>134</v>
      </c>
      <c r="I390" s="498"/>
      <c r="J390" s="498"/>
      <c r="K390" s="498"/>
      <c r="L390" s="499"/>
      <c r="M390" s="500" t="s">
        <v>8</v>
      </c>
      <c r="N390" s="344" t="s">
        <v>9</v>
      </c>
      <c r="O390" s="345" t="s">
        <v>10</v>
      </c>
      <c r="P390" s="79"/>
    </row>
    <row r="391" spans="1:16" ht="63.75" thickBot="1">
      <c r="A391" s="494"/>
      <c r="B391" s="346" t="s">
        <v>11</v>
      </c>
      <c r="C391" s="347" t="s">
        <v>12</v>
      </c>
      <c r="D391" s="347" t="s">
        <v>13</v>
      </c>
      <c r="E391" s="347" t="s">
        <v>14</v>
      </c>
      <c r="F391" s="497"/>
      <c r="G391" s="460"/>
      <c r="H391" s="348" t="s">
        <v>15</v>
      </c>
      <c r="I391" s="348" t="s">
        <v>16</v>
      </c>
      <c r="J391" s="348" t="s">
        <v>17</v>
      </c>
      <c r="K391" s="349" t="s">
        <v>18</v>
      </c>
      <c r="L391" s="350" t="s">
        <v>19</v>
      </c>
      <c r="M391" s="501"/>
      <c r="N391" s="347" t="s">
        <v>20</v>
      </c>
      <c r="O391" s="351" t="s">
        <v>20</v>
      </c>
      <c r="P391" s="79"/>
    </row>
    <row r="392" spans="1:18" ht="15.75">
      <c r="A392" s="64" t="s">
        <v>21</v>
      </c>
      <c r="B392" s="82"/>
      <c r="C392" s="82"/>
      <c r="D392" s="82">
        <v>48</v>
      </c>
      <c r="E392" s="82"/>
      <c r="F392" s="88">
        <v>119</v>
      </c>
      <c r="G392" s="88">
        <v>16</v>
      </c>
      <c r="H392" s="82"/>
      <c r="I392" s="82"/>
      <c r="J392" s="88"/>
      <c r="K392" s="84"/>
      <c r="L392" s="90"/>
      <c r="M392" s="89"/>
      <c r="N392" s="88">
        <v>2</v>
      </c>
      <c r="O392" s="144">
        <v>57</v>
      </c>
      <c r="P392" s="266"/>
      <c r="Q392" s="29"/>
      <c r="R392" s="29"/>
    </row>
    <row r="393" spans="1:18" ht="15.75">
      <c r="A393" s="70" t="s">
        <v>22</v>
      </c>
      <c r="B393" s="88"/>
      <c r="C393" s="88"/>
      <c r="D393" s="88"/>
      <c r="E393" s="88">
        <v>422</v>
      </c>
      <c r="F393" s="88">
        <v>131</v>
      </c>
      <c r="G393" s="88">
        <v>62</v>
      </c>
      <c r="H393" s="88"/>
      <c r="I393" s="88"/>
      <c r="J393" s="88"/>
      <c r="K393" s="89"/>
      <c r="L393" s="90"/>
      <c r="M393" s="89"/>
      <c r="N393" s="88">
        <v>175</v>
      </c>
      <c r="O393" s="144">
        <v>131</v>
      </c>
      <c r="P393" s="266"/>
      <c r="Q393" s="29"/>
      <c r="R393" s="29"/>
    </row>
    <row r="394" spans="1:18" ht="15.75">
      <c r="A394" s="70" t="s">
        <v>23</v>
      </c>
      <c r="B394" s="88"/>
      <c r="C394" s="88"/>
      <c r="D394" s="88"/>
      <c r="E394" s="88">
        <v>217</v>
      </c>
      <c r="F394" s="88">
        <v>89</v>
      </c>
      <c r="G394" s="88">
        <v>32</v>
      </c>
      <c r="H394" s="88"/>
      <c r="I394" s="88"/>
      <c r="J394" s="88"/>
      <c r="K394" s="88"/>
      <c r="L394" s="90"/>
      <c r="M394" s="89"/>
      <c r="N394" s="88">
        <v>101</v>
      </c>
      <c r="O394" s="144">
        <v>84</v>
      </c>
      <c r="P394" s="266"/>
      <c r="Q394" s="29"/>
      <c r="R394" s="29"/>
    </row>
    <row r="395" spans="1:18" ht="16.5" thickBot="1">
      <c r="A395" s="267" t="s">
        <v>25</v>
      </c>
      <c r="B395" s="150"/>
      <c r="C395" s="150"/>
      <c r="D395" s="150"/>
      <c r="E395" s="150"/>
      <c r="F395" s="150">
        <v>73</v>
      </c>
      <c r="G395" s="150"/>
      <c r="H395" s="150"/>
      <c r="I395" s="150"/>
      <c r="J395" s="150"/>
      <c r="K395" s="150"/>
      <c r="L395" s="269"/>
      <c r="M395" s="268"/>
      <c r="N395" s="150">
        <v>9</v>
      </c>
      <c r="O395" s="126">
        <v>18</v>
      </c>
      <c r="P395" s="266"/>
      <c r="Q395" s="29"/>
      <c r="R395" s="29"/>
    </row>
    <row r="396" spans="1:18" ht="16.5" thickBot="1">
      <c r="A396" s="77" t="s">
        <v>24</v>
      </c>
      <c r="B396" s="177">
        <f>SUM(B392:B395)</f>
        <v>0</v>
      </c>
      <c r="C396" s="177">
        <f aca="true" t="shared" si="53" ref="C396:O396">SUM(C392:C395)</f>
        <v>0</v>
      </c>
      <c r="D396" s="177">
        <f t="shared" si="53"/>
        <v>48</v>
      </c>
      <c r="E396" s="177">
        <f t="shared" si="53"/>
        <v>639</v>
      </c>
      <c r="F396" s="177">
        <f t="shared" si="53"/>
        <v>412</v>
      </c>
      <c r="G396" s="177">
        <f t="shared" si="53"/>
        <v>110</v>
      </c>
      <c r="H396" s="177">
        <f t="shared" si="53"/>
        <v>0</v>
      </c>
      <c r="I396" s="177">
        <f t="shared" si="53"/>
        <v>0</v>
      </c>
      <c r="J396" s="177">
        <f t="shared" si="53"/>
        <v>0</v>
      </c>
      <c r="K396" s="177">
        <f t="shared" si="53"/>
        <v>0</v>
      </c>
      <c r="L396" s="177">
        <f t="shared" si="53"/>
        <v>0</v>
      </c>
      <c r="M396" s="177">
        <f t="shared" si="53"/>
        <v>0</v>
      </c>
      <c r="N396" s="177">
        <f t="shared" si="53"/>
        <v>287</v>
      </c>
      <c r="O396" s="177">
        <f t="shared" si="53"/>
        <v>290</v>
      </c>
      <c r="P396" s="266"/>
      <c r="Q396" s="29"/>
      <c r="R396" s="29"/>
    </row>
    <row r="397" spans="1:16" ht="15.75">
      <c r="A397" s="80"/>
      <c r="B397" s="334"/>
      <c r="C397" s="334"/>
      <c r="D397" s="334"/>
      <c r="E397" s="334"/>
      <c r="F397" s="334"/>
      <c r="G397" s="334"/>
      <c r="H397" s="334"/>
      <c r="I397" s="334"/>
      <c r="J397" s="334"/>
      <c r="K397" s="334"/>
      <c r="L397" s="334"/>
      <c r="M397" s="334"/>
      <c r="N397" s="334"/>
      <c r="O397" s="334"/>
      <c r="P397" s="79"/>
    </row>
    <row r="398" spans="1:16" ht="15.75">
      <c r="A398" s="493" t="s">
        <v>41</v>
      </c>
      <c r="B398" s="493"/>
      <c r="C398" s="493"/>
      <c r="D398" s="493"/>
      <c r="E398" s="493"/>
      <c r="F398" s="493"/>
      <c r="G398" s="493"/>
      <c r="H398" s="493"/>
      <c r="I398" s="493"/>
      <c r="J398" s="493"/>
      <c r="K398" s="493"/>
      <c r="L398" s="493"/>
      <c r="M398" s="493"/>
      <c r="N398" s="493"/>
      <c r="O398" s="493"/>
      <c r="P398" s="79"/>
    </row>
    <row r="399" spans="1:16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51"/>
    </row>
    <row r="400" spans="1:16" ht="16.5" thickBot="1">
      <c r="A400" s="486" t="s">
        <v>76</v>
      </c>
      <c r="B400" s="486"/>
      <c r="C400" s="486"/>
      <c r="D400" s="486"/>
      <c r="E400" s="486"/>
      <c r="F400" s="352"/>
      <c r="G400" s="352"/>
      <c r="H400" s="108"/>
      <c r="I400" s="108"/>
      <c r="J400" s="108"/>
      <c r="K400" s="108"/>
      <c r="L400" s="108"/>
      <c r="M400" s="108"/>
      <c r="N400" s="108"/>
      <c r="O400" s="108"/>
      <c r="P400" s="51"/>
    </row>
    <row r="401" spans="1:16" ht="31.5">
      <c r="A401" s="494" t="s">
        <v>5</v>
      </c>
      <c r="B401" s="495" t="s">
        <v>133</v>
      </c>
      <c r="C401" s="495"/>
      <c r="D401" s="495"/>
      <c r="E401" s="495"/>
      <c r="F401" s="496" t="s">
        <v>6</v>
      </c>
      <c r="G401" s="459" t="s">
        <v>88</v>
      </c>
      <c r="H401" s="498" t="s">
        <v>134</v>
      </c>
      <c r="I401" s="498"/>
      <c r="J401" s="498"/>
      <c r="K401" s="498"/>
      <c r="L401" s="499"/>
      <c r="M401" s="500" t="s">
        <v>8</v>
      </c>
      <c r="N401" s="344" t="s">
        <v>9</v>
      </c>
      <c r="O401" s="345" t="s">
        <v>10</v>
      </c>
      <c r="P401" s="51"/>
    </row>
    <row r="402" spans="1:16" ht="63.75" thickBot="1">
      <c r="A402" s="494"/>
      <c r="B402" s="346" t="s">
        <v>11</v>
      </c>
      <c r="C402" s="347" t="s">
        <v>12</v>
      </c>
      <c r="D402" s="347" t="s">
        <v>13</v>
      </c>
      <c r="E402" s="347" t="s">
        <v>14</v>
      </c>
      <c r="F402" s="497"/>
      <c r="G402" s="460"/>
      <c r="H402" s="348" t="s">
        <v>15</v>
      </c>
      <c r="I402" s="348" t="s">
        <v>16</v>
      </c>
      <c r="J402" s="348" t="s">
        <v>17</v>
      </c>
      <c r="K402" s="349" t="s">
        <v>18</v>
      </c>
      <c r="L402" s="350" t="s">
        <v>19</v>
      </c>
      <c r="M402" s="501"/>
      <c r="N402" s="347" t="s">
        <v>20</v>
      </c>
      <c r="O402" s="351" t="s">
        <v>20</v>
      </c>
      <c r="P402" s="51"/>
    </row>
    <row r="403" spans="1:18" ht="16.5" thickBot="1">
      <c r="A403" s="70" t="s">
        <v>26</v>
      </c>
      <c r="B403" s="353"/>
      <c r="C403" s="326"/>
      <c r="D403" s="325"/>
      <c r="E403" s="354">
        <v>404</v>
      </c>
      <c r="F403" s="340">
        <v>138</v>
      </c>
      <c r="G403" s="354">
        <v>68</v>
      </c>
      <c r="H403" s="328"/>
      <c r="I403" s="326"/>
      <c r="J403" s="326"/>
      <c r="K403" s="328"/>
      <c r="L403" s="329">
        <v>41</v>
      </c>
      <c r="M403" s="328"/>
      <c r="N403" s="355">
        <v>181</v>
      </c>
      <c r="O403" s="330">
        <v>140</v>
      </c>
      <c r="P403" s="37"/>
      <c r="Q403" s="29"/>
      <c r="R403" s="29"/>
    </row>
    <row r="404" spans="1:18" ht="16.5" thickBot="1">
      <c r="A404" s="77" t="s">
        <v>24</v>
      </c>
      <c r="B404" s="331">
        <f>SUM(B403)</f>
        <v>0</v>
      </c>
      <c r="C404" s="331">
        <f aca="true" t="shared" si="54" ref="C404:O404">SUM(C403)</f>
        <v>0</v>
      </c>
      <c r="D404" s="331">
        <f t="shared" si="54"/>
        <v>0</v>
      </c>
      <c r="E404" s="331">
        <f t="shared" si="54"/>
        <v>404</v>
      </c>
      <c r="F404" s="331">
        <f t="shared" si="54"/>
        <v>138</v>
      </c>
      <c r="G404" s="331">
        <f t="shared" si="54"/>
        <v>68</v>
      </c>
      <c r="H404" s="331">
        <f t="shared" si="54"/>
        <v>0</v>
      </c>
      <c r="I404" s="331">
        <f t="shared" si="54"/>
        <v>0</v>
      </c>
      <c r="J404" s="331">
        <f t="shared" si="54"/>
        <v>0</v>
      </c>
      <c r="K404" s="331">
        <f t="shared" si="54"/>
        <v>0</v>
      </c>
      <c r="L404" s="331">
        <f t="shared" si="54"/>
        <v>41</v>
      </c>
      <c r="M404" s="331">
        <f t="shared" si="54"/>
        <v>0</v>
      </c>
      <c r="N404" s="331">
        <f t="shared" si="54"/>
        <v>181</v>
      </c>
      <c r="O404" s="331">
        <f t="shared" si="54"/>
        <v>140</v>
      </c>
      <c r="P404" s="266"/>
      <c r="Q404" s="29"/>
      <c r="R404" s="29"/>
    </row>
    <row r="405" spans="1:16" ht="15.75">
      <c r="A405" s="80"/>
      <c r="B405" s="334"/>
      <c r="C405" s="334"/>
      <c r="D405" s="334"/>
      <c r="E405" s="334"/>
      <c r="F405" s="334"/>
      <c r="G405" s="334"/>
      <c r="H405" s="334"/>
      <c r="I405" s="334"/>
      <c r="J405" s="334"/>
      <c r="K405" s="334"/>
      <c r="L405" s="334"/>
      <c r="M405" s="334"/>
      <c r="N405" s="334"/>
      <c r="O405" s="334"/>
      <c r="P405" s="79"/>
    </row>
    <row r="406" spans="1:16" ht="15.75">
      <c r="A406" s="493" t="s">
        <v>42</v>
      </c>
      <c r="B406" s="493"/>
      <c r="C406" s="493"/>
      <c r="D406" s="493"/>
      <c r="E406" s="493"/>
      <c r="F406" s="493"/>
      <c r="G406" s="493"/>
      <c r="H406" s="493"/>
      <c r="I406" s="493"/>
      <c r="J406" s="493"/>
      <c r="K406" s="493"/>
      <c r="L406" s="493"/>
      <c r="M406" s="493"/>
      <c r="N406" s="493"/>
      <c r="O406" s="493"/>
      <c r="P406" s="79"/>
    </row>
    <row r="407" spans="1:16" ht="15.75">
      <c r="A407" s="80"/>
      <c r="B407" s="334"/>
      <c r="C407" s="334"/>
      <c r="D407" s="334"/>
      <c r="E407" s="334"/>
      <c r="F407" s="334"/>
      <c r="G407" s="334"/>
      <c r="H407" s="334"/>
      <c r="I407" s="334"/>
      <c r="J407" s="334"/>
      <c r="K407" s="334"/>
      <c r="L407" s="334"/>
      <c r="M407" s="334"/>
      <c r="N407" s="334"/>
      <c r="O407" s="334"/>
      <c r="P407" s="79"/>
    </row>
    <row r="408" spans="1:16" ht="16.5" thickBot="1">
      <c r="A408" s="486" t="s">
        <v>70</v>
      </c>
      <c r="B408" s="486"/>
      <c r="C408" s="486"/>
      <c r="D408" s="486"/>
      <c r="E408" s="486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51"/>
    </row>
    <row r="409" spans="1:16" ht="31.5">
      <c r="A409" s="494" t="s">
        <v>5</v>
      </c>
      <c r="B409" s="495" t="s">
        <v>133</v>
      </c>
      <c r="C409" s="495"/>
      <c r="D409" s="495"/>
      <c r="E409" s="495"/>
      <c r="F409" s="496" t="s">
        <v>6</v>
      </c>
      <c r="G409" s="459" t="s">
        <v>88</v>
      </c>
      <c r="H409" s="498" t="s">
        <v>134</v>
      </c>
      <c r="I409" s="498"/>
      <c r="J409" s="498"/>
      <c r="K409" s="498"/>
      <c r="L409" s="499"/>
      <c r="M409" s="500" t="s">
        <v>8</v>
      </c>
      <c r="N409" s="344" t="s">
        <v>9</v>
      </c>
      <c r="O409" s="345" t="s">
        <v>10</v>
      </c>
      <c r="P409" s="51"/>
    </row>
    <row r="410" spans="1:16" ht="63.75" thickBot="1">
      <c r="A410" s="494"/>
      <c r="B410" s="346" t="s">
        <v>11</v>
      </c>
      <c r="C410" s="347" t="s">
        <v>12</v>
      </c>
      <c r="D410" s="347" t="s">
        <v>13</v>
      </c>
      <c r="E410" s="347" t="s">
        <v>14</v>
      </c>
      <c r="F410" s="497"/>
      <c r="G410" s="460"/>
      <c r="H410" s="348" t="s">
        <v>15</v>
      </c>
      <c r="I410" s="348" t="s">
        <v>16</v>
      </c>
      <c r="J410" s="348" t="s">
        <v>17</v>
      </c>
      <c r="K410" s="349" t="s">
        <v>18</v>
      </c>
      <c r="L410" s="350" t="s">
        <v>19</v>
      </c>
      <c r="M410" s="501"/>
      <c r="N410" s="347" t="s">
        <v>20</v>
      </c>
      <c r="O410" s="351" t="s">
        <v>20</v>
      </c>
      <c r="P410" s="51"/>
    </row>
    <row r="411" spans="1:16" ht="16.5" thickBot="1">
      <c r="A411" s="70" t="s">
        <v>23</v>
      </c>
      <c r="B411" s="353"/>
      <c r="C411" s="326">
        <v>165</v>
      </c>
      <c r="D411" s="356"/>
      <c r="E411" s="340"/>
      <c r="F411" s="340">
        <v>83</v>
      </c>
      <c r="G411" s="340"/>
      <c r="H411" s="328">
        <v>49</v>
      </c>
      <c r="I411" s="326"/>
      <c r="J411" s="326"/>
      <c r="K411" s="328"/>
      <c r="L411" s="329">
        <v>93</v>
      </c>
      <c r="M411" s="328">
        <v>67</v>
      </c>
      <c r="N411" s="355">
        <v>62</v>
      </c>
      <c r="O411" s="355">
        <v>29</v>
      </c>
      <c r="P411" s="51"/>
    </row>
    <row r="412" spans="1:16" ht="16.5" thickBot="1">
      <c r="A412" s="77" t="s">
        <v>24</v>
      </c>
      <c r="B412" s="331">
        <f>SUM(B411)</f>
        <v>0</v>
      </c>
      <c r="C412" s="331">
        <f aca="true" t="shared" si="55" ref="C412:O412">SUM(C411)</f>
        <v>165</v>
      </c>
      <c r="D412" s="331">
        <f t="shared" si="55"/>
        <v>0</v>
      </c>
      <c r="E412" s="331">
        <f t="shared" si="55"/>
        <v>0</v>
      </c>
      <c r="F412" s="331">
        <f t="shared" si="55"/>
        <v>83</v>
      </c>
      <c r="G412" s="331">
        <f t="shared" si="55"/>
        <v>0</v>
      </c>
      <c r="H412" s="331">
        <f t="shared" si="55"/>
        <v>49</v>
      </c>
      <c r="I412" s="331">
        <f t="shared" si="55"/>
        <v>0</v>
      </c>
      <c r="J412" s="331">
        <f t="shared" si="55"/>
        <v>0</v>
      </c>
      <c r="K412" s="331">
        <f t="shared" si="55"/>
        <v>0</v>
      </c>
      <c r="L412" s="331">
        <f t="shared" si="55"/>
        <v>93</v>
      </c>
      <c r="M412" s="331">
        <f t="shared" si="55"/>
        <v>67</v>
      </c>
      <c r="N412" s="331">
        <f t="shared" si="55"/>
        <v>62</v>
      </c>
      <c r="O412" s="331">
        <f t="shared" si="55"/>
        <v>29</v>
      </c>
      <c r="P412" s="79"/>
    </row>
    <row r="413" spans="1:16" ht="15.75">
      <c r="A413" s="51"/>
      <c r="B413" s="51"/>
      <c r="C413" s="51"/>
      <c r="D413" s="51"/>
      <c r="E413" s="51"/>
      <c r="F413" s="51"/>
      <c r="G413" s="37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1:16" ht="15.75">
      <c r="A414" s="52"/>
      <c r="B414" s="52"/>
      <c r="C414" s="52"/>
      <c r="D414" s="52"/>
      <c r="E414" s="52"/>
      <c r="F414" s="52"/>
      <c r="G414" s="270"/>
      <c r="H414" s="52"/>
      <c r="I414" s="52"/>
      <c r="J414" s="52"/>
      <c r="K414" s="51"/>
      <c r="L414" s="51"/>
      <c r="M414" s="51"/>
      <c r="N414" s="51"/>
      <c r="O414" s="51"/>
      <c r="P414" s="51"/>
    </row>
    <row r="415" spans="1:16" ht="15.75">
      <c r="A415" s="492" t="s">
        <v>83</v>
      </c>
      <c r="B415" s="492"/>
      <c r="C415" s="492"/>
      <c r="D415" s="492"/>
      <c r="E415" s="492"/>
      <c r="F415" s="492"/>
      <c r="G415" s="492"/>
      <c r="H415" s="492"/>
      <c r="I415" s="492"/>
      <c r="J415" s="492"/>
      <c r="K415" s="492"/>
      <c r="L415" s="492"/>
      <c r="M415" s="492"/>
      <c r="N415" s="492"/>
      <c r="O415" s="492"/>
      <c r="P415" s="51"/>
    </row>
    <row r="416" spans="1:16" ht="15.75">
      <c r="A416" s="357"/>
      <c r="B416" s="357"/>
      <c r="C416" s="357"/>
      <c r="D416" s="357"/>
      <c r="E416" s="357"/>
      <c r="F416" s="357"/>
      <c r="G416" s="358"/>
      <c r="H416" s="357"/>
      <c r="I416" s="357"/>
      <c r="J416" s="357"/>
      <c r="K416" s="357"/>
      <c r="L416" s="357"/>
      <c r="M416" s="357"/>
      <c r="N416" s="357"/>
      <c r="O416" s="357"/>
      <c r="P416" s="51"/>
    </row>
    <row r="417" spans="1:16" ht="16.5" thickBot="1">
      <c r="A417" s="548" t="s">
        <v>71</v>
      </c>
      <c r="B417" s="548"/>
      <c r="C417" s="548"/>
      <c r="D417" s="548"/>
      <c r="E417" s="548"/>
      <c r="F417" s="548"/>
      <c r="G417" s="548"/>
      <c r="H417" s="548"/>
      <c r="I417" s="548"/>
      <c r="J417" s="359"/>
      <c r="K417" s="40"/>
      <c r="L417" s="51"/>
      <c r="M417" s="51"/>
      <c r="N417" s="51"/>
      <c r="O417" s="51"/>
      <c r="P417" s="51"/>
    </row>
    <row r="418" spans="1:16" ht="31.5">
      <c r="A418" s="549" t="s">
        <v>5</v>
      </c>
      <c r="B418" s="550" t="s">
        <v>133</v>
      </c>
      <c r="C418" s="550"/>
      <c r="D418" s="550"/>
      <c r="E418" s="550"/>
      <c r="F418" s="551" t="s">
        <v>6</v>
      </c>
      <c r="G418" s="459" t="s">
        <v>88</v>
      </c>
      <c r="H418" s="552" t="s">
        <v>134</v>
      </c>
      <c r="I418" s="552"/>
      <c r="J418" s="552"/>
      <c r="K418" s="552"/>
      <c r="L418" s="553"/>
      <c r="M418" s="554" t="s">
        <v>8</v>
      </c>
      <c r="N418" s="346" t="s">
        <v>9</v>
      </c>
      <c r="O418" s="360" t="s">
        <v>10</v>
      </c>
      <c r="P418" s="51"/>
    </row>
    <row r="419" spans="1:16" ht="63.75" thickBot="1">
      <c r="A419" s="547"/>
      <c r="B419" s="346" t="s">
        <v>11</v>
      </c>
      <c r="C419" s="347" t="s">
        <v>12</v>
      </c>
      <c r="D419" s="347" t="s">
        <v>13</v>
      </c>
      <c r="E419" s="347" t="s">
        <v>14</v>
      </c>
      <c r="F419" s="497"/>
      <c r="G419" s="460"/>
      <c r="H419" s="348" t="s">
        <v>15</v>
      </c>
      <c r="I419" s="348" t="s">
        <v>16</v>
      </c>
      <c r="J419" s="348" t="s">
        <v>17</v>
      </c>
      <c r="K419" s="349" t="s">
        <v>18</v>
      </c>
      <c r="L419" s="350" t="s">
        <v>19</v>
      </c>
      <c r="M419" s="501"/>
      <c r="N419" s="347" t="s">
        <v>20</v>
      </c>
      <c r="O419" s="351" t="s">
        <v>20</v>
      </c>
      <c r="P419" s="51"/>
    </row>
    <row r="420" spans="1:16" ht="16.5" thickBot="1">
      <c r="A420" s="120" t="s">
        <v>22</v>
      </c>
      <c r="B420" s="83">
        <v>149</v>
      </c>
      <c r="C420" s="83">
        <v>115</v>
      </c>
      <c r="D420" s="83">
        <v>54</v>
      </c>
      <c r="E420" s="83"/>
      <c r="F420" s="83">
        <v>103</v>
      </c>
      <c r="G420" s="83">
        <v>116</v>
      </c>
      <c r="H420" s="83"/>
      <c r="I420" s="83"/>
      <c r="J420" s="83"/>
      <c r="K420" s="92"/>
      <c r="L420" s="125">
        <v>171</v>
      </c>
      <c r="M420" s="86">
        <v>442</v>
      </c>
      <c r="N420" s="91">
        <v>149</v>
      </c>
      <c r="O420" s="87">
        <v>83</v>
      </c>
      <c r="P420" s="51"/>
    </row>
    <row r="421" spans="1:16" ht="16.5" thickBot="1">
      <c r="A421" s="77" t="s">
        <v>24</v>
      </c>
      <c r="B421" s="177">
        <f>SUM(B420)</f>
        <v>149</v>
      </c>
      <c r="C421" s="177">
        <f aca="true" t="shared" si="56" ref="C421:O421">SUM(C420)</f>
        <v>115</v>
      </c>
      <c r="D421" s="177">
        <f t="shared" si="56"/>
        <v>54</v>
      </c>
      <c r="E421" s="177">
        <f t="shared" si="56"/>
        <v>0</v>
      </c>
      <c r="F421" s="177">
        <f t="shared" si="56"/>
        <v>103</v>
      </c>
      <c r="G421" s="177">
        <f t="shared" si="56"/>
        <v>116</v>
      </c>
      <c r="H421" s="177">
        <f t="shared" si="56"/>
        <v>0</v>
      </c>
      <c r="I421" s="177">
        <f t="shared" si="56"/>
        <v>0</v>
      </c>
      <c r="J421" s="177">
        <f t="shared" si="56"/>
        <v>0</v>
      </c>
      <c r="K421" s="177">
        <f t="shared" si="56"/>
        <v>0</v>
      </c>
      <c r="L421" s="177">
        <f t="shared" si="56"/>
        <v>171</v>
      </c>
      <c r="M421" s="177">
        <f t="shared" si="56"/>
        <v>442</v>
      </c>
      <c r="N421" s="177">
        <f t="shared" si="56"/>
        <v>149</v>
      </c>
      <c r="O421" s="177">
        <f t="shared" si="56"/>
        <v>83</v>
      </c>
      <c r="P421" s="79"/>
    </row>
    <row r="422" spans="1:16" ht="15.75">
      <c r="A422" s="80"/>
      <c r="B422" s="178"/>
      <c r="C422" s="178"/>
      <c r="D422" s="178"/>
      <c r="E422" s="178"/>
      <c r="F422" s="178"/>
      <c r="G422" s="46"/>
      <c r="H422" s="178"/>
      <c r="I422" s="178"/>
      <c r="J422" s="178"/>
      <c r="K422" s="178"/>
      <c r="L422" s="178"/>
      <c r="M422" s="178"/>
      <c r="N422" s="178"/>
      <c r="O422" s="178"/>
      <c r="P422" s="79"/>
    </row>
    <row r="423" spans="1:16" ht="15.75">
      <c r="A423" s="473" t="s">
        <v>43</v>
      </c>
      <c r="B423" s="473"/>
      <c r="C423" s="473"/>
      <c r="D423" s="473"/>
      <c r="E423" s="473"/>
      <c r="F423" s="473"/>
      <c r="G423" s="473"/>
      <c r="H423" s="473"/>
      <c r="I423" s="473"/>
      <c r="J423" s="473"/>
      <c r="K423" s="473"/>
      <c r="L423" s="473"/>
      <c r="M423" s="473"/>
      <c r="N423" s="473"/>
      <c r="O423" s="473"/>
      <c r="P423" s="79"/>
    </row>
    <row r="424" spans="1:16" ht="15.75">
      <c r="A424" s="252"/>
      <c r="B424" s="361"/>
      <c r="C424" s="361"/>
      <c r="D424" s="361"/>
      <c r="E424" s="361"/>
      <c r="F424" s="361"/>
      <c r="G424" s="361"/>
      <c r="H424" s="362"/>
      <c r="I424" s="363"/>
      <c r="J424" s="364"/>
      <c r="K424" s="364"/>
      <c r="L424" s="364"/>
      <c r="M424" s="364"/>
      <c r="N424" s="364"/>
      <c r="O424" s="364"/>
      <c r="P424" s="51"/>
    </row>
    <row r="425" spans="1:16" ht="16.5" thickBot="1">
      <c r="A425" s="486" t="s">
        <v>87</v>
      </c>
      <c r="B425" s="486"/>
      <c r="C425" s="486"/>
      <c r="D425" s="486"/>
      <c r="E425" s="486"/>
      <c r="F425" s="486"/>
      <c r="G425" s="486"/>
      <c r="H425" s="486"/>
      <c r="I425" s="486"/>
      <c r="J425" s="486"/>
      <c r="K425" s="352"/>
      <c r="L425" s="108"/>
      <c r="M425" s="108"/>
      <c r="N425" s="108"/>
      <c r="O425" s="108"/>
      <c r="P425" s="51"/>
    </row>
    <row r="426" spans="1:16" ht="31.5">
      <c r="A426" s="494" t="s">
        <v>5</v>
      </c>
      <c r="B426" s="495" t="s">
        <v>133</v>
      </c>
      <c r="C426" s="495"/>
      <c r="D426" s="495"/>
      <c r="E426" s="495"/>
      <c r="F426" s="496" t="s">
        <v>6</v>
      </c>
      <c r="G426" s="459" t="s">
        <v>88</v>
      </c>
      <c r="H426" s="498" t="s">
        <v>134</v>
      </c>
      <c r="I426" s="498"/>
      <c r="J426" s="498"/>
      <c r="K426" s="498"/>
      <c r="L426" s="499"/>
      <c r="M426" s="500" t="s">
        <v>8</v>
      </c>
      <c r="N426" s="344" t="s">
        <v>9</v>
      </c>
      <c r="O426" s="345" t="s">
        <v>10</v>
      </c>
      <c r="P426" s="51"/>
    </row>
    <row r="427" spans="1:16" ht="63.75" thickBot="1">
      <c r="A427" s="547"/>
      <c r="B427" s="346" t="s">
        <v>11</v>
      </c>
      <c r="C427" s="347" t="s">
        <v>12</v>
      </c>
      <c r="D427" s="347" t="s">
        <v>13</v>
      </c>
      <c r="E427" s="347" t="s">
        <v>14</v>
      </c>
      <c r="F427" s="497"/>
      <c r="G427" s="460"/>
      <c r="H427" s="348" t="s">
        <v>15</v>
      </c>
      <c r="I427" s="348" t="s">
        <v>16</v>
      </c>
      <c r="J427" s="348" t="s">
        <v>17</v>
      </c>
      <c r="K427" s="349" t="s">
        <v>18</v>
      </c>
      <c r="L427" s="350" t="s">
        <v>19</v>
      </c>
      <c r="M427" s="501"/>
      <c r="N427" s="347" t="s">
        <v>20</v>
      </c>
      <c r="O427" s="351" t="s">
        <v>20</v>
      </c>
      <c r="P427" s="51"/>
    </row>
    <row r="428" spans="1:16" ht="16.5" thickBot="1">
      <c r="A428" s="120" t="s">
        <v>22</v>
      </c>
      <c r="B428" s="83">
        <v>43</v>
      </c>
      <c r="C428" s="83">
        <v>52</v>
      </c>
      <c r="D428" s="83">
        <v>10</v>
      </c>
      <c r="E428" s="83">
        <v>144</v>
      </c>
      <c r="F428" s="83">
        <v>76</v>
      </c>
      <c r="G428" s="83">
        <v>41</v>
      </c>
      <c r="H428" s="83">
        <v>38</v>
      </c>
      <c r="I428" s="83">
        <v>44</v>
      </c>
      <c r="J428" s="83"/>
      <c r="K428" s="92"/>
      <c r="L428" s="125">
        <v>81</v>
      </c>
      <c r="M428" s="86">
        <v>87</v>
      </c>
      <c r="N428" s="91">
        <v>109</v>
      </c>
      <c r="O428" s="87">
        <v>75</v>
      </c>
      <c r="P428" s="51"/>
    </row>
    <row r="429" spans="1:16" ht="16.5" thickBot="1">
      <c r="A429" s="77" t="s">
        <v>24</v>
      </c>
      <c r="B429" s="177">
        <f>SUM(B428)</f>
        <v>43</v>
      </c>
      <c r="C429" s="177">
        <f aca="true" t="shared" si="57" ref="C429:O429">SUM(C428)</f>
        <v>52</v>
      </c>
      <c r="D429" s="177">
        <f t="shared" si="57"/>
        <v>10</v>
      </c>
      <c r="E429" s="177">
        <f t="shared" si="57"/>
        <v>144</v>
      </c>
      <c r="F429" s="177">
        <f t="shared" si="57"/>
        <v>76</v>
      </c>
      <c r="G429" s="177">
        <f t="shared" si="57"/>
        <v>41</v>
      </c>
      <c r="H429" s="177">
        <f t="shared" si="57"/>
        <v>38</v>
      </c>
      <c r="I429" s="177">
        <f t="shared" si="57"/>
        <v>44</v>
      </c>
      <c r="J429" s="177">
        <f t="shared" si="57"/>
        <v>0</v>
      </c>
      <c r="K429" s="177">
        <f t="shared" si="57"/>
        <v>0</v>
      </c>
      <c r="L429" s="177">
        <f t="shared" si="57"/>
        <v>81</v>
      </c>
      <c r="M429" s="177">
        <f t="shared" si="57"/>
        <v>87</v>
      </c>
      <c r="N429" s="177">
        <f t="shared" si="57"/>
        <v>109</v>
      </c>
      <c r="O429" s="177">
        <f t="shared" si="57"/>
        <v>75</v>
      </c>
      <c r="P429" s="79"/>
    </row>
    <row r="430" spans="1:16" ht="15.75">
      <c r="A430" s="365"/>
      <c r="B430" s="366"/>
      <c r="C430" s="366"/>
      <c r="D430" s="366"/>
      <c r="E430" s="366"/>
      <c r="F430" s="366"/>
      <c r="G430" s="366"/>
      <c r="H430" s="366"/>
      <c r="I430" s="366"/>
      <c r="J430" s="366"/>
      <c r="K430" s="37"/>
      <c r="L430" s="37"/>
      <c r="M430" s="37"/>
      <c r="N430" s="37"/>
      <c r="O430" s="37"/>
      <c r="P430" s="51"/>
    </row>
    <row r="431" spans="1:16" ht="15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51"/>
    </row>
    <row r="432" spans="1:16" ht="15.75">
      <c r="A432" s="491" t="s">
        <v>44</v>
      </c>
      <c r="B432" s="491"/>
      <c r="C432" s="491"/>
      <c r="D432" s="491"/>
      <c r="E432" s="491"/>
      <c r="F432" s="491"/>
      <c r="G432" s="491"/>
      <c r="H432" s="491"/>
      <c r="I432" s="491"/>
      <c r="J432" s="491"/>
      <c r="K432" s="491"/>
      <c r="L432" s="491"/>
      <c r="M432" s="491"/>
      <c r="N432" s="491"/>
      <c r="O432" s="491"/>
      <c r="P432" s="51"/>
    </row>
    <row r="433" spans="1:16" ht="16.5" thickBot="1">
      <c r="A433" s="502"/>
      <c r="B433" s="502"/>
      <c r="C433" s="502"/>
      <c r="D433" s="502"/>
      <c r="E433" s="502"/>
      <c r="F433" s="502"/>
      <c r="G433" s="502"/>
      <c r="H433" s="502"/>
      <c r="I433" s="502"/>
      <c r="J433" s="502"/>
      <c r="K433" s="352"/>
      <c r="L433" s="108"/>
      <c r="M433" s="108"/>
      <c r="N433" s="108"/>
      <c r="O433" s="108"/>
      <c r="P433" s="51"/>
    </row>
    <row r="434" spans="1:16" ht="31.5">
      <c r="A434" s="503" t="s">
        <v>5</v>
      </c>
      <c r="B434" s="504" t="s">
        <v>133</v>
      </c>
      <c r="C434" s="504"/>
      <c r="D434" s="504"/>
      <c r="E434" s="504"/>
      <c r="F434" s="465" t="s">
        <v>6</v>
      </c>
      <c r="G434" s="459" t="s">
        <v>88</v>
      </c>
      <c r="H434" s="505" t="s">
        <v>134</v>
      </c>
      <c r="I434" s="505"/>
      <c r="J434" s="505"/>
      <c r="K434" s="505"/>
      <c r="L434" s="506"/>
      <c r="M434" s="469" t="s">
        <v>8</v>
      </c>
      <c r="N434" s="221" t="s">
        <v>9</v>
      </c>
      <c r="O434" s="367" t="s">
        <v>10</v>
      </c>
      <c r="P434" s="51"/>
    </row>
    <row r="435" spans="1:17" ht="63.75" thickBot="1">
      <c r="A435" s="503"/>
      <c r="B435" s="368" t="s">
        <v>11</v>
      </c>
      <c r="C435" s="183" t="s">
        <v>12</v>
      </c>
      <c r="D435" s="183" t="s">
        <v>13</v>
      </c>
      <c r="E435" s="183" t="s">
        <v>14</v>
      </c>
      <c r="F435" s="466"/>
      <c r="G435" s="460"/>
      <c r="H435" s="369" t="s">
        <v>15</v>
      </c>
      <c r="I435" s="369" t="s">
        <v>16</v>
      </c>
      <c r="J435" s="369" t="s">
        <v>17</v>
      </c>
      <c r="K435" s="370" t="s">
        <v>18</v>
      </c>
      <c r="L435" s="371" t="s">
        <v>19</v>
      </c>
      <c r="M435" s="507"/>
      <c r="N435" s="183" t="s">
        <v>20</v>
      </c>
      <c r="O435" s="372" t="s">
        <v>20</v>
      </c>
      <c r="P435" s="51"/>
      <c r="Q435" s="29"/>
    </row>
    <row r="436" spans="1:16" ht="16.5" thickBot="1">
      <c r="A436" s="77" t="s">
        <v>24</v>
      </c>
      <c r="B436" s="177">
        <f aca="true" t="shared" si="58" ref="B436:O436">B319+B386+B396+B404+B412+B421+B429</f>
        <v>730</v>
      </c>
      <c r="C436" s="177">
        <f t="shared" si="58"/>
        <v>5739</v>
      </c>
      <c r="D436" s="177">
        <f t="shared" si="58"/>
        <v>1089</v>
      </c>
      <c r="E436" s="177">
        <f t="shared" si="58"/>
        <v>4798</v>
      </c>
      <c r="F436" s="177">
        <f t="shared" si="58"/>
        <v>7721</v>
      </c>
      <c r="G436" s="177">
        <f t="shared" si="58"/>
        <v>6844</v>
      </c>
      <c r="H436" s="177">
        <f t="shared" si="58"/>
        <v>170</v>
      </c>
      <c r="I436" s="177">
        <f t="shared" si="58"/>
        <v>130</v>
      </c>
      <c r="J436" s="177">
        <f t="shared" si="58"/>
        <v>0</v>
      </c>
      <c r="K436" s="177">
        <f t="shared" si="58"/>
        <v>0</v>
      </c>
      <c r="L436" s="177">
        <f t="shared" si="58"/>
        <v>1186</v>
      </c>
      <c r="M436" s="177">
        <f t="shared" si="58"/>
        <v>7910</v>
      </c>
      <c r="N436" s="177">
        <f t="shared" si="58"/>
        <v>5693</v>
      </c>
      <c r="O436" s="177">
        <f t="shared" si="58"/>
        <v>4212</v>
      </c>
      <c r="P436" s="79"/>
    </row>
    <row r="437" spans="1:16" ht="15.75">
      <c r="A437" s="252"/>
      <c r="B437" s="127"/>
      <c r="C437" s="127"/>
      <c r="D437" s="127"/>
      <c r="E437" s="127"/>
      <c r="F437" s="127"/>
      <c r="G437" s="128"/>
      <c r="H437" s="130"/>
      <c r="I437" s="103"/>
      <c r="J437" s="37"/>
      <c r="K437" s="37"/>
      <c r="L437" s="37"/>
      <c r="M437" s="37"/>
      <c r="N437" s="37"/>
      <c r="O437" s="37"/>
      <c r="P437" s="357"/>
    </row>
    <row r="438" spans="1:16" ht="15.75">
      <c r="A438" s="512" t="s">
        <v>45</v>
      </c>
      <c r="B438" s="512"/>
      <c r="C438" s="512"/>
      <c r="D438" s="512"/>
      <c r="E438" s="512"/>
      <c r="F438" s="512"/>
      <c r="G438" s="512"/>
      <c r="H438" s="512"/>
      <c r="I438" s="512"/>
      <c r="J438" s="512"/>
      <c r="K438" s="512"/>
      <c r="L438" s="512"/>
      <c r="M438" s="512"/>
      <c r="N438" s="512"/>
      <c r="O438" s="512"/>
      <c r="P438" s="357"/>
    </row>
    <row r="439" spans="1:16" ht="15.75">
      <c r="A439" s="509"/>
      <c r="B439" s="509"/>
      <c r="C439" s="509"/>
      <c r="D439" s="509"/>
      <c r="E439" s="509"/>
      <c r="F439" s="509"/>
      <c r="G439" s="509"/>
      <c r="H439" s="509"/>
      <c r="I439" s="509"/>
      <c r="J439" s="509"/>
      <c r="K439" s="509"/>
      <c r="L439" s="509"/>
      <c r="M439" s="509"/>
      <c r="N439" s="509"/>
      <c r="O439" s="509"/>
      <c r="P439" s="357"/>
    </row>
    <row r="440" spans="1:16" ht="15.75" customHeight="1">
      <c r="A440" s="508" t="s">
        <v>38</v>
      </c>
      <c r="B440" s="508"/>
      <c r="C440" s="508"/>
      <c r="D440" s="508"/>
      <c r="E440" s="508"/>
      <c r="F440" s="508"/>
      <c r="G440" s="508"/>
      <c r="H440" s="508"/>
      <c r="I440" s="508"/>
      <c r="J440" s="508"/>
      <c r="K440" s="508"/>
      <c r="L440" s="508"/>
      <c r="M440" s="508"/>
      <c r="N440" s="508"/>
      <c r="O440" s="508"/>
      <c r="P440" s="47"/>
    </row>
    <row r="441" spans="1:16" ht="16.5" thickBot="1">
      <c r="A441" s="475" t="s">
        <v>65</v>
      </c>
      <c r="B441" s="475"/>
      <c r="C441" s="475"/>
      <c r="D441" s="475"/>
      <c r="E441" s="475"/>
      <c r="F441" s="475"/>
      <c r="G441" s="475"/>
      <c r="H441" s="475"/>
      <c r="I441" s="475"/>
      <c r="J441" s="475"/>
      <c r="K441" s="373"/>
      <c r="L441" s="37"/>
      <c r="M441" s="37"/>
      <c r="N441" s="37"/>
      <c r="O441" s="37"/>
      <c r="P441" s="51"/>
    </row>
    <row r="442" spans="1:16" ht="31.5">
      <c r="A442" s="476" t="s">
        <v>5</v>
      </c>
      <c r="B442" s="477" t="s">
        <v>133</v>
      </c>
      <c r="C442" s="477"/>
      <c r="D442" s="477"/>
      <c r="E442" s="477"/>
      <c r="F442" s="478" t="s">
        <v>6</v>
      </c>
      <c r="G442" s="459" t="s">
        <v>88</v>
      </c>
      <c r="H442" s="479" t="s">
        <v>134</v>
      </c>
      <c r="I442" s="479"/>
      <c r="J442" s="479"/>
      <c r="K442" s="479"/>
      <c r="L442" s="485"/>
      <c r="M442" s="474" t="s">
        <v>8</v>
      </c>
      <c r="N442" s="56" t="s">
        <v>9</v>
      </c>
      <c r="O442" s="57" t="s">
        <v>10</v>
      </c>
      <c r="P442" s="51"/>
    </row>
    <row r="443" spans="1:16" ht="63.75" thickBot="1">
      <c r="A443" s="448"/>
      <c r="B443" s="153" t="s">
        <v>11</v>
      </c>
      <c r="C443" s="154" t="s">
        <v>12</v>
      </c>
      <c r="D443" s="154" t="s">
        <v>13</v>
      </c>
      <c r="E443" s="154" t="s">
        <v>14</v>
      </c>
      <c r="F443" s="450"/>
      <c r="G443" s="460"/>
      <c r="H443" s="155" t="s">
        <v>15</v>
      </c>
      <c r="I443" s="155" t="s">
        <v>16</v>
      </c>
      <c r="J443" s="155" t="s">
        <v>17</v>
      </c>
      <c r="K443" s="157" t="s">
        <v>18</v>
      </c>
      <c r="L443" s="158" t="s">
        <v>19</v>
      </c>
      <c r="M443" s="456"/>
      <c r="N443" s="154" t="s">
        <v>20</v>
      </c>
      <c r="O443" s="159" t="s">
        <v>20</v>
      </c>
      <c r="P443" s="51"/>
    </row>
    <row r="444" spans="1:16" ht="16.5" thickBot="1">
      <c r="A444" s="267" t="s">
        <v>22</v>
      </c>
      <c r="B444" s="150"/>
      <c r="C444" s="150"/>
      <c r="D444" s="150">
        <v>12</v>
      </c>
      <c r="E444" s="150"/>
      <c r="F444" s="150">
        <v>8</v>
      </c>
      <c r="G444" s="150">
        <v>56</v>
      </c>
      <c r="H444" s="150"/>
      <c r="I444" s="150"/>
      <c r="J444" s="150"/>
      <c r="K444" s="150"/>
      <c r="L444" s="269"/>
      <c r="M444" s="163">
        <v>11</v>
      </c>
      <c r="N444" s="161">
        <v>8</v>
      </c>
      <c r="O444" s="164">
        <v>23</v>
      </c>
      <c r="P444" s="51"/>
    </row>
    <row r="445" spans="1:16" ht="16.5" thickBot="1">
      <c r="A445" s="77" t="s">
        <v>24</v>
      </c>
      <c r="B445" s="177">
        <f>SUM(B444)</f>
        <v>0</v>
      </c>
      <c r="C445" s="177">
        <f aca="true" t="shared" si="59" ref="C445:O445">SUM(C444)</f>
        <v>0</v>
      </c>
      <c r="D445" s="177">
        <f t="shared" si="59"/>
        <v>12</v>
      </c>
      <c r="E445" s="177">
        <f t="shared" si="59"/>
        <v>0</v>
      </c>
      <c r="F445" s="177">
        <f t="shared" si="59"/>
        <v>8</v>
      </c>
      <c r="G445" s="177">
        <f t="shared" si="59"/>
        <v>56</v>
      </c>
      <c r="H445" s="177">
        <f t="shared" si="59"/>
        <v>0</v>
      </c>
      <c r="I445" s="177">
        <f t="shared" si="59"/>
        <v>0</v>
      </c>
      <c r="J445" s="177">
        <f t="shared" si="59"/>
        <v>0</v>
      </c>
      <c r="K445" s="177">
        <f t="shared" si="59"/>
        <v>0</v>
      </c>
      <c r="L445" s="177">
        <f t="shared" si="59"/>
        <v>0</v>
      </c>
      <c r="M445" s="177">
        <f t="shared" si="59"/>
        <v>11</v>
      </c>
      <c r="N445" s="177">
        <f t="shared" si="59"/>
        <v>8</v>
      </c>
      <c r="O445" s="177">
        <f t="shared" si="59"/>
        <v>23</v>
      </c>
      <c r="P445" s="79"/>
    </row>
    <row r="446" spans="1:16" ht="15.75">
      <c r="A446" s="252"/>
      <c r="B446" s="127"/>
      <c r="C446" s="127"/>
      <c r="D446" s="127"/>
      <c r="E446" s="127"/>
      <c r="F446" s="127"/>
      <c r="G446" s="374"/>
      <c r="H446" s="130"/>
      <c r="I446" s="103"/>
      <c r="J446" s="37"/>
      <c r="K446" s="37"/>
      <c r="L446" s="173"/>
      <c r="M446" s="37"/>
      <c r="N446" s="37"/>
      <c r="O446" s="37"/>
      <c r="P446" s="51"/>
    </row>
    <row r="447" spans="1:16" ht="16.5" thickBot="1">
      <c r="A447" s="546" t="s">
        <v>77</v>
      </c>
      <c r="B447" s="546"/>
      <c r="C447" s="546"/>
      <c r="D447" s="546"/>
      <c r="E447" s="546"/>
      <c r="F447" s="546"/>
      <c r="G447" s="546"/>
      <c r="H447" s="546"/>
      <c r="I447" s="546"/>
      <c r="J447" s="546"/>
      <c r="K447" s="352"/>
      <c r="L447" s="108"/>
      <c r="M447" s="108"/>
      <c r="N447" s="108"/>
      <c r="O447" s="108"/>
      <c r="P447" s="51"/>
    </row>
    <row r="448" spans="1:16" ht="31.5">
      <c r="A448" s="448" t="s">
        <v>5</v>
      </c>
      <c r="B448" s="449" t="s">
        <v>133</v>
      </c>
      <c r="C448" s="449"/>
      <c r="D448" s="449"/>
      <c r="E448" s="449"/>
      <c r="F448" s="450" t="s">
        <v>6</v>
      </c>
      <c r="G448" s="459" t="s">
        <v>88</v>
      </c>
      <c r="H448" s="454" t="s">
        <v>134</v>
      </c>
      <c r="I448" s="454"/>
      <c r="J448" s="454"/>
      <c r="K448" s="454"/>
      <c r="L448" s="455"/>
      <c r="M448" s="456" t="s">
        <v>8</v>
      </c>
      <c r="N448" s="109" t="s">
        <v>9</v>
      </c>
      <c r="O448" s="110" t="s">
        <v>10</v>
      </c>
      <c r="P448" s="51"/>
    </row>
    <row r="449" spans="1:16" ht="63.75" thickBot="1">
      <c r="A449" s="448"/>
      <c r="B449" s="111" t="s">
        <v>11</v>
      </c>
      <c r="C449" s="112" t="s">
        <v>12</v>
      </c>
      <c r="D449" s="112" t="s">
        <v>13</v>
      </c>
      <c r="E449" s="112" t="s">
        <v>14</v>
      </c>
      <c r="F449" s="515"/>
      <c r="G449" s="460"/>
      <c r="H449" s="113" t="s">
        <v>15</v>
      </c>
      <c r="I449" s="113" t="s">
        <v>16</v>
      </c>
      <c r="J449" s="113" t="s">
        <v>17</v>
      </c>
      <c r="K449" s="114" t="s">
        <v>18</v>
      </c>
      <c r="L449" s="115" t="s">
        <v>19</v>
      </c>
      <c r="M449" s="514"/>
      <c r="N449" s="112" t="s">
        <v>20</v>
      </c>
      <c r="O449" s="116" t="s">
        <v>20</v>
      </c>
      <c r="P449" s="51"/>
    </row>
    <row r="450" spans="1:16" ht="16.5" thickBot="1">
      <c r="A450" s="70" t="s">
        <v>22</v>
      </c>
      <c r="B450" s="375"/>
      <c r="C450" s="375"/>
      <c r="D450" s="375"/>
      <c r="E450" s="375">
        <v>13</v>
      </c>
      <c r="F450" s="375"/>
      <c r="G450" s="375"/>
      <c r="H450" s="375"/>
      <c r="I450" s="375"/>
      <c r="J450" s="375"/>
      <c r="K450" s="376"/>
      <c r="L450" s="377"/>
      <c r="M450" s="378"/>
      <c r="N450" s="379">
        <v>5</v>
      </c>
      <c r="O450" s="380">
        <v>3</v>
      </c>
      <c r="P450" s="51"/>
    </row>
    <row r="451" spans="1:16" ht="16.5" thickBot="1">
      <c r="A451" s="77" t="s">
        <v>24</v>
      </c>
      <c r="B451" s="381">
        <f>SUM(B450)</f>
        <v>0</v>
      </c>
      <c r="C451" s="381">
        <f aca="true" t="shared" si="60" ref="C451:O451">SUM(C450)</f>
        <v>0</v>
      </c>
      <c r="D451" s="381">
        <f t="shared" si="60"/>
        <v>0</v>
      </c>
      <c r="E451" s="381">
        <f t="shared" si="60"/>
        <v>13</v>
      </c>
      <c r="F451" s="381">
        <f t="shared" si="60"/>
        <v>0</v>
      </c>
      <c r="G451" s="381">
        <f t="shared" si="60"/>
        <v>0</v>
      </c>
      <c r="H451" s="381">
        <f t="shared" si="60"/>
        <v>0</v>
      </c>
      <c r="I451" s="381">
        <f t="shared" si="60"/>
        <v>0</v>
      </c>
      <c r="J451" s="381">
        <f t="shared" si="60"/>
        <v>0</v>
      </c>
      <c r="K451" s="381">
        <f t="shared" si="60"/>
        <v>0</v>
      </c>
      <c r="L451" s="381">
        <f t="shared" si="60"/>
        <v>0</v>
      </c>
      <c r="M451" s="381">
        <f t="shared" si="60"/>
        <v>0</v>
      </c>
      <c r="N451" s="381">
        <f t="shared" si="60"/>
        <v>5</v>
      </c>
      <c r="O451" s="381">
        <f t="shared" si="60"/>
        <v>3</v>
      </c>
      <c r="P451" s="79"/>
    </row>
    <row r="452" spans="1:16" ht="15.75">
      <c r="A452" s="252"/>
      <c r="B452" s="127"/>
      <c r="C452" s="127"/>
      <c r="D452" s="127"/>
      <c r="E452" s="127"/>
      <c r="F452" s="127"/>
      <c r="G452" s="127"/>
      <c r="H452" s="130"/>
      <c r="I452" s="103"/>
      <c r="J452" s="37"/>
      <c r="K452" s="37"/>
      <c r="L452" s="37"/>
      <c r="M452" s="37"/>
      <c r="N452" s="37"/>
      <c r="O452" s="37"/>
      <c r="P452" s="51"/>
    </row>
    <row r="453" spans="1:16" ht="16.5" thickBot="1">
      <c r="A453" s="486" t="s">
        <v>78</v>
      </c>
      <c r="B453" s="486"/>
      <c r="C453" s="486"/>
      <c r="D453" s="486"/>
      <c r="E453" s="486"/>
      <c r="F453" s="486"/>
      <c r="G453" s="486"/>
      <c r="H453" s="486"/>
      <c r="I453" s="486"/>
      <c r="J453" s="486"/>
      <c r="K453" s="352"/>
      <c r="L453" s="108"/>
      <c r="M453" s="108"/>
      <c r="N453" s="108"/>
      <c r="O453" s="108"/>
      <c r="P453" s="51"/>
    </row>
    <row r="454" spans="1:16" ht="31.5">
      <c r="A454" s="448" t="s">
        <v>5</v>
      </c>
      <c r="B454" s="449" t="s">
        <v>133</v>
      </c>
      <c r="C454" s="449"/>
      <c r="D454" s="449"/>
      <c r="E454" s="449"/>
      <c r="F454" s="450" t="s">
        <v>6</v>
      </c>
      <c r="G454" s="459" t="s">
        <v>88</v>
      </c>
      <c r="H454" s="454" t="s">
        <v>134</v>
      </c>
      <c r="I454" s="454"/>
      <c r="J454" s="454"/>
      <c r="K454" s="454"/>
      <c r="L454" s="455"/>
      <c r="M454" s="456" t="s">
        <v>8</v>
      </c>
      <c r="N454" s="109" t="s">
        <v>9</v>
      </c>
      <c r="O454" s="110" t="s">
        <v>10</v>
      </c>
      <c r="P454" s="51"/>
    </row>
    <row r="455" spans="1:16" ht="63.75" thickBot="1">
      <c r="A455" s="448"/>
      <c r="B455" s="111" t="s">
        <v>11</v>
      </c>
      <c r="C455" s="112" t="s">
        <v>12</v>
      </c>
      <c r="D455" s="112" t="s">
        <v>13</v>
      </c>
      <c r="E455" s="112" t="s">
        <v>14</v>
      </c>
      <c r="F455" s="515"/>
      <c r="G455" s="460"/>
      <c r="H455" s="113" t="s">
        <v>15</v>
      </c>
      <c r="I455" s="113" t="s">
        <v>16</v>
      </c>
      <c r="J455" s="113" t="s">
        <v>17</v>
      </c>
      <c r="K455" s="114" t="s">
        <v>18</v>
      </c>
      <c r="L455" s="115" t="s">
        <v>19</v>
      </c>
      <c r="M455" s="514"/>
      <c r="N455" s="112" t="s">
        <v>20</v>
      </c>
      <c r="O455" s="116" t="s">
        <v>20</v>
      </c>
      <c r="P455" s="51"/>
    </row>
    <row r="456" spans="1:16" ht="16.5" thickBot="1">
      <c r="A456" s="70" t="s">
        <v>22</v>
      </c>
      <c r="B456" s="375"/>
      <c r="C456" s="375"/>
      <c r="D456" s="375"/>
      <c r="E456" s="375">
        <v>13</v>
      </c>
      <c r="F456" s="375"/>
      <c r="G456" s="375">
        <v>13</v>
      </c>
      <c r="H456" s="375"/>
      <c r="I456" s="375"/>
      <c r="J456" s="375"/>
      <c r="K456" s="376"/>
      <c r="L456" s="377"/>
      <c r="M456" s="378"/>
      <c r="N456" s="379">
        <v>2</v>
      </c>
      <c r="O456" s="380">
        <v>14</v>
      </c>
      <c r="P456" s="51"/>
    </row>
    <row r="457" spans="1:16" ht="16.5" thickBot="1">
      <c r="A457" s="77" t="s">
        <v>24</v>
      </c>
      <c r="B457" s="381">
        <f>SUM(B456)</f>
        <v>0</v>
      </c>
      <c r="C457" s="381">
        <f aca="true" t="shared" si="61" ref="C457:O457">SUM(C456)</f>
        <v>0</v>
      </c>
      <c r="D457" s="381">
        <f t="shared" si="61"/>
        <v>0</v>
      </c>
      <c r="E457" s="381">
        <f t="shared" si="61"/>
        <v>13</v>
      </c>
      <c r="F457" s="381">
        <f t="shared" si="61"/>
        <v>0</v>
      </c>
      <c r="G457" s="381">
        <f t="shared" si="61"/>
        <v>13</v>
      </c>
      <c r="H457" s="381">
        <f t="shared" si="61"/>
        <v>0</v>
      </c>
      <c r="I457" s="381">
        <f t="shared" si="61"/>
        <v>0</v>
      </c>
      <c r="J457" s="381">
        <f t="shared" si="61"/>
        <v>0</v>
      </c>
      <c r="K457" s="381">
        <f t="shared" si="61"/>
        <v>0</v>
      </c>
      <c r="L457" s="381">
        <f t="shared" si="61"/>
        <v>0</v>
      </c>
      <c r="M457" s="381">
        <f t="shared" si="61"/>
        <v>0</v>
      </c>
      <c r="N457" s="381">
        <f t="shared" si="61"/>
        <v>2</v>
      </c>
      <c r="O457" s="381">
        <f t="shared" si="61"/>
        <v>14</v>
      </c>
      <c r="P457" s="79"/>
    </row>
    <row r="458" spans="1:16" ht="15.75">
      <c r="A458" s="80"/>
      <c r="B458" s="382"/>
      <c r="C458" s="382"/>
      <c r="D458" s="382"/>
      <c r="E458" s="382"/>
      <c r="F458" s="382"/>
      <c r="G458" s="382"/>
      <c r="H458" s="382"/>
      <c r="I458" s="382"/>
      <c r="J458" s="382"/>
      <c r="K458" s="382"/>
      <c r="L458" s="382"/>
      <c r="M458" s="382"/>
      <c r="N458" s="382"/>
      <c r="O458" s="382"/>
      <c r="P458" s="79"/>
    </row>
    <row r="459" spans="1:16" ht="19.5" customHeight="1" thickBot="1">
      <c r="A459" s="486" t="s">
        <v>89</v>
      </c>
      <c r="B459" s="486"/>
      <c r="C459" s="486"/>
      <c r="D459" s="486"/>
      <c r="E459" s="486"/>
      <c r="F459" s="486"/>
      <c r="G459" s="486"/>
      <c r="H459" s="486"/>
      <c r="I459" s="486"/>
      <c r="J459" s="486"/>
      <c r="K459" s="352"/>
      <c r="L459" s="108"/>
      <c r="M459" s="108"/>
      <c r="N459" s="108"/>
      <c r="O459" s="108"/>
      <c r="P459" s="48"/>
    </row>
    <row r="460" spans="1:16" ht="31.5">
      <c r="A460" s="448" t="s">
        <v>5</v>
      </c>
      <c r="B460" s="449" t="s">
        <v>133</v>
      </c>
      <c r="C460" s="449"/>
      <c r="D460" s="449"/>
      <c r="E460" s="449"/>
      <c r="F460" s="450" t="s">
        <v>6</v>
      </c>
      <c r="G460" s="459" t="s">
        <v>88</v>
      </c>
      <c r="H460" s="454" t="s">
        <v>134</v>
      </c>
      <c r="I460" s="454"/>
      <c r="J460" s="454"/>
      <c r="K460" s="454"/>
      <c r="L460" s="455"/>
      <c r="M460" s="456" t="s">
        <v>8</v>
      </c>
      <c r="N460" s="109" t="s">
        <v>9</v>
      </c>
      <c r="O460" s="110" t="s">
        <v>10</v>
      </c>
      <c r="P460" s="51"/>
    </row>
    <row r="461" spans="1:16" ht="63.75" thickBot="1">
      <c r="A461" s="448"/>
      <c r="B461" s="111" t="s">
        <v>11</v>
      </c>
      <c r="C461" s="112" t="s">
        <v>12</v>
      </c>
      <c r="D461" s="112" t="s">
        <v>13</v>
      </c>
      <c r="E461" s="112" t="s">
        <v>14</v>
      </c>
      <c r="F461" s="515"/>
      <c r="G461" s="460"/>
      <c r="H461" s="113" t="s">
        <v>15</v>
      </c>
      <c r="I461" s="113" t="s">
        <v>16</v>
      </c>
      <c r="J461" s="113" t="s">
        <v>17</v>
      </c>
      <c r="K461" s="114" t="s">
        <v>18</v>
      </c>
      <c r="L461" s="115" t="s">
        <v>19</v>
      </c>
      <c r="M461" s="514"/>
      <c r="N461" s="112" t="s">
        <v>20</v>
      </c>
      <c r="O461" s="116" t="s">
        <v>20</v>
      </c>
      <c r="P461" s="51"/>
    </row>
    <row r="462" spans="1:16" ht="16.5" thickBot="1">
      <c r="A462" s="70" t="s">
        <v>22</v>
      </c>
      <c r="B462" s="375"/>
      <c r="C462" s="375"/>
      <c r="D462" s="375"/>
      <c r="E462" s="375">
        <v>13</v>
      </c>
      <c r="F462" s="375"/>
      <c r="G462" s="375"/>
      <c r="H462" s="375"/>
      <c r="I462" s="375"/>
      <c r="J462" s="375"/>
      <c r="K462" s="376"/>
      <c r="L462" s="377"/>
      <c r="M462" s="378"/>
      <c r="N462" s="379">
        <v>2</v>
      </c>
      <c r="O462" s="380">
        <v>14</v>
      </c>
      <c r="P462" s="51"/>
    </row>
    <row r="463" spans="1:16" ht="16.5" thickBot="1">
      <c r="A463" s="77" t="s">
        <v>24</v>
      </c>
      <c r="B463" s="381">
        <f>SUM(B462)</f>
        <v>0</v>
      </c>
      <c r="C463" s="381">
        <f aca="true" t="shared" si="62" ref="C463:O463">SUM(C462)</f>
        <v>0</v>
      </c>
      <c r="D463" s="381">
        <f t="shared" si="62"/>
        <v>0</v>
      </c>
      <c r="E463" s="381">
        <f t="shared" si="62"/>
        <v>13</v>
      </c>
      <c r="F463" s="381">
        <f t="shared" si="62"/>
        <v>0</v>
      </c>
      <c r="G463" s="381">
        <f t="shared" si="62"/>
        <v>0</v>
      </c>
      <c r="H463" s="381">
        <f t="shared" si="62"/>
        <v>0</v>
      </c>
      <c r="I463" s="381">
        <f t="shared" si="62"/>
        <v>0</v>
      </c>
      <c r="J463" s="381">
        <f t="shared" si="62"/>
        <v>0</v>
      </c>
      <c r="K463" s="381">
        <f t="shared" si="62"/>
        <v>0</v>
      </c>
      <c r="L463" s="381">
        <f t="shared" si="62"/>
        <v>0</v>
      </c>
      <c r="M463" s="381">
        <f t="shared" si="62"/>
        <v>0</v>
      </c>
      <c r="N463" s="381">
        <f t="shared" si="62"/>
        <v>2</v>
      </c>
      <c r="O463" s="381">
        <f t="shared" si="62"/>
        <v>14</v>
      </c>
      <c r="P463" s="79"/>
    </row>
    <row r="464" spans="1:16" ht="15.75">
      <c r="A464" s="473" t="s">
        <v>39</v>
      </c>
      <c r="B464" s="473"/>
      <c r="C464" s="473"/>
      <c r="D464" s="473"/>
      <c r="E464" s="473"/>
      <c r="F464" s="473"/>
      <c r="G464" s="473"/>
      <c r="H464" s="473"/>
      <c r="I464" s="473"/>
      <c r="J464" s="473"/>
      <c r="K464" s="473"/>
      <c r="L464" s="473"/>
      <c r="M464" s="473"/>
      <c r="N464" s="473"/>
      <c r="O464" s="473"/>
      <c r="P464" s="51"/>
    </row>
    <row r="465" spans="1:16" ht="16.5" thickBot="1">
      <c r="A465" s="502"/>
      <c r="B465" s="502"/>
      <c r="C465" s="502"/>
      <c r="D465" s="502"/>
      <c r="E465" s="502"/>
      <c r="F465" s="502"/>
      <c r="G465" s="502"/>
      <c r="H465" s="502"/>
      <c r="I465" s="502"/>
      <c r="J465" s="502"/>
      <c r="K465" s="352"/>
      <c r="L465" s="108"/>
      <c r="M465" s="108"/>
      <c r="N465" s="108"/>
      <c r="O465" s="108"/>
      <c r="P465" s="48"/>
    </row>
    <row r="466" spans="1:16" ht="31.5">
      <c r="A466" s="555" t="s">
        <v>5</v>
      </c>
      <c r="B466" s="557" t="s">
        <v>133</v>
      </c>
      <c r="C466" s="558"/>
      <c r="D466" s="558"/>
      <c r="E466" s="559"/>
      <c r="F466" s="560" t="s">
        <v>6</v>
      </c>
      <c r="G466" s="459" t="s">
        <v>88</v>
      </c>
      <c r="H466" s="562" t="s">
        <v>134</v>
      </c>
      <c r="I466" s="558"/>
      <c r="J466" s="558"/>
      <c r="K466" s="558"/>
      <c r="L466" s="563"/>
      <c r="M466" s="564" t="s">
        <v>8</v>
      </c>
      <c r="N466" s="285" t="s">
        <v>9</v>
      </c>
      <c r="O466" s="286" t="s">
        <v>10</v>
      </c>
      <c r="P466" s="51"/>
    </row>
    <row r="467" spans="1:16" ht="63.75" thickBot="1">
      <c r="A467" s="556"/>
      <c r="B467" s="287" t="s">
        <v>11</v>
      </c>
      <c r="C467" s="288" t="s">
        <v>12</v>
      </c>
      <c r="D467" s="288" t="s">
        <v>13</v>
      </c>
      <c r="E467" s="288" t="s">
        <v>14</v>
      </c>
      <c r="F467" s="561"/>
      <c r="G467" s="460"/>
      <c r="H467" s="289" t="s">
        <v>15</v>
      </c>
      <c r="I467" s="289" t="s">
        <v>16</v>
      </c>
      <c r="J467" s="289" t="s">
        <v>17</v>
      </c>
      <c r="K467" s="290" t="s">
        <v>18</v>
      </c>
      <c r="L467" s="291" t="s">
        <v>19</v>
      </c>
      <c r="M467" s="565"/>
      <c r="N467" s="288" t="s">
        <v>20</v>
      </c>
      <c r="O467" s="292" t="s">
        <v>20</v>
      </c>
      <c r="P467" s="51"/>
    </row>
    <row r="468" spans="1:16" ht="16.5" thickBot="1">
      <c r="A468" s="77" t="s">
        <v>24</v>
      </c>
      <c r="B468" s="381">
        <f aca="true" t="shared" si="63" ref="B468:N468">SUM(B445,B451,B457,)</f>
        <v>0</v>
      </c>
      <c r="C468" s="381">
        <f t="shared" si="63"/>
        <v>0</v>
      </c>
      <c r="D468" s="381">
        <f t="shared" si="63"/>
        <v>12</v>
      </c>
      <c r="E468" s="381">
        <f t="shared" si="63"/>
        <v>26</v>
      </c>
      <c r="F468" s="381">
        <f t="shared" si="63"/>
        <v>8</v>
      </c>
      <c r="G468" s="381">
        <f t="shared" si="63"/>
        <v>69</v>
      </c>
      <c r="H468" s="381">
        <f t="shared" si="63"/>
        <v>0</v>
      </c>
      <c r="I468" s="381">
        <f t="shared" si="63"/>
        <v>0</v>
      </c>
      <c r="J468" s="381">
        <f t="shared" si="63"/>
        <v>0</v>
      </c>
      <c r="K468" s="381">
        <f t="shared" si="63"/>
        <v>0</v>
      </c>
      <c r="L468" s="381">
        <f t="shared" si="63"/>
        <v>0</v>
      </c>
      <c r="M468" s="381">
        <f t="shared" si="63"/>
        <v>11</v>
      </c>
      <c r="N468" s="381">
        <f t="shared" si="63"/>
        <v>15</v>
      </c>
      <c r="O468" s="381">
        <f>SUM(O445,O451,O457,O463)</f>
        <v>54</v>
      </c>
      <c r="P468" s="51"/>
    </row>
    <row r="469" spans="1:16" ht="15.75">
      <c r="A469" s="252"/>
      <c r="B469" s="127"/>
      <c r="C469" s="127"/>
      <c r="D469" s="127"/>
      <c r="E469" s="127"/>
      <c r="F469" s="127"/>
      <c r="G469" s="127"/>
      <c r="H469" s="127"/>
      <c r="I469" s="127"/>
      <c r="J469" s="127"/>
      <c r="K469" s="37"/>
      <c r="L469" s="37"/>
      <c r="M469" s="37"/>
      <c r="N469" s="37"/>
      <c r="O469" s="37"/>
      <c r="P469" s="51"/>
    </row>
    <row r="470" spans="1:16" ht="15.75">
      <c r="A470" s="473" t="s">
        <v>40</v>
      </c>
      <c r="B470" s="473"/>
      <c r="C470" s="473"/>
      <c r="D470" s="473"/>
      <c r="E470" s="473"/>
      <c r="F470" s="473"/>
      <c r="G470" s="473"/>
      <c r="H470" s="473"/>
      <c r="I470" s="473"/>
      <c r="J470" s="473"/>
      <c r="K470" s="473"/>
      <c r="L470" s="473"/>
      <c r="M470" s="473"/>
      <c r="N470" s="473"/>
      <c r="O470" s="473"/>
      <c r="P470" s="79"/>
    </row>
    <row r="471" spans="1:16" ht="16.5" thickBot="1">
      <c r="A471" s="486" t="s">
        <v>66</v>
      </c>
      <c r="B471" s="486"/>
      <c r="C471" s="486"/>
      <c r="D471" s="486"/>
      <c r="E471" s="486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51"/>
    </row>
    <row r="472" spans="1:16" ht="31.5">
      <c r="A472" s="448" t="s">
        <v>5</v>
      </c>
      <c r="B472" s="449" t="s">
        <v>133</v>
      </c>
      <c r="C472" s="449"/>
      <c r="D472" s="449"/>
      <c r="E472" s="449"/>
      <c r="F472" s="450" t="s">
        <v>6</v>
      </c>
      <c r="G472" s="459" t="s">
        <v>88</v>
      </c>
      <c r="H472" s="454" t="s">
        <v>134</v>
      </c>
      <c r="I472" s="454"/>
      <c r="J472" s="454"/>
      <c r="K472" s="454"/>
      <c r="L472" s="455"/>
      <c r="M472" s="456" t="s">
        <v>8</v>
      </c>
      <c r="N472" s="109" t="s">
        <v>9</v>
      </c>
      <c r="O472" s="110" t="s">
        <v>10</v>
      </c>
      <c r="P472" s="51"/>
    </row>
    <row r="473" spans="1:16" ht="63.75" thickBot="1">
      <c r="A473" s="448"/>
      <c r="B473" s="111" t="s">
        <v>11</v>
      </c>
      <c r="C473" s="112" t="s">
        <v>12</v>
      </c>
      <c r="D473" s="112" t="s">
        <v>13</v>
      </c>
      <c r="E473" s="112" t="s">
        <v>14</v>
      </c>
      <c r="F473" s="515"/>
      <c r="G473" s="460"/>
      <c r="H473" s="113" t="s">
        <v>15</v>
      </c>
      <c r="I473" s="113" t="s">
        <v>16</v>
      </c>
      <c r="J473" s="113" t="s">
        <v>17</v>
      </c>
      <c r="K473" s="114" t="s">
        <v>18</v>
      </c>
      <c r="L473" s="115" t="s">
        <v>19</v>
      </c>
      <c r="M473" s="514"/>
      <c r="N473" s="112" t="s">
        <v>20</v>
      </c>
      <c r="O473" s="116" t="s">
        <v>20</v>
      </c>
      <c r="P473" s="51"/>
    </row>
    <row r="474" spans="1:16" ht="16.5" thickBot="1">
      <c r="A474" s="70" t="s">
        <v>22</v>
      </c>
      <c r="B474" s="383"/>
      <c r="C474" s="379"/>
      <c r="D474" s="384"/>
      <c r="E474" s="375">
        <v>11</v>
      </c>
      <c r="F474" s="383">
        <v>3</v>
      </c>
      <c r="G474" s="384">
        <v>27</v>
      </c>
      <c r="H474" s="379"/>
      <c r="I474" s="379"/>
      <c r="J474" s="379"/>
      <c r="K474" s="378"/>
      <c r="L474" s="385"/>
      <c r="M474" s="378">
        <v>6</v>
      </c>
      <c r="N474" s="386">
        <v>19</v>
      </c>
      <c r="O474" s="387">
        <v>20</v>
      </c>
      <c r="P474" s="51"/>
    </row>
    <row r="475" spans="1:16" ht="16.5" thickBot="1">
      <c r="A475" s="77" t="s">
        <v>24</v>
      </c>
      <c r="B475" s="381">
        <f>SUM(B474)</f>
        <v>0</v>
      </c>
      <c r="C475" s="381">
        <f aca="true" t="shared" si="64" ref="C475:O475">SUM(C474)</f>
        <v>0</v>
      </c>
      <c r="D475" s="381">
        <f t="shared" si="64"/>
        <v>0</v>
      </c>
      <c r="E475" s="381">
        <f t="shared" si="64"/>
        <v>11</v>
      </c>
      <c r="F475" s="381">
        <f t="shared" si="64"/>
        <v>3</v>
      </c>
      <c r="G475" s="381">
        <f t="shared" si="64"/>
        <v>27</v>
      </c>
      <c r="H475" s="381">
        <f t="shared" si="64"/>
        <v>0</v>
      </c>
      <c r="I475" s="381">
        <f t="shared" si="64"/>
        <v>0</v>
      </c>
      <c r="J475" s="381">
        <f t="shared" si="64"/>
        <v>0</v>
      </c>
      <c r="K475" s="381">
        <f t="shared" si="64"/>
        <v>0</v>
      </c>
      <c r="L475" s="381">
        <f t="shared" si="64"/>
        <v>0</v>
      </c>
      <c r="M475" s="381">
        <f t="shared" si="64"/>
        <v>6</v>
      </c>
      <c r="N475" s="381">
        <f t="shared" si="64"/>
        <v>19</v>
      </c>
      <c r="O475" s="381">
        <f t="shared" si="64"/>
        <v>20</v>
      </c>
      <c r="P475" s="51"/>
    </row>
    <row r="476" spans="1:16" ht="15.75">
      <c r="A476" s="37"/>
      <c r="B476" s="37"/>
      <c r="C476" s="37"/>
      <c r="D476" s="37"/>
      <c r="E476" s="37"/>
      <c r="F476" s="37"/>
      <c r="G476" s="131"/>
      <c r="H476" s="37"/>
      <c r="I476" s="37"/>
      <c r="J476" s="37"/>
      <c r="K476" s="37"/>
      <c r="L476" s="37"/>
      <c r="M476" s="37"/>
      <c r="N476" s="37"/>
      <c r="O476" s="37"/>
      <c r="P476" s="79"/>
    </row>
    <row r="477" spans="1:16" ht="16.5" thickBot="1">
      <c r="A477" s="486" t="s">
        <v>67</v>
      </c>
      <c r="B477" s="486"/>
      <c r="C477" s="486"/>
      <c r="D477" s="486"/>
      <c r="E477" s="486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51"/>
    </row>
    <row r="478" spans="1:16" ht="31.5">
      <c r="A478" s="448" t="s">
        <v>5</v>
      </c>
      <c r="B478" s="449" t="s">
        <v>133</v>
      </c>
      <c r="C478" s="449"/>
      <c r="D478" s="449"/>
      <c r="E478" s="449"/>
      <c r="F478" s="450" t="s">
        <v>6</v>
      </c>
      <c r="G478" s="459" t="s">
        <v>88</v>
      </c>
      <c r="H478" s="454" t="s">
        <v>134</v>
      </c>
      <c r="I478" s="454"/>
      <c r="J478" s="454"/>
      <c r="K478" s="454"/>
      <c r="L478" s="455"/>
      <c r="M478" s="456" t="s">
        <v>8</v>
      </c>
      <c r="N478" s="109" t="s">
        <v>9</v>
      </c>
      <c r="O478" s="110" t="s">
        <v>10</v>
      </c>
      <c r="P478" s="48"/>
    </row>
    <row r="479" spans="1:16" ht="63.75" thickBot="1">
      <c r="A479" s="516"/>
      <c r="B479" s="111" t="s">
        <v>11</v>
      </c>
      <c r="C479" s="112" t="s">
        <v>12</v>
      </c>
      <c r="D479" s="112" t="s">
        <v>13</v>
      </c>
      <c r="E479" s="112" t="s">
        <v>14</v>
      </c>
      <c r="F479" s="515"/>
      <c r="G479" s="460"/>
      <c r="H479" s="113" t="s">
        <v>15</v>
      </c>
      <c r="I479" s="113" t="s">
        <v>16</v>
      </c>
      <c r="J479" s="113" t="s">
        <v>17</v>
      </c>
      <c r="K479" s="114" t="s">
        <v>18</v>
      </c>
      <c r="L479" s="115" t="s">
        <v>19</v>
      </c>
      <c r="M479" s="514"/>
      <c r="N479" s="112" t="s">
        <v>20</v>
      </c>
      <c r="O479" s="116" t="s">
        <v>20</v>
      </c>
      <c r="P479" s="51"/>
    </row>
    <row r="480" spans="1:16" ht="16.5" thickBot="1">
      <c r="A480" s="120" t="s">
        <v>22</v>
      </c>
      <c r="B480" s="383"/>
      <c r="C480" s="379"/>
      <c r="D480" s="375"/>
      <c r="E480" s="375">
        <v>4</v>
      </c>
      <c r="F480" s="383"/>
      <c r="G480" s="388">
        <v>1</v>
      </c>
      <c r="H480" s="379"/>
      <c r="I480" s="379"/>
      <c r="J480" s="379"/>
      <c r="K480" s="378"/>
      <c r="L480" s="385"/>
      <c r="M480" s="378"/>
      <c r="N480" s="386">
        <v>7</v>
      </c>
      <c r="O480" s="387">
        <v>7</v>
      </c>
      <c r="P480" s="51"/>
    </row>
    <row r="481" spans="1:16" ht="16.5" thickBot="1">
      <c r="A481" s="77" t="s">
        <v>24</v>
      </c>
      <c r="B481" s="381">
        <f>SUM(B480)</f>
        <v>0</v>
      </c>
      <c r="C481" s="381">
        <f aca="true" t="shared" si="65" ref="C481:O481">SUM(C480)</f>
        <v>0</v>
      </c>
      <c r="D481" s="381">
        <f t="shared" si="65"/>
        <v>0</v>
      </c>
      <c r="E481" s="381">
        <f t="shared" si="65"/>
        <v>4</v>
      </c>
      <c r="F481" s="381">
        <f t="shared" si="65"/>
        <v>0</v>
      </c>
      <c r="G481" s="381">
        <f t="shared" si="65"/>
        <v>1</v>
      </c>
      <c r="H481" s="381">
        <f t="shared" si="65"/>
        <v>0</v>
      </c>
      <c r="I481" s="381">
        <f t="shared" si="65"/>
        <v>0</v>
      </c>
      <c r="J481" s="381">
        <f t="shared" si="65"/>
        <v>0</v>
      </c>
      <c r="K481" s="381">
        <f t="shared" si="65"/>
        <v>0</v>
      </c>
      <c r="L481" s="381">
        <f t="shared" si="65"/>
        <v>0</v>
      </c>
      <c r="M481" s="381">
        <f t="shared" si="65"/>
        <v>0</v>
      </c>
      <c r="N481" s="381">
        <f t="shared" si="65"/>
        <v>7</v>
      </c>
      <c r="O481" s="381">
        <f t="shared" si="65"/>
        <v>7</v>
      </c>
      <c r="P481" s="51"/>
    </row>
    <row r="482" spans="1:16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79"/>
    </row>
    <row r="483" spans="1:16" ht="15.75">
      <c r="A483" s="473" t="s">
        <v>46</v>
      </c>
      <c r="B483" s="473"/>
      <c r="C483" s="473"/>
      <c r="D483" s="473"/>
      <c r="E483" s="473"/>
      <c r="F483" s="473"/>
      <c r="G483" s="473"/>
      <c r="H483" s="473"/>
      <c r="I483" s="473"/>
      <c r="J483" s="473"/>
      <c r="K483" s="473"/>
      <c r="L483" s="473"/>
      <c r="M483" s="473"/>
      <c r="N483" s="473"/>
      <c r="O483" s="473"/>
      <c r="P483" s="51"/>
    </row>
    <row r="484" spans="1:16" ht="16.5" thickBot="1">
      <c r="A484" s="502"/>
      <c r="B484" s="502"/>
      <c r="C484" s="502"/>
      <c r="D484" s="502"/>
      <c r="E484" s="502"/>
      <c r="F484" s="502"/>
      <c r="G484" s="502"/>
      <c r="H484" s="502"/>
      <c r="I484" s="502"/>
      <c r="J484" s="502"/>
      <c r="K484" s="352"/>
      <c r="L484" s="108"/>
      <c r="M484" s="108"/>
      <c r="N484" s="108"/>
      <c r="O484" s="108"/>
      <c r="P484" s="49"/>
    </row>
    <row r="485" spans="1:16" ht="31.5">
      <c r="A485" s="536" t="s">
        <v>5</v>
      </c>
      <c r="B485" s="537" t="s">
        <v>133</v>
      </c>
      <c r="C485" s="537"/>
      <c r="D485" s="537"/>
      <c r="E485" s="537"/>
      <c r="F485" s="538" t="s">
        <v>6</v>
      </c>
      <c r="G485" s="459" t="s">
        <v>88</v>
      </c>
      <c r="H485" s="540" t="s">
        <v>134</v>
      </c>
      <c r="I485" s="540"/>
      <c r="J485" s="540"/>
      <c r="K485" s="540"/>
      <c r="L485" s="541"/>
      <c r="M485" s="542" t="s">
        <v>8</v>
      </c>
      <c r="N485" s="285" t="s">
        <v>9</v>
      </c>
      <c r="O485" s="286" t="s">
        <v>10</v>
      </c>
      <c r="P485" s="51"/>
    </row>
    <row r="486" spans="1:16" ht="63.75" thickBot="1">
      <c r="A486" s="536"/>
      <c r="B486" s="287" t="s">
        <v>11</v>
      </c>
      <c r="C486" s="288" t="s">
        <v>12</v>
      </c>
      <c r="D486" s="288" t="s">
        <v>13</v>
      </c>
      <c r="E486" s="288" t="s">
        <v>14</v>
      </c>
      <c r="F486" s="539"/>
      <c r="G486" s="460"/>
      <c r="H486" s="289" t="s">
        <v>15</v>
      </c>
      <c r="I486" s="289" t="s">
        <v>16</v>
      </c>
      <c r="J486" s="289" t="s">
        <v>17</v>
      </c>
      <c r="K486" s="290" t="s">
        <v>18</v>
      </c>
      <c r="L486" s="291" t="s">
        <v>19</v>
      </c>
      <c r="M486" s="543"/>
      <c r="N486" s="288" t="s">
        <v>20</v>
      </c>
      <c r="O486" s="292" t="s">
        <v>20</v>
      </c>
      <c r="P486" s="51"/>
    </row>
    <row r="487" spans="1:16" ht="16.5" thickBot="1">
      <c r="A487" s="77" t="s">
        <v>24</v>
      </c>
      <c r="B487" s="381">
        <f>SUM(B475,B481)</f>
        <v>0</v>
      </c>
      <c r="C487" s="381">
        <f aca="true" t="shared" si="66" ref="C487:O487">SUM(C475,C481)</f>
        <v>0</v>
      </c>
      <c r="D487" s="381">
        <f t="shared" si="66"/>
        <v>0</v>
      </c>
      <c r="E487" s="381">
        <f t="shared" si="66"/>
        <v>15</v>
      </c>
      <c r="F487" s="381">
        <f t="shared" si="66"/>
        <v>3</v>
      </c>
      <c r="G487" s="381">
        <f t="shared" si="66"/>
        <v>28</v>
      </c>
      <c r="H487" s="381">
        <f t="shared" si="66"/>
        <v>0</v>
      </c>
      <c r="I487" s="381">
        <f t="shared" si="66"/>
        <v>0</v>
      </c>
      <c r="J487" s="381">
        <f t="shared" si="66"/>
        <v>0</v>
      </c>
      <c r="K487" s="381">
        <f t="shared" si="66"/>
        <v>0</v>
      </c>
      <c r="L487" s="381">
        <f t="shared" si="66"/>
        <v>0</v>
      </c>
      <c r="M487" s="381">
        <f t="shared" si="66"/>
        <v>6</v>
      </c>
      <c r="N487" s="381">
        <f t="shared" si="66"/>
        <v>26</v>
      </c>
      <c r="O487" s="381">
        <f t="shared" si="66"/>
        <v>27</v>
      </c>
      <c r="P487" s="51"/>
    </row>
    <row r="488" spans="1:16" ht="15.75">
      <c r="A488" s="389"/>
      <c r="B488" s="390"/>
      <c r="C488" s="37"/>
      <c r="D488" s="37"/>
      <c r="E488" s="37"/>
      <c r="F488" s="37"/>
      <c r="G488" s="391"/>
      <c r="H488" s="391"/>
      <c r="I488" s="391"/>
      <c r="J488" s="391"/>
      <c r="K488" s="37"/>
      <c r="L488" s="37"/>
      <c r="M488" s="37"/>
      <c r="N488" s="37"/>
      <c r="O488" s="37"/>
      <c r="P488" s="79"/>
    </row>
    <row r="489" spans="1:16" ht="15.75">
      <c r="A489" s="566" t="s">
        <v>47</v>
      </c>
      <c r="B489" s="566"/>
      <c r="C489" s="566"/>
      <c r="D489" s="566"/>
      <c r="E489" s="566"/>
      <c r="F489" s="566"/>
      <c r="G489" s="566"/>
      <c r="H489" s="566"/>
      <c r="I489" s="566"/>
      <c r="J489" s="566"/>
      <c r="K489" s="566"/>
      <c r="L489" s="566"/>
      <c r="M489" s="566"/>
      <c r="N489" s="566"/>
      <c r="O489" s="566"/>
      <c r="P489" s="51"/>
    </row>
    <row r="490" spans="1:16" ht="16.5" thickBot="1">
      <c r="A490" s="108"/>
      <c r="B490" s="108"/>
      <c r="C490" s="108"/>
      <c r="D490" s="108"/>
      <c r="E490" s="108"/>
      <c r="F490" s="392"/>
      <c r="G490" s="393"/>
      <c r="H490" s="393"/>
      <c r="I490" s="393"/>
      <c r="J490" s="393"/>
      <c r="K490" s="393"/>
      <c r="L490" s="108"/>
      <c r="M490" s="108"/>
      <c r="N490" s="108"/>
      <c r="O490" s="108"/>
      <c r="P490" s="51"/>
    </row>
    <row r="491" spans="1:16" ht="31.5">
      <c r="A491" s="503" t="s">
        <v>5</v>
      </c>
      <c r="B491" s="504" t="s">
        <v>133</v>
      </c>
      <c r="C491" s="504"/>
      <c r="D491" s="504"/>
      <c r="E491" s="504"/>
      <c r="F491" s="465" t="s">
        <v>6</v>
      </c>
      <c r="G491" s="459" t="s">
        <v>88</v>
      </c>
      <c r="H491" s="505" t="s">
        <v>134</v>
      </c>
      <c r="I491" s="505"/>
      <c r="J491" s="505"/>
      <c r="K491" s="505"/>
      <c r="L491" s="506"/>
      <c r="M491" s="469" t="s">
        <v>31</v>
      </c>
      <c r="N491" s="221" t="s">
        <v>9</v>
      </c>
      <c r="O491" s="367" t="s">
        <v>10</v>
      </c>
      <c r="P491" s="51"/>
    </row>
    <row r="492" spans="1:16" ht="63.75" thickBot="1">
      <c r="A492" s="503"/>
      <c r="B492" s="368" t="s">
        <v>11</v>
      </c>
      <c r="C492" s="183" t="s">
        <v>12</v>
      </c>
      <c r="D492" s="183" t="s">
        <v>13</v>
      </c>
      <c r="E492" s="183" t="s">
        <v>14</v>
      </c>
      <c r="F492" s="466"/>
      <c r="G492" s="460"/>
      <c r="H492" s="369" t="s">
        <v>15</v>
      </c>
      <c r="I492" s="369" t="s">
        <v>16</v>
      </c>
      <c r="J492" s="369" t="s">
        <v>17</v>
      </c>
      <c r="K492" s="369" t="s">
        <v>18</v>
      </c>
      <c r="L492" s="371" t="s">
        <v>19</v>
      </c>
      <c r="M492" s="469"/>
      <c r="N492" s="183" t="s">
        <v>20</v>
      </c>
      <c r="O492" s="372" t="s">
        <v>20</v>
      </c>
      <c r="P492" s="240"/>
    </row>
    <row r="493" spans="1:18" ht="16.5" thickBot="1">
      <c r="A493" s="77" t="s">
        <v>24</v>
      </c>
      <c r="B493" s="394">
        <f>SUM(B468,B487,)</f>
        <v>0</v>
      </c>
      <c r="C493" s="394">
        <f aca="true" t="shared" si="67" ref="C493:O493">SUM(C468,C487,)</f>
        <v>0</v>
      </c>
      <c r="D493" s="394">
        <f t="shared" si="67"/>
        <v>12</v>
      </c>
      <c r="E493" s="394">
        <f t="shared" si="67"/>
        <v>41</v>
      </c>
      <c r="F493" s="394">
        <f t="shared" si="67"/>
        <v>11</v>
      </c>
      <c r="G493" s="394">
        <f t="shared" si="67"/>
        <v>97</v>
      </c>
      <c r="H493" s="394">
        <f t="shared" si="67"/>
        <v>0</v>
      </c>
      <c r="I493" s="394">
        <f t="shared" si="67"/>
        <v>0</v>
      </c>
      <c r="J493" s="394">
        <f t="shared" si="67"/>
        <v>0</v>
      </c>
      <c r="K493" s="394">
        <f t="shared" si="67"/>
        <v>0</v>
      </c>
      <c r="L493" s="394">
        <f t="shared" si="67"/>
        <v>0</v>
      </c>
      <c r="M493" s="394">
        <f t="shared" si="67"/>
        <v>17</v>
      </c>
      <c r="N493" s="394">
        <f t="shared" si="67"/>
        <v>41</v>
      </c>
      <c r="O493" s="394">
        <f t="shared" si="67"/>
        <v>81</v>
      </c>
      <c r="P493" s="51"/>
      <c r="Q493" s="3"/>
      <c r="R493" s="3"/>
    </row>
    <row r="494" spans="1:18" ht="15.75">
      <c r="A494" s="135"/>
      <c r="B494" s="395"/>
      <c r="C494" s="395"/>
      <c r="D494" s="395"/>
      <c r="E494" s="395"/>
      <c r="F494" s="396"/>
      <c r="G494" s="397"/>
      <c r="H494" s="396"/>
      <c r="I494" s="396"/>
      <c r="J494" s="396"/>
      <c r="K494" s="37"/>
      <c r="L494" s="396"/>
      <c r="M494" s="37"/>
      <c r="N494" s="37"/>
      <c r="O494" s="37"/>
      <c r="P494" s="51"/>
      <c r="Q494" s="3"/>
      <c r="R494" s="3"/>
    </row>
    <row r="495" spans="1:18" ht="15.75">
      <c r="A495" s="398"/>
      <c r="B495" s="399"/>
      <c r="C495" s="399"/>
      <c r="D495" s="399"/>
      <c r="E495" s="399"/>
      <c r="F495" s="399"/>
      <c r="G495" s="399"/>
      <c r="H495" s="399"/>
      <c r="I495" s="399"/>
      <c r="J495" s="399"/>
      <c r="K495" s="399"/>
      <c r="L495" s="399"/>
      <c r="M495" s="37"/>
      <c r="N495" s="37"/>
      <c r="O495" s="37"/>
      <c r="P495" s="51"/>
      <c r="Q495" s="3"/>
      <c r="R495" s="3"/>
    </row>
    <row r="496" spans="1:18" ht="15.75">
      <c r="A496" s="398"/>
      <c r="B496" s="399"/>
      <c r="C496" s="399"/>
      <c r="D496" s="399"/>
      <c r="E496" s="399"/>
      <c r="F496" s="399"/>
      <c r="G496" s="399"/>
      <c r="H496" s="399"/>
      <c r="I496" s="399"/>
      <c r="J496" s="399"/>
      <c r="K496" s="399"/>
      <c r="L496" s="399"/>
      <c r="M496" s="37"/>
      <c r="N496" s="37"/>
      <c r="O496" s="37"/>
      <c r="P496" s="51"/>
      <c r="Q496" s="3"/>
      <c r="R496" s="3"/>
    </row>
    <row r="497" spans="1:18" ht="15.75">
      <c r="A497" s="512" t="s">
        <v>48</v>
      </c>
      <c r="B497" s="512"/>
      <c r="C497" s="512"/>
      <c r="D497" s="512"/>
      <c r="E497" s="512"/>
      <c r="F497" s="512"/>
      <c r="G497" s="512"/>
      <c r="H497" s="512"/>
      <c r="I497" s="512"/>
      <c r="J497" s="512"/>
      <c r="K497" s="512"/>
      <c r="L497" s="512"/>
      <c r="M497" s="512"/>
      <c r="N497" s="512"/>
      <c r="O497" s="512"/>
      <c r="P497" s="51"/>
      <c r="Q497" s="3"/>
      <c r="R497" s="3"/>
    </row>
    <row r="498" spans="1:16" ht="15.75">
      <c r="A498" s="588"/>
      <c r="B498" s="588"/>
      <c r="C498" s="588"/>
      <c r="D498" s="588"/>
      <c r="E498" s="588"/>
      <c r="F498" s="588"/>
      <c r="G498" s="588"/>
      <c r="H498" s="588"/>
      <c r="I498" s="588"/>
      <c r="J498" s="588"/>
      <c r="K498" s="37"/>
      <c r="L498" s="37"/>
      <c r="M498" s="37"/>
      <c r="N498" s="37"/>
      <c r="O498" s="37"/>
      <c r="P498" s="51"/>
    </row>
    <row r="499" spans="1:16" ht="16.5" thickBot="1">
      <c r="A499" s="486" t="s">
        <v>86</v>
      </c>
      <c r="B499" s="486"/>
      <c r="C499" s="486"/>
      <c r="D499" s="486"/>
      <c r="E499" s="486"/>
      <c r="F499" s="50"/>
      <c r="G499" s="50"/>
      <c r="H499" s="50"/>
      <c r="I499" s="50"/>
      <c r="J499" s="50"/>
      <c r="K499" s="108"/>
      <c r="L499" s="108"/>
      <c r="M499" s="108"/>
      <c r="N499" s="108"/>
      <c r="O499" s="108"/>
      <c r="P499" s="51"/>
    </row>
    <row r="500" spans="1:16" ht="31.5">
      <c r="A500" s="448" t="s">
        <v>5</v>
      </c>
      <c r="B500" s="449" t="s">
        <v>133</v>
      </c>
      <c r="C500" s="449"/>
      <c r="D500" s="449"/>
      <c r="E500" s="449"/>
      <c r="F500" s="450" t="s">
        <v>6</v>
      </c>
      <c r="G500" s="459" t="s">
        <v>88</v>
      </c>
      <c r="H500" s="454" t="s">
        <v>134</v>
      </c>
      <c r="I500" s="454"/>
      <c r="J500" s="454"/>
      <c r="K500" s="454"/>
      <c r="L500" s="455"/>
      <c r="M500" s="456" t="s">
        <v>8</v>
      </c>
      <c r="N500" s="109" t="s">
        <v>9</v>
      </c>
      <c r="O500" s="110" t="s">
        <v>10</v>
      </c>
      <c r="P500" s="79"/>
    </row>
    <row r="501" spans="1:16" ht="63.75" thickBot="1">
      <c r="A501" s="448"/>
      <c r="B501" s="58" t="s">
        <v>11</v>
      </c>
      <c r="C501" s="59" t="s">
        <v>12</v>
      </c>
      <c r="D501" s="59" t="s">
        <v>13</v>
      </c>
      <c r="E501" s="59" t="s">
        <v>14</v>
      </c>
      <c r="F501" s="451"/>
      <c r="G501" s="460"/>
      <c r="H501" s="60" t="s">
        <v>15</v>
      </c>
      <c r="I501" s="60" t="s">
        <v>16</v>
      </c>
      <c r="J501" s="60" t="s">
        <v>17</v>
      </c>
      <c r="K501" s="61" t="s">
        <v>18</v>
      </c>
      <c r="L501" s="62" t="s">
        <v>19</v>
      </c>
      <c r="M501" s="457"/>
      <c r="N501" s="59" t="s">
        <v>20</v>
      </c>
      <c r="O501" s="63" t="s">
        <v>20</v>
      </c>
      <c r="P501" s="51"/>
    </row>
    <row r="502" spans="1:16" ht="15.75">
      <c r="A502" s="64" t="s">
        <v>21</v>
      </c>
      <c r="B502" s="400"/>
      <c r="C502" s="400"/>
      <c r="D502" s="400">
        <v>102</v>
      </c>
      <c r="E502" s="400"/>
      <c r="F502" s="400">
        <v>16</v>
      </c>
      <c r="G502" s="400"/>
      <c r="H502" s="401"/>
      <c r="I502" s="401"/>
      <c r="J502" s="401"/>
      <c r="K502" s="402"/>
      <c r="L502" s="403"/>
      <c r="M502" s="402"/>
      <c r="N502" s="401"/>
      <c r="O502" s="404"/>
      <c r="P502" s="51"/>
    </row>
    <row r="503" spans="1:16" ht="15.75">
      <c r="A503" s="70" t="s">
        <v>22</v>
      </c>
      <c r="B503" s="405"/>
      <c r="C503" s="405">
        <v>202</v>
      </c>
      <c r="D503" s="405">
        <v>9</v>
      </c>
      <c r="E503" s="405"/>
      <c r="F503" s="88">
        <v>51</v>
      </c>
      <c r="G503" s="76">
        <v>53</v>
      </c>
      <c r="H503" s="88"/>
      <c r="I503" s="88"/>
      <c r="J503" s="323"/>
      <c r="K503" s="406"/>
      <c r="L503" s="407"/>
      <c r="M503" s="89">
        <v>232</v>
      </c>
      <c r="N503" s="408">
        <v>184</v>
      </c>
      <c r="O503" s="409">
        <v>46</v>
      </c>
      <c r="P503" s="49"/>
    </row>
    <row r="504" spans="1:16" ht="16.5" thickBot="1">
      <c r="A504" s="70" t="s">
        <v>23</v>
      </c>
      <c r="B504" s="405"/>
      <c r="C504" s="405">
        <v>35</v>
      </c>
      <c r="D504" s="405">
        <v>9</v>
      </c>
      <c r="E504" s="76"/>
      <c r="F504" s="88">
        <v>33</v>
      </c>
      <c r="G504" s="76">
        <v>35</v>
      </c>
      <c r="H504" s="88"/>
      <c r="I504" s="88"/>
      <c r="J504" s="323"/>
      <c r="K504" s="406"/>
      <c r="L504" s="407"/>
      <c r="M504" s="89"/>
      <c r="N504" s="83">
        <v>73</v>
      </c>
      <c r="O504" s="93">
        <v>32</v>
      </c>
      <c r="P504" s="51"/>
    </row>
    <row r="505" spans="1:16" ht="16.5" thickBot="1">
      <c r="A505" s="77" t="s">
        <v>24</v>
      </c>
      <c r="B505" s="94">
        <f>SUM(B502:B504)</f>
        <v>0</v>
      </c>
      <c r="C505" s="94">
        <f aca="true" t="shared" si="68" ref="C505:O505">SUM(C502:C504)</f>
        <v>237</v>
      </c>
      <c r="D505" s="94">
        <f t="shared" si="68"/>
        <v>120</v>
      </c>
      <c r="E505" s="94">
        <f t="shared" si="68"/>
        <v>0</v>
      </c>
      <c r="F505" s="94">
        <f t="shared" si="68"/>
        <v>100</v>
      </c>
      <c r="G505" s="94">
        <f t="shared" si="68"/>
        <v>88</v>
      </c>
      <c r="H505" s="94">
        <f t="shared" si="68"/>
        <v>0</v>
      </c>
      <c r="I505" s="94">
        <f t="shared" si="68"/>
        <v>0</v>
      </c>
      <c r="J505" s="94">
        <f t="shared" si="68"/>
        <v>0</v>
      </c>
      <c r="K505" s="94">
        <f t="shared" si="68"/>
        <v>0</v>
      </c>
      <c r="L505" s="94">
        <f t="shared" si="68"/>
        <v>0</v>
      </c>
      <c r="M505" s="94">
        <f t="shared" si="68"/>
        <v>232</v>
      </c>
      <c r="N505" s="94">
        <f t="shared" si="68"/>
        <v>257</v>
      </c>
      <c r="O505" s="94">
        <f t="shared" si="68"/>
        <v>78</v>
      </c>
      <c r="P505" s="51"/>
    </row>
    <row r="506" spans="1:16" ht="15.75">
      <c r="A506" s="410"/>
      <c r="B506" s="410"/>
      <c r="C506" s="410"/>
      <c r="D506" s="107"/>
      <c r="E506" s="37"/>
      <c r="F506" s="37"/>
      <c r="G506" s="43"/>
      <c r="H506" s="37"/>
      <c r="I506" s="37"/>
      <c r="J506" s="37"/>
      <c r="K506" s="173"/>
      <c r="L506" s="37"/>
      <c r="M506" s="37"/>
      <c r="N506" s="37"/>
      <c r="O506" s="37"/>
      <c r="P506" s="51"/>
    </row>
    <row r="507" spans="1:16" ht="15.75">
      <c r="A507" s="410"/>
      <c r="B507" s="410"/>
      <c r="C507" s="410"/>
      <c r="D507" s="100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79"/>
    </row>
    <row r="508" spans="1:16" ht="15.75">
      <c r="A508" s="566" t="s">
        <v>49</v>
      </c>
      <c r="B508" s="566"/>
      <c r="C508" s="566"/>
      <c r="D508" s="566"/>
      <c r="E508" s="566"/>
      <c r="F508" s="566"/>
      <c r="G508" s="566"/>
      <c r="H508" s="566"/>
      <c r="I508" s="566"/>
      <c r="J508" s="566"/>
      <c r="K508" s="566"/>
      <c r="L508" s="566"/>
      <c r="M508" s="566"/>
      <c r="N508" s="566"/>
      <c r="O508" s="566"/>
      <c r="P508" s="79"/>
    </row>
    <row r="509" spans="1:16" ht="16.5" thickBot="1">
      <c r="A509" s="108"/>
      <c r="B509" s="108"/>
      <c r="C509" s="108"/>
      <c r="D509" s="108"/>
      <c r="E509" s="108"/>
      <c r="F509" s="392"/>
      <c r="G509" s="393"/>
      <c r="H509" s="393"/>
      <c r="I509" s="393"/>
      <c r="J509" s="393"/>
      <c r="K509" s="393"/>
      <c r="L509" s="108"/>
      <c r="M509" s="108"/>
      <c r="N509" s="108"/>
      <c r="O509" s="108"/>
      <c r="P509" s="51"/>
    </row>
    <row r="510" spans="1:16" ht="31.5">
      <c r="A510" s="503" t="s">
        <v>5</v>
      </c>
      <c r="B510" s="504" t="s">
        <v>133</v>
      </c>
      <c r="C510" s="504"/>
      <c r="D510" s="504"/>
      <c r="E510" s="504"/>
      <c r="F510" s="465" t="s">
        <v>6</v>
      </c>
      <c r="G510" s="459" t="s">
        <v>88</v>
      </c>
      <c r="H510" s="505" t="s">
        <v>134</v>
      </c>
      <c r="I510" s="505"/>
      <c r="J510" s="505"/>
      <c r="K510" s="505"/>
      <c r="L510" s="506"/>
      <c r="M510" s="469" t="s">
        <v>31</v>
      </c>
      <c r="N510" s="221" t="s">
        <v>9</v>
      </c>
      <c r="O510" s="222" t="s">
        <v>10</v>
      </c>
      <c r="P510" s="51"/>
    </row>
    <row r="511" spans="1:16" ht="63.75" thickBot="1">
      <c r="A511" s="503"/>
      <c r="B511" s="368" t="s">
        <v>11</v>
      </c>
      <c r="C511" s="183" t="s">
        <v>12</v>
      </c>
      <c r="D511" s="183" t="s">
        <v>13</v>
      </c>
      <c r="E511" s="183" t="s">
        <v>14</v>
      </c>
      <c r="F511" s="466"/>
      <c r="G511" s="460"/>
      <c r="H511" s="369" t="s">
        <v>15</v>
      </c>
      <c r="I511" s="369" t="s">
        <v>16</v>
      </c>
      <c r="J511" s="369" t="s">
        <v>17</v>
      </c>
      <c r="K511" s="370" t="s">
        <v>18</v>
      </c>
      <c r="L511" s="371" t="s">
        <v>19</v>
      </c>
      <c r="M511" s="469"/>
      <c r="N511" s="183" t="s">
        <v>20</v>
      </c>
      <c r="O511" s="372" t="s">
        <v>20</v>
      </c>
      <c r="P511" s="51"/>
    </row>
    <row r="512" spans="1:16" ht="16.5" thickBot="1">
      <c r="A512" s="77" t="s">
        <v>24</v>
      </c>
      <c r="B512" s="94">
        <f>SUM(B505)</f>
        <v>0</v>
      </c>
      <c r="C512" s="94">
        <f aca="true" t="shared" si="69" ref="C512:O512">SUM(C505)</f>
        <v>237</v>
      </c>
      <c r="D512" s="94">
        <f t="shared" si="69"/>
        <v>120</v>
      </c>
      <c r="E512" s="94">
        <f t="shared" si="69"/>
        <v>0</v>
      </c>
      <c r="F512" s="94">
        <f t="shared" si="69"/>
        <v>100</v>
      </c>
      <c r="G512" s="94">
        <f t="shared" si="69"/>
        <v>88</v>
      </c>
      <c r="H512" s="94">
        <f t="shared" si="69"/>
        <v>0</v>
      </c>
      <c r="I512" s="94">
        <f t="shared" si="69"/>
        <v>0</v>
      </c>
      <c r="J512" s="94">
        <f t="shared" si="69"/>
        <v>0</v>
      </c>
      <c r="K512" s="94">
        <f t="shared" si="69"/>
        <v>0</v>
      </c>
      <c r="L512" s="94">
        <f t="shared" si="69"/>
        <v>0</v>
      </c>
      <c r="M512" s="94">
        <f t="shared" si="69"/>
        <v>232</v>
      </c>
      <c r="N512" s="94">
        <f t="shared" si="69"/>
        <v>257</v>
      </c>
      <c r="O512" s="94">
        <f t="shared" si="69"/>
        <v>78</v>
      </c>
      <c r="P512" s="51"/>
    </row>
    <row r="513" spans="1:16" ht="15.75">
      <c r="A513" s="80"/>
      <c r="B513" s="81"/>
      <c r="C513" s="81"/>
      <c r="D513" s="81"/>
      <c r="E513" s="81"/>
      <c r="F513" s="81"/>
      <c r="G513" s="81"/>
      <c r="H513" s="256"/>
      <c r="I513" s="256"/>
      <c r="J513" s="81"/>
      <c r="K513" s="81"/>
      <c r="L513" s="81"/>
      <c r="M513" s="81"/>
      <c r="N513" s="81"/>
      <c r="O513" s="81"/>
      <c r="P513" s="51"/>
    </row>
    <row r="514" spans="1:16" ht="15.75">
      <c r="A514" s="135"/>
      <c r="B514" s="395"/>
      <c r="C514" s="395"/>
      <c r="D514" s="395"/>
      <c r="E514" s="395"/>
      <c r="F514" s="396"/>
      <c r="G514" s="43"/>
      <c r="H514" s="396"/>
      <c r="I514" s="396"/>
      <c r="J514" s="396"/>
      <c r="K514" s="37"/>
      <c r="L514" s="396"/>
      <c r="M514" s="37"/>
      <c r="N514" s="37"/>
      <c r="O514" s="37"/>
      <c r="P514" s="51"/>
    </row>
    <row r="515" spans="1:16" ht="15.75">
      <c r="A515" s="37"/>
      <c r="B515" s="37"/>
      <c r="C515" s="37"/>
      <c r="D515" s="37"/>
      <c r="E515" s="37"/>
      <c r="F515" s="37"/>
      <c r="G515" s="43"/>
      <c r="H515" s="37"/>
      <c r="I515" s="37"/>
      <c r="J515" s="37"/>
      <c r="K515" s="37"/>
      <c r="L515" s="37"/>
      <c r="M515" s="37"/>
      <c r="N515" s="37"/>
      <c r="O515" s="37"/>
      <c r="P515" s="51"/>
    </row>
    <row r="516" spans="1:16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51"/>
    </row>
    <row r="517" spans="1:16" ht="15.75">
      <c r="A517" s="489" t="s">
        <v>50</v>
      </c>
      <c r="B517" s="490"/>
      <c r="C517" s="490"/>
      <c r="D517" s="490"/>
      <c r="E517" s="490"/>
      <c r="F517" s="490"/>
      <c r="G517" s="490"/>
      <c r="H517" s="490"/>
      <c r="I517" s="490"/>
      <c r="J517" s="490"/>
      <c r="K517" s="490"/>
      <c r="L517" s="490"/>
      <c r="M517" s="490"/>
      <c r="N517" s="490"/>
      <c r="O517" s="490"/>
      <c r="P517" s="51"/>
    </row>
    <row r="518" spans="1:18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51"/>
      <c r="R518" s="28"/>
    </row>
    <row r="519" spans="1:16" ht="16.5" thickBot="1">
      <c r="A519" s="486" t="s">
        <v>68</v>
      </c>
      <c r="B519" s="486"/>
      <c r="C519" s="486"/>
      <c r="D519" s="486"/>
      <c r="E519" s="486"/>
      <c r="F519" s="486"/>
      <c r="G519" s="486"/>
      <c r="H519" s="486"/>
      <c r="I519" s="486"/>
      <c r="J519" s="486"/>
      <c r="K519" s="352"/>
      <c r="L519" s="108"/>
      <c r="M519" s="108"/>
      <c r="N519" s="108"/>
      <c r="O519" s="108"/>
      <c r="P519" s="79"/>
    </row>
    <row r="520" spans="1:16" ht="31.5">
      <c r="A520" s="448" t="s">
        <v>5</v>
      </c>
      <c r="B520" s="449" t="s">
        <v>133</v>
      </c>
      <c r="C520" s="449"/>
      <c r="D520" s="449"/>
      <c r="E520" s="449"/>
      <c r="F520" s="450" t="s">
        <v>6</v>
      </c>
      <c r="G520" s="459" t="s">
        <v>88</v>
      </c>
      <c r="H520" s="454" t="s">
        <v>134</v>
      </c>
      <c r="I520" s="454"/>
      <c r="J520" s="454"/>
      <c r="K520" s="454"/>
      <c r="L520" s="455"/>
      <c r="M520" s="456" t="s">
        <v>8</v>
      </c>
      <c r="N520" s="109" t="s">
        <v>9</v>
      </c>
      <c r="O520" s="165" t="s">
        <v>10</v>
      </c>
      <c r="P520" s="51"/>
    </row>
    <row r="521" spans="1:16" ht="63.75" thickBot="1">
      <c r="A521" s="545"/>
      <c r="B521" s="58" t="s">
        <v>11</v>
      </c>
      <c r="C521" s="59" t="s">
        <v>12</v>
      </c>
      <c r="D521" s="59" t="s">
        <v>13</v>
      </c>
      <c r="E521" s="59" t="s">
        <v>14</v>
      </c>
      <c r="F521" s="451"/>
      <c r="G521" s="460"/>
      <c r="H521" s="60" t="s">
        <v>15</v>
      </c>
      <c r="I521" s="60" t="s">
        <v>16</v>
      </c>
      <c r="J521" s="60" t="s">
        <v>17</v>
      </c>
      <c r="K521" s="61" t="s">
        <v>18</v>
      </c>
      <c r="L521" s="123" t="s">
        <v>19</v>
      </c>
      <c r="M521" s="457"/>
      <c r="N521" s="59" t="s">
        <v>20</v>
      </c>
      <c r="O521" s="63" t="s">
        <v>20</v>
      </c>
      <c r="P521" s="49"/>
    </row>
    <row r="522" spans="1:16" ht="15.75">
      <c r="A522" s="411" t="s">
        <v>34</v>
      </c>
      <c r="B522" s="153"/>
      <c r="C522" s="193">
        <v>620</v>
      </c>
      <c r="D522" s="193">
        <v>40</v>
      </c>
      <c r="E522" s="193">
        <v>282</v>
      </c>
      <c r="F522" s="412">
        <v>696</v>
      </c>
      <c r="G522" s="193">
        <v>257</v>
      </c>
      <c r="H522" s="155"/>
      <c r="I522" s="155"/>
      <c r="J522" s="413"/>
      <c r="K522" s="414"/>
      <c r="L522" s="415"/>
      <c r="M522" s="202">
        <v>101</v>
      </c>
      <c r="N522" s="193">
        <v>151</v>
      </c>
      <c r="O522" s="416">
        <v>143</v>
      </c>
      <c r="P522" s="51"/>
    </row>
    <row r="523" spans="1:16" ht="16.5" thickBot="1">
      <c r="A523" s="70" t="s">
        <v>29</v>
      </c>
      <c r="B523" s="76"/>
      <c r="C523" s="76"/>
      <c r="D523" s="76"/>
      <c r="E523" s="76"/>
      <c r="F523" s="76">
        <v>27</v>
      </c>
      <c r="G523" s="76">
        <v>40</v>
      </c>
      <c r="H523" s="76"/>
      <c r="I523" s="76"/>
      <c r="J523" s="326"/>
      <c r="K523" s="328"/>
      <c r="L523" s="417"/>
      <c r="M523" s="418">
        <v>21</v>
      </c>
      <c r="N523" s="419">
        <v>12</v>
      </c>
      <c r="O523" s="420">
        <v>25</v>
      </c>
      <c r="P523" s="51"/>
    </row>
    <row r="524" spans="1:18" ht="16.5" thickBot="1">
      <c r="A524" s="77" t="s">
        <v>24</v>
      </c>
      <c r="B524" s="421">
        <f>SUM(B522:B523)</f>
        <v>0</v>
      </c>
      <c r="C524" s="421">
        <f aca="true" t="shared" si="70" ref="C524:O524">SUM(C522:C523)</f>
        <v>620</v>
      </c>
      <c r="D524" s="421">
        <f t="shared" si="70"/>
        <v>40</v>
      </c>
      <c r="E524" s="421">
        <f t="shared" si="70"/>
        <v>282</v>
      </c>
      <c r="F524" s="421">
        <f t="shared" si="70"/>
        <v>723</v>
      </c>
      <c r="G524" s="421">
        <f t="shared" si="70"/>
        <v>297</v>
      </c>
      <c r="H524" s="421">
        <f t="shared" si="70"/>
        <v>0</v>
      </c>
      <c r="I524" s="421">
        <f t="shared" si="70"/>
        <v>0</v>
      </c>
      <c r="J524" s="421">
        <f t="shared" si="70"/>
        <v>0</v>
      </c>
      <c r="K524" s="421">
        <f t="shared" si="70"/>
        <v>0</v>
      </c>
      <c r="L524" s="421">
        <f t="shared" si="70"/>
        <v>0</v>
      </c>
      <c r="M524" s="421">
        <f t="shared" si="70"/>
        <v>122</v>
      </c>
      <c r="N524" s="421">
        <f t="shared" si="70"/>
        <v>163</v>
      </c>
      <c r="O524" s="421">
        <f t="shared" si="70"/>
        <v>168</v>
      </c>
      <c r="P524" s="51"/>
      <c r="R524" s="28"/>
    </row>
    <row r="525" spans="1:17" ht="15.75">
      <c r="A525" s="37"/>
      <c r="B525" s="37"/>
      <c r="C525" s="37"/>
      <c r="D525" s="37"/>
      <c r="E525" s="37"/>
      <c r="F525" s="37"/>
      <c r="G525" s="131"/>
      <c r="H525" s="37"/>
      <c r="I525" s="37"/>
      <c r="J525" s="37"/>
      <c r="K525" s="37"/>
      <c r="L525" s="37"/>
      <c r="M525" s="37"/>
      <c r="N525" s="37"/>
      <c r="O525" s="37"/>
      <c r="P525" s="266"/>
      <c r="Q525" s="29"/>
    </row>
    <row r="526" spans="1:16" ht="15.75">
      <c r="A526" s="566" t="s">
        <v>51</v>
      </c>
      <c r="B526" s="566"/>
      <c r="C526" s="566"/>
      <c r="D526" s="566"/>
      <c r="E526" s="566"/>
      <c r="F526" s="566"/>
      <c r="G526" s="566"/>
      <c r="H526" s="566"/>
      <c r="I526" s="566"/>
      <c r="J526" s="566"/>
      <c r="K526" s="566"/>
      <c r="L526" s="566"/>
      <c r="M526" s="566"/>
      <c r="N526" s="566"/>
      <c r="O526" s="566"/>
      <c r="P526" s="51"/>
    </row>
    <row r="527" spans="1:16" ht="16.5" thickBot="1">
      <c r="A527" s="352"/>
      <c r="B527" s="352"/>
      <c r="C527" s="352"/>
      <c r="D527" s="352"/>
      <c r="E527" s="352"/>
      <c r="F527" s="352"/>
      <c r="G527" s="352"/>
      <c r="H527" s="352"/>
      <c r="I527" s="352"/>
      <c r="J527" s="352"/>
      <c r="K527" s="352"/>
      <c r="L527" s="352"/>
      <c r="M527" s="352"/>
      <c r="N527" s="352"/>
      <c r="O527" s="352"/>
      <c r="P527" s="51"/>
    </row>
    <row r="528" spans="1:16" ht="31.5">
      <c r="A528" s="503" t="s">
        <v>5</v>
      </c>
      <c r="B528" s="504" t="s">
        <v>133</v>
      </c>
      <c r="C528" s="504"/>
      <c r="D528" s="504"/>
      <c r="E528" s="504"/>
      <c r="F528" s="465" t="s">
        <v>6</v>
      </c>
      <c r="G528" s="459" t="s">
        <v>88</v>
      </c>
      <c r="H528" s="505" t="s">
        <v>134</v>
      </c>
      <c r="I528" s="505"/>
      <c r="J528" s="505"/>
      <c r="K528" s="505"/>
      <c r="L528" s="506"/>
      <c r="M528" s="469" t="s">
        <v>31</v>
      </c>
      <c r="N528" s="221" t="s">
        <v>9</v>
      </c>
      <c r="O528" s="222" t="s">
        <v>10</v>
      </c>
      <c r="P528" s="51"/>
    </row>
    <row r="529" spans="1:16" ht="75" customHeight="1" thickBot="1">
      <c r="A529" s="503"/>
      <c r="B529" s="368" t="s">
        <v>11</v>
      </c>
      <c r="C529" s="183" t="s">
        <v>12</v>
      </c>
      <c r="D529" s="183" t="s">
        <v>13</v>
      </c>
      <c r="E529" s="183" t="s">
        <v>14</v>
      </c>
      <c r="F529" s="466"/>
      <c r="G529" s="460"/>
      <c r="H529" s="369" t="s">
        <v>15</v>
      </c>
      <c r="I529" s="369" t="s">
        <v>16</v>
      </c>
      <c r="J529" s="369" t="s">
        <v>17</v>
      </c>
      <c r="K529" s="369" t="s">
        <v>18</v>
      </c>
      <c r="L529" s="371" t="s">
        <v>19</v>
      </c>
      <c r="M529" s="469"/>
      <c r="N529" s="183" t="s">
        <v>20</v>
      </c>
      <c r="O529" s="372" t="s">
        <v>20</v>
      </c>
      <c r="P529" s="51"/>
    </row>
    <row r="530" spans="1:16" ht="16.5" thickBot="1">
      <c r="A530" s="77" t="s">
        <v>24</v>
      </c>
      <c r="B530" s="94">
        <f>SUM(B524)</f>
        <v>0</v>
      </c>
      <c r="C530" s="94">
        <f aca="true" t="shared" si="71" ref="C530:O530">SUM(C524)</f>
        <v>620</v>
      </c>
      <c r="D530" s="94">
        <f t="shared" si="71"/>
        <v>40</v>
      </c>
      <c r="E530" s="94">
        <f t="shared" si="71"/>
        <v>282</v>
      </c>
      <c r="F530" s="94">
        <f t="shared" si="71"/>
        <v>723</v>
      </c>
      <c r="G530" s="94">
        <f t="shared" si="71"/>
        <v>297</v>
      </c>
      <c r="H530" s="94">
        <f t="shared" si="71"/>
        <v>0</v>
      </c>
      <c r="I530" s="94">
        <f t="shared" si="71"/>
        <v>0</v>
      </c>
      <c r="J530" s="94">
        <f t="shared" si="71"/>
        <v>0</v>
      </c>
      <c r="K530" s="94">
        <f t="shared" si="71"/>
        <v>0</v>
      </c>
      <c r="L530" s="94">
        <f t="shared" si="71"/>
        <v>0</v>
      </c>
      <c r="M530" s="94">
        <f t="shared" si="71"/>
        <v>122</v>
      </c>
      <c r="N530" s="94">
        <f t="shared" si="71"/>
        <v>163</v>
      </c>
      <c r="O530" s="94">
        <f t="shared" si="71"/>
        <v>168</v>
      </c>
      <c r="P530" s="51"/>
    </row>
    <row r="531" spans="1:16" ht="15.75">
      <c r="A531" s="40"/>
      <c r="B531" s="40"/>
      <c r="C531" s="40"/>
      <c r="D531" s="40"/>
      <c r="E531" s="40"/>
      <c r="F531" s="40"/>
      <c r="G531" s="131"/>
      <c r="H531" s="40"/>
      <c r="I531" s="40"/>
      <c r="J531" s="40"/>
      <c r="K531" s="40"/>
      <c r="L531" s="40"/>
      <c r="M531" s="40"/>
      <c r="N531" s="40"/>
      <c r="O531" s="40"/>
      <c r="P531" s="51"/>
    </row>
    <row r="532" spans="1:16" ht="15.75">
      <c r="A532" s="526" t="s">
        <v>125</v>
      </c>
      <c r="B532" s="526"/>
      <c r="C532" s="526"/>
      <c r="D532" s="526"/>
      <c r="E532" s="526"/>
      <c r="F532" s="526"/>
      <c r="G532" s="526"/>
      <c r="H532" s="526"/>
      <c r="I532" s="526"/>
      <c r="J532" s="526"/>
      <c r="K532" s="526"/>
      <c r="L532" s="526"/>
      <c r="M532" s="526"/>
      <c r="N532" s="526"/>
      <c r="O532" s="526"/>
      <c r="P532" s="51"/>
    </row>
    <row r="533" spans="1:16" ht="16.5" thickBot="1">
      <c r="A533" s="352"/>
      <c r="B533" s="352"/>
      <c r="C533" s="352"/>
      <c r="D533" s="352"/>
      <c r="E533" s="352"/>
      <c r="F533" s="352"/>
      <c r="G533" s="352"/>
      <c r="H533" s="352"/>
      <c r="I533" s="352"/>
      <c r="J533" s="352"/>
      <c r="K533" s="352"/>
      <c r="L533" s="352"/>
      <c r="M533" s="352"/>
      <c r="N533" s="352"/>
      <c r="O533" s="352"/>
      <c r="P533" s="51"/>
    </row>
    <row r="534" spans="1:16" ht="31.5">
      <c r="A534" s="494" t="s">
        <v>5</v>
      </c>
      <c r="B534" s="495" t="s">
        <v>133</v>
      </c>
      <c r="C534" s="495"/>
      <c r="D534" s="495"/>
      <c r="E534" s="495"/>
      <c r="F534" s="496" t="s">
        <v>6</v>
      </c>
      <c r="G534" s="459" t="s">
        <v>88</v>
      </c>
      <c r="H534" s="498" t="s">
        <v>134</v>
      </c>
      <c r="I534" s="498"/>
      <c r="J534" s="498"/>
      <c r="K534" s="498"/>
      <c r="L534" s="499"/>
      <c r="M534" s="500" t="s">
        <v>31</v>
      </c>
      <c r="N534" s="344" t="s">
        <v>9</v>
      </c>
      <c r="O534" s="345" t="s">
        <v>10</v>
      </c>
      <c r="P534" s="51"/>
    </row>
    <row r="535" spans="1:16" ht="63.75" thickBot="1">
      <c r="A535" s="494"/>
      <c r="B535" s="259" t="s">
        <v>11</v>
      </c>
      <c r="C535" s="260" t="s">
        <v>12</v>
      </c>
      <c r="D535" s="260" t="s">
        <v>13</v>
      </c>
      <c r="E535" s="260" t="s">
        <v>14</v>
      </c>
      <c r="F535" s="531"/>
      <c r="G535" s="460"/>
      <c r="H535" s="261" t="s">
        <v>15</v>
      </c>
      <c r="I535" s="261" t="s">
        <v>16</v>
      </c>
      <c r="J535" s="261" t="s">
        <v>17</v>
      </c>
      <c r="K535" s="261" t="s">
        <v>18</v>
      </c>
      <c r="L535" s="262" t="s">
        <v>19</v>
      </c>
      <c r="M535" s="500"/>
      <c r="N535" s="260" t="s">
        <v>20</v>
      </c>
      <c r="O535" s="263" t="s">
        <v>20</v>
      </c>
      <c r="P535" s="51"/>
    </row>
    <row r="536" spans="1:16" ht="16.5" thickBot="1">
      <c r="A536" s="77" t="s">
        <v>24</v>
      </c>
      <c r="B536" s="94">
        <f>B386+B487+B167</f>
        <v>152</v>
      </c>
      <c r="C536" s="94">
        <f>C386+C487+C167</f>
        <v>77</v>
      </c>
      <c r="D536" s="94">
        <f>D386+D487+D167</f>
        <v>382</v>
      </c>
      <c r="E536" s="94">
        <f>E386+E487+E167</f>
        <v>1512</v>
      </c>
      <c r="F536" s="94">
        <f>F386+F487+F17</f>
        <v>1737</v>
      </c>
      <c r="G536" s="94">
        <f>G386+G487+G167</f>
        <v>1876</v>
      </c>
      <c r="H536" s="94">
        <f>H386+H487+H167</f>
        <v>9</v>
      </c>
      <c r="I536" s="94">
        <f>I386+I487+I167</f>
        <v>11</v>
      </c>
      <c r="J536" s="94"/>
      <c r="K536" s="94"/>
      <c r="L536" s="422">
        <f>L386+L487+L167</f>
        <v>384</v>
      </c>
      <c r="M536" s="94">
        <f>M167+M386+M487</f>
        <v>2598</v>
      </c>
      <c r="N536" s="94">
        <f>N386+N487+N167</f>
        <v>1343</v>
      </c>
      <c r="O536" s="423">
        <f>O386+O487+O167+535</f>
        <v>1546</v>
      </c>
      <c r="P536" s="51"/>
    </row>
    <row r="537" spans="1:20" ht="15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24"/>
      <c r="Q537" s="3"/>
      <c r="R537" s="3"/>
      <c r="S537" s="3"/>
      <c r="T537" s="3"/>
    </row>
    <row r="538" spans="1:16" ht="15.75">
      <c r="A538" s="526" t="s">
        <v>73</v>
      </c>
      <c r="B538" s="526"/>
      <c r="C538" s="526"/>
      <c r="D538" s="526"/>
      <c r="E538" s="526"/>
      <c r="F538" s="526"/>
      <c r="G538" s="526"/>
      <c r="H538" s="526"/>
      <c r="I538" s="526"/>
      <c r="J538" s="526"/>
      <c r="K538" s="526"/>
      <c r="L538" s="526"/>
      <c r="M538" s="526"/>
      <c r="N538" s="526"/>
      <c r="O538" s="526"/>
      <c r="P538" s="79"/>
    </row>
    <row r="539" spans="1:16" ht="16.5" thickBot="1">
      <c r="A539" s="352"/>
      <c r="B539" s="352"/>
      <c r="C539" s="352"/>
      <c r="D539" s="352"/>
      <c r="E539" s="352"/>
      <c r="F539" s="352"/>
      <c r="G539" s="352"/>
      <c r="H539" s="352"/>
      <c r="I539" s="352"/>
      <c r="J539" s="352"/>
      <c r="K539" s="352"/>
      <c r="L539" s="352"/>
      <c r="M539" s="352"/>
      <c r="N539" s="352"/>
      <c r="O539" s="352"/>
      <c r="P539" s="51"/>
    </row>
    <row r="540" spans="1:16" ht="19.5" customHeight="1">
      <c r="A540" s="494" t="s">
        <v>5</v>
      </c>
      <c r="B540" s="495" t="s">
        <v>133</v>
      </c>
      <c r="C540" s="495"/>
      <c r="D540" s="495"/>
      <c r="E540" s="495"/>
      <c r="F540" s="496" t="s">
        <v>6</v>
      </c>
      <c r="G540" s="459" t="s">
        <v>88</v>
      </c>
      <c r="H540" s="498" t="s">
        <v>134</v>
      </c>
      <c r="I540" s="498"/>
      <c r="J540" s="498"/>
      <c r="K540" s="498"/>
      <c r="L540" s="499"/>
      <c r="M540" s="500" t="s">
        <v>31</v>
      </c>
      <c r="N540" s="344" t="s">
        <v>9</v>
      </c>
      <c r="O540" s="345" t="s">
        <v>10</v>
      </c>
      <c r="P540" s="51"/>
    </row>
    <row r="541" spans="1:24" ht="63.75" thickBot="1">
      <c r="A541" s="494"/>
      <c r="B541" s="259" t="s">
        <v>11</v>
      </c>
      <c r="C541" s="260" t="s">
        <v>12</v>
      </c>
      <c r="D541" s="260" t="s">
        <v>13</v>
      </c>
      <c r="E541" s="260" t="s">
        <v>14</v>
      </c>
      <c r="F541" s="531"/>
      <c r="G541" s="460"/>
      <c r="H541" s="261" t="s">
        <v>15</v>
      </c>
      <c r="I541" s="261" t="s">
        <v>16</v>
      </c>
      <c r="J541" s="261" t="s">
        <v>17</v>
      </c>
      <c r="K541" s="261" t="s">
        <v>18</v>
      </c>
      <c r="L541" s="262" t="s">
        <v>19</v>
      </c>
      <c r="M541" s="500"/>
      <c r="N541" s="260" t="s">
        <v>20</v>
      </c>
      <c r="O541" s="263" t="s">
        <v>20</v>
      </c>
      <c r="P541" s="51"/>
      <c r="X541">
        <f>T558+U558+V558+W558+X558+Y558+AE558+AF558+AG558</f>
        <v>0</v>
      </c>
    </row>
    <row r="542" spans="1:16" ht="16.5" thickBot="1">
      <c r="A542" s="77" t="s">
        <v>24</v>
      </c>
      <c r="B542" s="94">
        <f aca="true" t="shared" si="72" ref="B542:O542">B319+B512+B468+B530+B404+B412+B421+434</f>
        <v>985</v>
      </c>
      <c r="C542" s="94">
        <f t="shared" si="72"/>
        <v>6917</v>
      </c>
      <c r="D542" s="94">
        <f t="shared" si="72"/>
        <v>1498</v>
      </c>
      <c r="E542" s="94">
        <f t="shared" si="72"/>
        <v>3275</v>
      </c>
      <c r="F542" s="94">
        <f t="shared" si="72"/>
        <v>6764</v>
      </c>
      <c r="G542" s="94">
        <f t="shared" si="72"/>
        <v>5933</v>
      </c>
      <c r="H542" s="94">
        <f t="shared" si="72"/>
        <v>566</v>
      </c>
      <c r="I542" s="94">
        <f t="shared" si="72"/>
        <v>520</v>
      </c>
      <c r="J542" s="94">
        <f t="shared" si="72"/>
        <v>434</v>
      </c>
      <c r="K542" s="94">
        <f t="shared" si="72"/>
        <v>434</v>
      </c>
      <c r="L542" s="94">
        <f t="shared" si="72"/>
        <v>1320</v>
      </c>
      <c r="M542" s="94">
        <f t="shared" si="72"/>
        <v>6378</v>
      </c>
      <c r="N542" s="94">
        <f t="shared" si="72"/>
        <v>4983</v>
      </c>
      <c r="O542" s="94">
        <f t="shared" si="72"/>
        <v>3779</v>
      </c>
      <c r="P542" s="51"/>
    </row>
    <row r="543" spans="1:17" ht="15.75">
      <c r="A543" s="80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98"/>
      <c r="Q543" s="3"/>
    </row>
    <row r="544" spans="1:16" ht="15.75">
      <c r="A544" s="488" t="s">
        <v>52</v>
      </c>
      <c r="B544" s="488"/>
      <c r="C544" s="488"/>
      <c r="D544" s="488"/>
      <c r="E544" s="488"/>
      <c r="F544" s="488"/>
      <c r="G544" s="488"/>
      <c r="H544" s="488"/>
      <c r="I544" s="488"/>
      <c r="J544" s="488"/>
      <c r="K544" s="488"/>
      <c r="L544" s="488"/>
      <c r="M544" s="488"/>
      <c r="N544" s="488"/>
      <c r="O544" s="488"/>
      <c r="P544" s="51"/>
    </row>
    <row r="545" spans="1:35" ht="16.5" thickBot="1">
      <c r="A545" s="108"/>
      <c r="B545" s="108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51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31.5">
      <c r="A546" s="571" t="s">
        <v>5</v>
      </c>
      <c r="B546" s="504" t="s">
        <v>133</v>
      </c>
      <c r="C546" s="504"/>
      <c r="D546" s="504"/>
      <c r="E546" s="573"/>
      <c r="F546" s="574" t="s">
        <v>6</v>
      </c>
      <c r="G546" s="459" t="s">
        <v>88</v>
      </c>
      <c r="H546" s="575" t="s">
        <v>134</v>
      </c>
      <c r="I546" s="504"/>
      <c r="J546" s="504"/>
      <c r="K546" s="504"/>
      <c r="L546" s="576"/>
      <c r="M546" s="567" t="s">
        <v>31</v>
      </c>
      <c r="N546" s="221" t="s">
        <v>9</v>
      </c>
      <c r="O546" s="222" t="s">
        <v>10</v>
      </c>
      <c r="P546" s="51"/>
      <c r="S546" s="4"/>
      <c r="T546" s="4"/>
      <c r="U546" s="4"/>
      <c r="V546" s="4"/>
      <c r="W546" s="4"/>
      <c r="X546" s="35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63.75" thickBot="1">
      <c r="A547" s="572"/>
      <c r="B547" s="425" t="s">
        <v>11</v>
      </c>
      <c r="C547" s="426" t="s">
        <v>12</v>
      </c>
      <c r="D547" s="426" t="s">
        <v>13</v>
      </c>
      <c r="E547" s="426" t="s">
        <v>14</v>
      </c>
      <c r="F547" s="471"/>
      <c r="G547" s="460"/>
      <c r="H547" s="427" t="s">
        <v>15</v>
      </c>
      <c r="I547" s="427" t="s">
        <v>16</v>
      </c>
      <c r="J547" s="427" t="s">
        <v>17</v>
      </c>
      <c r="K547" s="428" t="s">
        <v>18</v>
      </c>
      <c r="L547" s="429" t="s">
        <v>19</v>
      </c>
      <c r="M547" s="568"/>
      <c r="N547" s="426" t="s">
        <v>20</v>
      </c>
      <c r="O547" s="430" t="s">
        <v>20</v>
      </c>
      <c r="P547" s="51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40.5" customHeight="1" thickBot="1">
      <c r="A548" s="431" t="s">
        <v>53</v>
      </c>
      <c r="B548" s="188">
        <f aca="true" t="shared" si="73" ref="B548:O548">B173</f>
        <v>321</v>
      </c>
      <c r="C548" s="188">
        <f t="shared" si="73"/>
        <v>307</v>
      </c>
      <c r="D548" s="188">
        <f t="shared" si="73"/>
        <v>297</v>
      </c>
      <c r="E548" s="188">
        <f t="shared" si="73"/>
        <v>149</v>
      </c>
      <c r="F548" s="188">
        <f t="shared" si="73"/>
        <v>1026</v>
      </c>
      <c r="G548" s="94">
        <f t="shared" si="73"/>
        <v>1822</v>
      </c>
      <c r="H548" s="188">
        <f t="shared" si="73"/>
        <v>77</v>
      </c>
      <c r="I548" s="188">
        <f t="shared" si="73"/>
        <v>85</v>
      </c>
      <c r="J548" s="188">
        <f t="shared" si="73"/>
        <v>0</v>
      </c>
      <c r="K548" s="188">
        <f t="shared" si="73"/>
        <v>0</v>
      </c>
      <c r="L548" s="188">
        <f t="shared" si="73"/>
        <v>170</v>
      </c>
      <c r="M548" s="188">
        <f t="shared" si="73"/>
        <v>1050</v>
      </c>
      <c r="N548" s="188">
        <f t="shared" si="73"/>
        <v>942</v>
      </c>
      <c r="O548" s="188">
        <f t="shared" si="73"/>
        <v>980</v>
      </c>
      <c r="P548" s="51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36"/>
      <c r="AF548" s="36"/>
      <c r="AG548" s="36"/>
      <c r="AH548" s="4"/>
      <c r="AI548" s="4"/>
    </row>
    <row r="549" spans="1:35" ht="16.5" thickBot="1">
      <c r="A549" s="432" t="s">
        <v>54</v>
      </c>
      <c r="B549" s="177">
        <f aca="true" t="shared" si="74" ref="B549:O549">B184</f>
        <v>0</v>
      </c>
      <c r="C549" s="177">
        <f t="shared" si="74"/>
        <v>0</v>
      </c>
      <c r="D549" s="177">
        <f t="shared" si="74"/>
        <v>29</v>
      </c>
      <c r="E549" s="177">
        <f t="shared" si="74"/>
        <v>0</v>
      </c>
      <c r="F549" s="177">
        <f t="shared" si="74"/>
        <v>11</v>
      </c>
      <c r="G549" s="177">
        <f t="shared" si="74"/>
        <v>116</v>
      </c>
      <c r="H549" s="177">
        <f t="shared" si="74"/>
        <v>0</v>
      </c>
      <c r="I549" s="177">
        <f t="shared" si="74"/>
        <v>0</v>
      </c>
      <c r="J549" s="177">
        <f t="shared" si="74"/>
        <v>0</v>
      </c>
      <c r="K549" s="177">
        <f t="shared" si="74"/>
        <v>0</v>
      </c>
      <c r="L549" s="177">
        <f t="shared" si="74"/>
        <v>0</v>
      </c>
      <c r="M549" s="177">
        <f t="shared" si="74"/>
        <v>0</v>
      </c>
      <c r="N549" s="177">
        <f t="shared" si="74"/>
        <v>27</v>
      </c>
      <c r="O549" s="177">
        <f t="shared" si="74"/>
        <v>35</v>
      </c>
      <c r="P549" s="51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15" customHeight="1" thickBot="1">
      <c r="A550" s="433" t="s">
        <v>55</v>
      </c>
      <c r="B550" s="188">
        <f aca="true" t="shared" si="75" ref="B550:O550">B224</f>
        <v>73</v>
      </c>
      <c r="C550" s="188">
        <f t="shared" si="75"/>
        <v>53</v>
      </c>
      <c r="D550" s="188">
        <f t="shared" si="75"/>
        <v>166</v>
      </c>
      <c r="E550" s="188">
        <f t="shared" si="75"/>
        <v>44</v>
      </c>
      <c r="F550" s="188">
        <f t="shared" si="75"/>
        <v>222</v>
      </c>
      <c r="G550" s="94">
        <f t="shared" si="75"/>
        <v>384</v>
      </c>
      <c r="H550" s="188">
        <f t="shared" si="75"/>
        <v>0</v>
      </c>
      <c r="I550" s="188">
        <f t="shared" si="75"/>
        <v>0</v>
      </c>
      <c r="J550" s="188">
        <f t="shared" si="75"/>
        <v>0</v>
      </c>
      <c r="K550" s="188">
        <f t="shared" si="75"/>
        <v>0</v>
      </c>
      <c r="L550" s="188">
        <f t="shared" si="75"/>
        <v>0</v>
      </c>
      <c r="M550" s="188">
        <f t="shared" si="75"/>
        <v>523</v>
      </c>
      <c r="N550" s="188">
        <f t="shared" si="75"/>
        <v>287</v>
      </c>
      <c r="O550" s="188">
        <f t="shared" si="75"/>
        <v>249</v>
      </c>
      <c r="P550" s="51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15" customHeight="1" thickBot="1">
      <c r="A551" s="433" t="s">
        <v>56</v>
      </c>
      <c r="B551" s="177">
        <f aca="true" t="shared" si="76" ref="B551:O551">B436</f>
        <v>730</v>
      </c>
      <c r="C551" s="443">
        <f t="shared" si="76"/>
        <v>5739</v>
      </c>
      <c r="D551" s="443">
        <f t="shared" si="76"/>
        <v>1089</v>
      </c>
      <c r="E551" s="443">
        <f t="shared" si="76"/>
        <v>4798</v>
      </c>
      <c r="F551" s="443">
        <f t="shared" si="76"/>
        <v>7721</v>
      </c>
      <c r="G551" s="443">
        <f t="shared" si="76"/>
        <v>6844</v>
      </c>
      <c r="H551" s="177">
        <f t="shared" si="76"/>
        <v>170</v>
      </c>
      <c r="I551" s="177">
        <f t="shared" si="76"/>
        <v>130</v>
      </c>
      <c r="J551" s="177">
        <f t="shared" si="76"/>
        <v>0</v>
      </c>
      <c r="K551" s="177">
        <f t="shared" si="76"/>
        <v>0</v>
      </c>
      <c r="L551" s="443">
        <f t="shared" si="76"/>
        <v>1186</v>
      </c>
      <c r="M551" s="443">
        <f t="shared" si="76"/>
        <v>7910</v>
      </c>
      <c r="N551" s="443">
        <f t="shared" si="76"/>
        <v>5693</v>
      </c>
      <c r="O551" s="443">
        <f t="shared" si="76"/>
        <v>4212</v>
      </c>
      <c r="P551" s="79"/>
      <c r="Q551" s="32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15" customHeight="1" thickBot="1">
      <c r="A552" s="434" t="s">
        <v>57</v>
      </c>
      <c r="B552" s="94">
        <f aca="true" t="shared" si="77" ref="B552:O552">B493</f>
        <v>0</v>
      </c>
      <c r="C552" s="94">
        <f t="shared" si="77"/>
        <v>0</v>
      </c>
      <c r="D552" s="94">
        <f t="shared" si="77"/>
        <v>12</v>
      </c>
      <c r="E552" s="94">
        <f t="shared" si="77"/>
        <v>41</v>
      </c>
      <c r="F552" s="94">
        <f t="shared" si="77"/>
        <v>11</v>
      </c>
      <c r="G552" s="94">
        <f t="shared" si="77"/>
        <v>97</v>
      </c>
      <c r="H552" s="94">
        <f t="shared" si="77"/>
        <v>0</v>
      </c>
      <c r="I552" s="94">
        <f t="shared" si="77"/>
        <v>0</v>
      </c>
      <c r="J552" s="94">
        <f t="shared" si="77"/>
        <v>0</v>
      </c>
      <c r="K552" s="94">
        <f t="shared" si="77"/>
        <v>0</v>
      </c>
      <c r="L552" s="94">
        <f t="shared" si="77"/>
        <v>0</v>
      </c>
      <c r="M552" s="94">
        <f t="shared" si="77"/>
        <v>17</v>
      </c>
      <c r="N552" s="94">
        <f t="shared" si="77"/>
        <v>41</v>
      </c>
      <c r="O552" s="94">
        <f t="shared" si="77"/>
        <v>81</v>
      </c>
      <c r="P552" s="51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15" customHeight="1" thickBot="1">
      <c r="A553" s="435" t="s">
        <v>58</v>
      </c>
      <c r="B553" s="94">
        <f aca="true" t="shared" si="78" ref="B553:O553">B512</f>
        <v>0</v>
      </c>
      <c r="C553" s="94">
        <f t="shared" si="78"/>
        <v>237</v>
      </c>
      <c r="D553" s="94">
        <f t="shared" si="78"/>
        <v>120</v>
      </c>
      <c r="E553" s="94">
        <f t="shared" si="78"/>
        <v>0</v>
      </c>
      <c r="F553" s="94">
        <f t="shared" si="78"/>
        <v>100</v>
      </c>
      <c r="G553" s="94">
        <f t="shared" si="78"/>
        <v>88</v>
      </c>
      <c r="H553" s="94">
        <f t="shared" si="78"/>
        <v>0</v>
      </c>
      <c r="I553" s="94">
        <f t="shared" si="78"/>
        <v>0</v>
      </c>
      <c r="J553" s="94">
        <f t="shared" si="78"/>
        <v>0</v>
      </c>
      <c r="K553" s="94">
        <f t="shared" si="78"/>
        <v>0</v>
      </c>
      <c r="L553" s="94">
        <f t="shared" si="78"/>
        <v>0</v>
      </c>
      <c r="M553" s="94">
        <f t="shared" si="78"/>
        <v>232</v>
      </c>
      <c r="N553" s="94">
        <f t="shared" si="78"/>
        <v>257</v>
      </c>
      <c r="O553" s="94">
        <f t="shared" si="78"/>
        <v>78</v>
      </c>
      <c r="P553" s="51"/>
      <c r="Q553" s="32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15" customHeight="1" thickBot="1">
      <c r="A554" s="436" t="s">
        <v>59</v>
      </c>
      <c r="B554" s="94">
        <f aca="true" t="shared" si="79" ref="B554:O554">B530</f>
        <v>0</v>
      </c>
      <c r="C554" s="94">
        <f t="shared" si="79"/>
        <v>620</v>
      </c>
      <c r="D554" s="94">
        <f t="shared" si="79"/>
        <v>40</v>
      </c>
      <c r="E554" s="94">
        <f t="shared" si="79"/>
        <v>282</v>
      </c>
      <c r="F554" s="94">
        <f t="shared" si="79"/>
        <v>723</v>
      </c>
      <c r="G554" s="94">
        <f t="shared" si="79"/>
        <v>297</v>
      </c>
      <c r="H554" s="94">
        <f t="shared" si="79"/>
        <v>0</v>
      </c>
      <c r="I554" s="94">
        <f t="shared" si="79"/>
        <v>0</v>
      </c>
      <c r="J554" s="94">
        <f t="shared" si="79"/>
        <v>0</v>
      </c>
      <c r="K554" s="94">
        <f t="shared" si="79"/>
        <v>0</v>
      </c>
      <c r="L554" s="94">
        <f t="shared" si="79"/>
        <v>0</v>
      </c>
      <c r="M554" s="94">
        <f t="shared" si="79"/>
        <v>122</v>
      </c>
      <c r="N554" s="94">
        <f t="shared" si="79"/>
        <v>163</v>
      </c>
      <c r="O554" s="94">
        <f t="shared" si="79"/>
        <v>168</v>
      </c>
      <c r="P554" s="51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30" customHeight="1" thickBot="1">
      <c r="A555" s="437" t="s">
        <v>60</v>
      </c>
      <c r="B555" s="442">
        <f aca="true" t="shared" si="80" ref="B555:O555">SUM(B548:B554)</f>
        <v>1124</v>
      </c>
      <c r="C555" s="442">
        <f t="shared" si="80"/>
        <v>6956</v>
      </c>
      <c r="D555" s="442">
        <f t="shared" si="80"/>
        <v>1753</v>
      </c>
      <c r="E555" s="442">
        <f t="shared" si="80"/>
        <v>5314</v>
      </c>
      <c r="F555" s="442">
        <f t="shared" si="80"/>
        <v>9814</v>
      </c>
      <c r="G555" s="442">
        <f t="shared" si="80"/>
        <v>9648</v>
      </c>
      <c r="H555" s="438">
        <f t="shared" si="80"/>
        <v>247</v>
      </c>
      <c r="I555" s="438">
        <f t="shared" si="80"/>
        <v>215</v>
      </c>
      <c r="J555" s="438">
        <f t="shared" si="80"/>
        <v>0</v>
      </c>
      <c r="K555" s="438">
        <f t="shared" si="80"/>
        <v>0</v>
      </c>
      <c r="L555" s="442">
        <f t="shared" si="80"/>
        <v>1356</v>
      </c>
      <c r="M555" s="442">
        <f t="shared" si="80"/>
        <v>9854</v>
      </c>
      <c r="N555" s="442">
        <f t="shared" si="80"/>
        <v>7410</v>
      </c>
      <c r="O555" s="442">
        <f t="shared" si="80"/>
        <v>5803</v>
      </c>
      <c r="P555" s="51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15" customHeight="1">
      <c r="A556" s="37"/>
      <c r="B556" s="37"/>
      <c r="C556" s="37"/>
      <c r="D556" s="37"/>
      <c r="E556" s="37"/>
      <c r="F556" s="37"/>
      <c r="G556" s="397"/>
      <c r="H556" s="37"/>
      <c r="I556" s="37"/>
      <c r="J556" s="37"/>
      <c r="K556" s="220"/>
      <c r="L556" s="37"/>
      <c r="M556" s="37"/>
      <c r="N556" s="37"/>
      <c r="O556" s="37"/>
      <c r="P556" s="51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15" customHeight="1">
      <c r="A557" s="37"/>
      <c r="B557" s="37"/>
      <c r="C557" s="37"/>
      <c r="D557" s="37"/>
      <c r="E557" s="37"/>
      <c r="F557" s="37"/>
      <c r="G557" s="397"/>
      <c r="H557" s="37"/>
      <c r="I557" s="37"/>
      <c r="J557" s="37"/>
      <c r="K557" s="220"/>
      <c r="L557" s="37"/>
      <c r="M557" s="37"/>
      <c r="N557" s="37"/>
      <c r="O557" s="37"/>
      <c r="P557" s="51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15" customHeight="1">
      <c r="A558" s="37"/>
      <c r="B558" s="37"/>
      <c r="C558" s="37"/>
      <c r="D558" s="439" t="s">
        <v>61</v>
      </c>
      <c r="E558" s="578" t="s">
        <v>62</v>
      </c>
      <c r="F558" s="578"/>
      <c r="G558" s="578"/>
      <c r="H558" s="578"/>
      <c r="I558" s="578"/>
      <c r="J558" s="578"/>
      <c r="K558" s="578"/>
      <c r="L558" s="578"/>
      <c r="M558" s="578"/>
      <c r="N558" s="578"/>
      <c r="O558" s="578"/>
      <c r="P558" s="51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15.75">
      <c r="A559" s="37"/>
      <c r="B559" s="37"/>
      <c r="C559" s="37"/>
      <c r="D559" s="439"/>
      <c r="E559" s="578" t="s">
        <v>63</v>
      </c>
      <c r="F559" s="578"/>
      <c r="G559" s="578"/>
      <c r="H559" s="578"/>
      <c r="I559" s="578"/>
      <c r="J559" s="578"/>
      <c r="K559" s="578"/>
      <c r="L559" s="578"/>
      <c r="M559" s="578"/>
      <c r="N559" s="578"/>
      <c r="O559" s="578"/>
      <c r="P559" s="51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15.75">
      <c r="A560" s="37"/>
      <c r="B560" s="37"/>
      <c r="C560" s="37"/>
      <c r="D560" s="439"/>
      <c r="E560" s="578" t="s">
        <v>64</v>
      </c>
      <c r="F560" s="578"/>
      <c r="G560" s="578"/>
      <c r="H560" s="578"/>
      <c r="I560" s="578"/>
      <c r="J560" s="578"/>
      <c r="K560" s="578"/>
      <c r="L560" s="578"/>
      <c r="M560" s="578"/>
      <c r="N560" s="578"/>
      <c r="O560" s="578"/>
      <c r="P560" s="51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15.75">
      <c r="A561" s="37"/>
      <c r="B561" s="37"/>
      <c r="C561" s="37"/>
      <c r="D561" s="439"/>
      <c r="E561" s="579"/>
      <c r="F561" s="579"/>
      <c r="G561" s="579"/>
      <c r="H561" s="579"/>
      <c r="I561" s="579"/>
      <c r="J561" s="579"/>
      <c r="K561" s="579"/>
      <c r="L561" s="579"/>
      <c r="M561" s="579"/>
      <c r="N561" s="579"/>
      <c r="O561" s="579"/>
      <c r="P561" s="51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ht="15.75">
      <c r="A562" s="37"/>
      <c r="B562" s="580"/>
      <c r="C562" s="581"/>
      <c r="D562" s="581"/>
      <c r="E562" s="440"/>
      <c r="F562" s="440"/>
      <c r="G562" s="440"/>
      <c r="H562" s="441"/>
      <c r="I562" s="440"/>
      <c r="J562" s="440"/>
      <c r="K562" s="440"/>
      <c r="L562" s="440"/>
      <c r="M562" s="441"/>
      <c r="N562" s="440"/>
      <c r="O562" s="440"/>
      <c r="P562" s="51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15.75">
      <c r="A563" s="37"/>
      <c r="B563" s="37"/>
      <c r="C563" s="37"/>
      <c r="D563" s="439"/>
      <c r="E563" s="440"/>
      <c r="F563" s="440"/>
      <c r="G563" s="440"/>
      <c r="H563" s="440"/>
      <c r="I563" s="440"/>
      <c r="J563" s="440"/>
      <c r="K563" s="440"/>
      <c r="L563" s="440"/>
      <c r="M563" s="441"/>
      <c r="N563" s="440"/>
      <c r="O563" s="440"/>
      <c r="P563" s="51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15" ht="15">
      <c r="A564" s="577"/>
      <c r="B564" s="577"/>
      <c r="C564" s="577"/>
      <c r="D564" s="15"/>
      <c r="E564" s="15"/>
      <c r="F564" s="15"/>
      <c r="G564" s="15"/>
      <c r="H564" s="34"/>
      <c r="I564" s="15"/>
      <c r="J564" s="2"/>
      <c r="K564" s="5"/>
      <c r="L564" s="2"/>
      <c r="M564" s="8"/>
      <c r="N564" s="2"/>
      <c r="O564" s="8"/>
    </row>
    <row r="565" spans="1:15" ht="15">
      <c r="A565" s="2"/>
      <c r="B565" s="2"/>
      <c r="C565" s="2"/>
      <c r="D565" s="16"/>
      <c r="E565" s="16"/>
      <c r="F565" s="16"/>
      <c r="G565" s="16"/>
      <c r="H565" s="16"/>
      <c r="I565" s="16"/>
      <c r="J565" s="2"/>
      <c r="K565" s="5"/>
      <c r="L565" s="2"/>
      <c r="M565" s="2"/>
      <c r="N565" s="2"/>
      <c r="O565" s="2"/>
    </row>
    <row r="566" spans="1:15" ht="15">
      <c r="A566" s="2"/>
      <c r="B566" s="2"/>
      <c r="C566" s="2"/>
      <c r="D566" s="15"/>
      <c r="E566" s="15"/>
      <c r="F566" s="15"/>
      <c r="G566" s="15"/>
      <c r="H566" s="15"/>
      <c r="I566" s="2"/>
      <c r="J566" s="2"/>
      <c r="K566" s="5"/>
      <c r="L566" s="2"/>
      <c r="M566" s="2"/>
      <c r="N566" s="2"/>
      <c r="O566" s="2"/>
    </row>
    <row r="567" spans="1:15" ht="15">
      <c r="A567" s="2"/>
      <c r="B567" s="2"/>
      <c r="C567" s="2"/>
      <c r="D567" s="2"/>
      <c r="E567" s="2"/>
      <c r="F567" s="2"/>
      <c r="G567" s="8"/>
      <c r="H567" s="2"/>
      <c r="I567" s="2"/>
      <c r="J567" s="2"/>
      <c r="K567" s="5"/>
      <c r="L567" s="2"/>
      <c r="M567" s="2"/>
      <c r="N567" s="2"/>
      <c r="O567" s="2"/>
    </row>
    <row r="568" spans="1:15" ht="15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2"/>
      <c r="L568" s="2"/>
      <c r="M568" s="2"/>
      <c r="N568" s="2"/>
      <c r="O568" s="2"/>
    </row>
    <row r="569" spans="1:1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">
      <c r="A570" s="569"/>
      <c r="B570" s="570"/>
      <c r="C570" s="570"/>
      <c r="D570" s="570"/>
      <c r="E570" s="570"/>
      <c r="F570" s="569"/>
      <c r="G570" s="569"/>
      <c r="H570" s="570"/>
      <c r="I570" s="570"/>
      <c r="J570" s="570"/>
      <c r="K570" s="570"/>
      <c r="L570" s="570"/>
      <c r="M570" s="569"/>
      <c r="N570" s="19"/>
      <c r="O570" s="19"/>
    </row>
    <row r="571" spans="1:16" ht="15">
      <c r="A571" s="569"/>
      <c r="B571" s="19"/>
      <c r="C571" s="19"/>
      <c r="D571" s="19"/>
      <c r="E571" s="19"/>
      <c r="F571" s="569"/>
      <c r="G571" s="569"/>
      <c r="H571" s="20"/>
      <c r="I571" s="20"/>
      <c r="J571" s="20"/>
      <c r="K571" s="20"/>
      <c r="L571" s="20"/>
      <c r="M571" s="569"/>
      <c r="N571" s="19"/>
      <c r="O571" s="19"/>
      <c r="P571" s="1"/>
    </row>
    <row r="572" spans="1:16" ht="15">
      <c r="A572" s="21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1"/>
    </row>
    <row r="573" spans="1:16" ht="15">
      <c r="A573" s="21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1"/>
    </row>
    <row r="574" spans="1:15" ht="15">
      <c r="A574" s="21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</row>
    <row r="575" spans="1:15" ht="15">
      <c r="A575" s="21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</row>
    <row r="576" spans="1:15" ht="15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</row>
    <row r="577" spans="1:15" ht="15">
      <c r="A577" s="25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</row>
    <row r="578" spans="1:15" ht="15">
      <c r="A578" s="23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</row>
    <row r="579" spans="1:15" ht="1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">
      <c r="A580" s="2"/>
      <c r="B580" s="8"/>
      <c r="C580" s="8"/>
      <c r="D580" s="8"/>
      <c r="E580" s="8"/>
      <c r="F580" s="8"/>
      <c r="G580" s="8"/>
      <c r="H580" s="8"/>
      <c r="I580" s="8"/>
      <c r="J580" s="2"/>
      <c r="K580" s="2"/>
      <c r="L580" s="8"/>
      <c r="M580" s="2"/>
      <c r="N580" s="2"/>
      <c r="O580" s="2"/>
    </row>
    <row r="581" spans="1:16" ht="1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1"/>
    </row>
    <row r="582" spans="1:1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"/>
    </row>
    <row r="583" spans="1:15" ht="15">
      <c r="A583" s="12"/>
      <c r="B583" s="17"/>
      <c r="C583" s="8"/>
      <c r="D583" s="2"/>
      <c r="E583" s="8"/>
      <c r="F583" s="2"/>
      <c r="G583" s="8"/>
      <c r="H583" s="2"/>
      <c r="I583" s="2"/>
      <c r="J583" s="2"/>
      <c r="K583" s="2"/>
      <c r="L583" s="2"/>
      <c r="M583" s="2"/>
      <c r="N583" s="2"/>
      <c r="O583" s="2"/>
    </row>
    <row r="584" spans="1:15" ht="15">
      <c r="A584" s="12"/>
      <c r="B584" s="17"/>
      <c r="C584" s="8"/>
      <c r="D584" s="2"/>
      <c r="E584" s="8"/>
      <c r="F584" s="2"/>
      <c r="G584" s="8"/>
      <c r="H584" s="2"/>
      <c r="I584" s="2"/>
      <c r="J584" s="2"/>
      <c r="K584" s="2"/>
      <c r="L584" s="2"/>
      <c r="M584" s="2"/>
      <c r="N584" s="2"/>
      <c r="O584" s="2"/>
    </row>
    <row r="585" spans="1:15" ht="15">
      <c r="A585" s="12"/>
      <c r="B585" s="17"/>
      <c r="C585" s="8"/>
      <c r="D585" s="2"/>
      <c r="E585" s="8"/>
      <c r="F585" s="2"/>
      <c r="G585" s="8"/>
      <c r="H585" s="2"/>
      <c r="I585" s="8"/>
      <c r="J585" s="8"/>
      <c r="K585" s="2"/>
      <c r="L585" s="2"/>
      <c r="M585" s="2"/>
      <c r="N585" s="2"/>
      <c r="O585" s="2"/>
    </row>
    <row r="586" spans="1:15" ht="15">
      <c r="A586" s="12"/>
      <c r="B586" s="17"/>
      <c r="C586" s="8"/>
      <c r="D586" s="2"/>
      <c r="E586" s="8"/>
      <c r="F586" s="2"/>
      <c r="G586" s="8"/>
      <c r="H586" s="2"/>
      <c r="I586" s="2"/>
      <c r="J586" s="2"/>
      <c r="K586" s="2"/>
      <c r="L586" s="2"/>
      <c r="M586" s="2"/>
      <c r="N586" s="2"/>
      <c r="O586" s="2"/>
    </row>
    <row r="587" spans="1:15" ht="15">
      <c r="A587" s="2"/>
      <c r="B587" s="9"/>
      <c r="C587" s="18"/>
      <c r="D587" s="2"/>
      <c r="E587" s="8"/>
      <c r="F587" s="2"/>
      <c r="G587" s="8"/>
      <c r="H587" s="2"/>
      <c r="I587" s="2"/>
      <c r="J587" s="2"/>
      <c r="K587" s="2"/>
      <c r="L587" s="2"/>
      <c r="M587" s="2"/>
      <c r="N587" s="2"/>
      <c r="O587" s="2"/>
    </row>
    <row r="588" spans="1:15" ht="15">
      <c r="A588" s="2"/>
      <c r="B588" s="17"/>
      <c r="C588" s="12"/>
      <c r="D588" s="2"/>
      <c r="E588" s="12"/>
      <c r="F588" s="2"/>
      <c r="G588" s="8"/>
      <c r="H588" s="2"/>
      <c r="I588" s="2"/>
      <c r="J588" s="2"/>
      <c r="K588" s="2"/>
      <c r="L588" s="2"/>
      <c r="M588" s="2"/>
      <c r="N588" s="2"/>
      <c r="O588" s="2"/>
    </row>
    <row r="589" spans="1:15" ht="15">
      <c r="A589" s="2"/>
      <c r="B589" s="2"/>
      <c r="C589" s="8"/>
      <c r="D589" s="2"/>
      <c r="E589" s="8"/>
      <c r="F589" s="2"/>
      <c r="G589" s="8"/>
      <c r="H589" s="2"/>
      <c r="I589" s="2"/>
      <c r="J589" s="2"/>
      <c r="K589" s="2"/>
      <c r="L589" s="2"/>
      <c r="M589" s="2"/>
      <c r="N589" s="2"/>
      <c r="O589" s="2"/>
    </row>
    <row r="590" spans="1:15" ht="15">
      <c r="A590" s="2"/>
      <c r="B590" s="2"/>
      <c r="C590" s="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">
      <c r="A591" s="2"/>
      <c r="B591" s="2"/>
      <c r="C591" s="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">
      <c r="D593" s="13"/>
    </row>
    <row r="594" spans="3:13" ht="15">
      <c r="C594" s="14"/>
      <c r="D594" s="481"/>
      <c r="E594" s="481"/>
      <c r="F594" s="481"/>
      <c r="G594" s="481"/>
      <c r="H594" s="481"/>
      <c r="I594" s="481"/>
      <c r="J594" s="481"/>
      <c r="K594" s="481"/>
      <c r="L594" s="481"/>
      <c r="M594" s="481"/>
    </row>
    <row r="595" spans="4:13" ht="15">
      <c r="D595" s="481"/>
      <c r="E595" s="481"/>
      <c r="F595" s="481"/>
      <c r="G595" s="481"/>
      <c r="H595" s="481"/>
      <c r="I595" s="481"/>
      <c r="J595" s="481"/>
      <c r="K595" s="481"/>
      <c r="L595" s="481"/>
      <c r="M595" s="481"/>
    </row>
    <row r="596" spans="4:13" ht="15">
      <c r="D596" s="481"/>
      <c r="E596" s="481"/>
      <c r="F596" s="481"/>
      <c r="G596" s="481"/>
      <c r="H596" s="481"/>
      <c r="I596" s="481"/>
      <c r="J596" s="481"/>
      <c r="K596" s="481"/>
      <c r="L596" s="481"/>
      <c r="M596" s="481"/>
    </row>
  </sheetData>
  <sheetProtection/>
  <mergeCells count="573">
    <mergeCell ref="M500:M501"/>
    <mergeCell ref="A499:E499"/>
    <mergeCell ref="A500:A501"/>
    <mergeCell ref="B500:E500"/>
    <mergeCell ref="F500:F501"/>
    <mergeCell ref="G500:G501"/>
    <mergeCell ref="H500:L500"/>
    <mergeCell ref="B472:E472"/>
    <mergeCell ref="F472:F473"/>
    <mergeCell ref="A508:O508"/>
    <mergeCell ref="A510:A511"/>
    <mergeCell ref="B510:E510"/>
    <mergeCell ref="F510:F511"/>
    <mergeCell ref="G510:G511"/>
    <mergeCell ref="H510:L510"/>
    <mergeCell ref="M510:M511"/>
    <mergeCell ref="A498:J498"/>
    <mergeCell ref="H485:L485"/>
    <mergeCell ref="M485:M486"/>
    <mergeCell ref="A477:E477"/>
    <mergeCell ref="A478:A479"/>
    <mergeCell ref="B478:E478"/>
    <mergeCell ref="F478:F479"/>
    <mergeCell ref="G478:G479"/>
    <mergeCell ref="H478:L478"/>
    <mergeCell ref="A483:O483"/>
    <mergeCell ref="A388:O388"/>
    <mergeCell ref="A389:E389"/>
    <mergeCell ref="A390:A391"/>
    <mergeCell ref="B390:E390"/>
    <mergeCell ref="F390:F391"/>
    <mergeCell ref="G390:G391"/>
    <mergeCell ref="H390:L390"/>
    <mergeCell ref="M390:M391"/>
    <mergeCell ref="A538:O538"/>
    <mergeCell ref="A540:A541"/>
    <mergeCell ref="B540:E540"/>
    <mergeCell ref="F540:F541"/>
    <mergeCell ref="G540:G541"/>
    <mergeCell ref="H540:L540"/>
    <mergeCell ref="M540:M541"/>
    <mergeCell ref="A471:E471"/>
    <mergeCell ref="A472:A473"/>
    <mergeCell ref="A532:O532"/>
    <mergeCell ref="A534:A535"/>
    <mergeCell ref="B534:E534"/>
    <mergeCell ref="F534:F535"/>
    <mergeCell ref="G534:G535"/>
    <mergeCell ref="H534:L534"/>
    <mergeCell ref="M534:M535"/>
    <mergeCell ref="A489:O489"/>
    <mergeCell ref="F491:F492"/>
    <mergeCell ref="G491:G492"/>
    <mergeCell ref="H491:L491"/>
    <mergeCell ref="M491:M492"/>
    <mergeCell ref="M478:M479"/>
    <mergeCell ref="A484:J484"/>
    <mergeCell ref="A485:A486"/>
    <mergeCell ref="B485:E485"/>
    <mergeCell ref="F485:F486"/>
    <mergeCell ref="G485:G486"/>
    <mergeCell ref="A497:O497"/>
    <mergeCell ref="A438:O438"/>
    <mergeCell ref="A7:O7"/>
    <mergeCell ref="A175:O175"/>
    <mergeCell ref="A176:O176"/>
    <mergeCell ref="A177:O177"/>
    <mergeCell ref="A186:O186"/>
    <mergeCell ref="A187:O187"/>
    <mergeCell ref="A491:A492"/>
    <mergeCell ref="B491:E491"/>
    <mergeCell ref="A3:O3"/>
    <mergeCell ref="B4:N4"/>
    <mergeCell ref="B5:N5"/>
    <mergeCell ref="A6:O6"/>
    <mergeCell ref="A51:O51"/>
    <mergeCell ref="A188:O188"/>
    <mergeCell ref="H546:L546"/>
    <mergeCell ref="A564:C564"/>
    <mergeCell ref="E558:O558"/>
    <mergeCell ref="E559:O559"/>
    <mergeCell ref="E560:O560"/>
    <mergeCell ref="E561:O561"/>
    <mergeCell ref="B562:D562"/>
    <mergeCell ref="A570:A571"/>
    <mergeCell ref="B570:E570"/>
    <mergeCell ref="F570:F571"/>
    <mergeCell ref="G570:G571"/>
    <mergeCell ref="H570:L570"/>
    <mergeCell ref="M570:M571"/>
    <mergeCell ref="F520:F521"/>
    <mergeCell ref="G520:G521"/>
    <mergeCell ref="H520:L520"/>
    <mergeCell ref="M520:M521"/>
    <mergeCell ref="A526:O526"/>
    <mergeCell ref="M546:M547"/>
    <mergeCell ref="A546:A547"/>
    <mergeCell ref="B546:E546"/>
    <mergeCell ref="F546:F547"/>
    <mergeCell ref="G546:G547"/>
    <mergeCell ref="M466:M467"/>
    <mergeCell ref="A528:A529"/>
    <mergeCell ref="B528:E528"/>
    <mergeCell ref="F528:F529"/>
    <mergeCell ref="G528:G529"/>
    <mergeCell ref="H528:L528"/>
    <mergeCell ref="M528:M529"/>
    <mergeCell ref="A519:J519"/>
    <mergeCell ref="A520:A521"/>
    <mergeCell ref="B520:E520"/>
    <mergeCell ref="M460:M461"/>
    <mergeCell ref="G472:G473"/>
    <mergeCell ref="H472:L472"/>
    <mergeCell ref="M472:M473"/>
    <mergeCell ref="A465:J465"/>
    <mergeCell ref="A466:A467"/>
    <mergeCell ref="B466:E466"/>
    <mergeCell ref="F466:F467"/>
    <mergeCell ref="G466:G467"/>
    <mergeCell ref="H466:L466"/>
    <mergeCell ref="A459:J459"/>
    <mergeCell ref="A460:A461"/>
    <mergeCell ref="B460:E460"/>
    <mergeCell ref="F460:F461"/>
    <mergeCell ref="G460:G461"/>
    <mergeCell ref="H460:L460"/>
    <mergeCell ref="A464:O464"/>
    <mergeCell ref="A470:O470"/>
    <mergeCell ref="M448:M449"/>
    <mergeCell ref="A453:J453"/>
    <mergeCell ref="A454:A455"/>
    <mergeCell ref="B454:E454"/>
    <mergeCell ref="F454:F455"/>
    <mergeCell ref="G454:G455"/>
    <mergeCell ref="H454:L454"/>
    <mergeCell ref="M454:M455"/>
    <mergeCell ref="A448:A449"/>
    <mergeCell ref="B448:E448"/>
    <mergeCell ref="F448:F449"/>
    <mergeCell ref="G448:G449"/>
    <mergeCell ref="H448:L448"/>
    <mergeCell ref="A441:J441"/>
    <mergeCell ref="A442:A443"/>
    <mergeCell ref="B442:E442"/>
    <mergeCell ref="F442:F443"/>
    <mergeCell ref="G442:G443"/>
    <mergeCell ref="B418:E418"/>
    <mergeCell ref="F418:F419"/>
    <mergeCell ref="G418:G419"/>
    <mergeCell ref="H418:L418"/>
    <mergeCell ref="M418:M419"/>
    <mergeCell ref="A447:J447"/>
    <mergeCell ref="H442:L442"/>
    <mergeCell ref="M401:M402"/>
    <mergeCell ref="A425:J425"/>
    <mergeCell ref="A426:A427"/>
    <mergeCell ref="B426:E426"/>
    <mergeCell ref="F426:F427"/>
    <mergeCell ref="G426:G427"/>
    <mergeCell ref="H426:L426"/>
    <mergeCell ref="M426:M427"/>
    <mergeCell ref="A417:I417"/>
    <mergeCell ref="A418:A419"/>
    <mergeCell ref="A400:E400"/>
    <mergeCell ref="A401:A402"/>
    <mergeCell ref="B401:E401"/>
    <mergeCell ref="F401:F402"/>
    <mergeCell ref="G401:G402"/>
    <mergeCell ref="H401:L401"/>
    <mergeCell ref="M384:M385"/>
    <mergeCell ref="M365:M366"/>
    <mergeCell ref="A377:A378"/>
    <mergeCell ref="B377:E377"/>
    <mergeCell ref="F377:F378"/>
    <mergeCell ref="G377:G378"/>
    <mergeCell ref="H377:L377"/>
    <mergeCell ref="M377:M378"/>
    <mergeCell ref="M371:M372"/>
    <mergeCell ref="A376:J376"/>
    <mergeCell ref="A383:E383"/>
    <mergeCell ref="A384:A385"/>
    <mergeCell ref="B384:E384"/>
    <mergeCell ref="F384:F385"/>
    <mergeCell ref="G384:G385"/>
    <mergeCell ref="H384:L384"/>
    <mergeCell ref="A370:F370"/>
    <mergeCell ref="A371:A372"/>
    <mergeCell ref="B371:E371"/>
    <mergeCell ref="F371:F372"/>
    <mergeCell ref="G371:G372"/>
    <mergeCell ref="H371:L371"/>
    <mergeCell ref="A364:E364"/>
    <mergeCell ref="A365:A366"/>
    <mergeCell ref="B365:E365"/>
    <mergeCell ref="F365:F366"/>
    <mergeCell ref="G365:G366"/>
    <mergeCell ref="H365:L365"/>
    <mergeCell ref="A349:K349"/>
    <mergeCell ref="A350:A351"/>
    <mergeCell ref="B350:E350"/>
    <mergeCell ref="F350:F351"/>
    <mergeCell ref="G350:G351"/>
    <mergeCell ref="H350:L350"/>
    <mergeCell ref="M350:M351"/>
    <mergeCell ref="A358:K358"/>
    <mergeCell ref="A359:A360"/>
    <mergeCell ref="B359:E359"/>
    <mergeCell ref="F359:F360"/>
    <mergeCell ref="G359:G360"/>
    <mergeCell ref="H359:L359"/>
    <mergeCell ref="M359:M360"/>
    <mergeCell ref="A338:K338"/>
    <mergeCell ref="A339:A340"/>
    <mergeCell ref="B339:E339"/>
    <mergeCell ref="F339:F340"/>
    <mergeCell ref="G339:G340"/>
    <mergeCell ref="H339:L339"/>
    <mergeCell ref="M339:M340"/>
    <mergeCell ref="A343:K343"/>
    <mergeCell ref="A344:A345"/>
    <mergeCell ref="B344:E344"/>
    <mergeCell ref="F344:F345"/>
    <mergeCell ref="G344:G345"/>
    <mergeCell ref="H344:L344"/>
    <mergeCell ref="M344:M345"/>
    <mergeCell ref="A317:A318"/>
    <mergeCell ref="B317:E317"/>
    <mergeCell ref="F317:F318"/>
    <mergeCell ref="G317:G318"/>
    <mergeCell ref="H317:L317"/>
    <mergeCell ref="M317:M318"/>
    <mergeCell ref="A328:M328"/>
    <mergeCell ref="A329:A330"/>
    <mergeCell ref="B329:E329"/>
    <mergeCell ref="F329:F330"/>
    <mergeCell ref="G329:G330"/>
    <mergeCell ref="H329:L329"/>
    <mergeCell ref="M329:M330"/>
    <mergeCell ref="A303:K303"/>
    <mergeCell ref="A304:A305"/>
    <mergeCell ref="B304:E304"/>
    <mergeCell ref="F304:F305"/>
    <mergeCell ref="G304:G305"/>
    <mergeCell ref="H304:L304"/>
    <mergeCell ref="M304:M305"/>
    <mergeCell ref="A309:K309"/>
    <mergeCell ref="A310:A311"/>
    <mergeCell ref="B310:E310"/>
    <mergeCell ref="F310:F311"/>
    <mergeCell ref="G310:G311"/>
    <mergeCell ref="H310:L310"/>
    <mergeCell ref="M310:M311"/>
    <mergeCell ref="A254:A255"/>
    <mergeCell ref="B254:E254"/>
    <mergeCell ref="F254:F255"/>
    <mergeCell ref="G254:G255"/>
    <mergeCell ref="H254:L254"/>
    <mergeCell ref="B284:E284"/>
    <mergeCell ref="F284:F285"/>
    <mergeCell ref="G284:G285"/>
    <mergeCell ref="H284:L284"/>
    <mergeCell ref="M238:M239"/>
    <mergeCell ref="M254:M255"/>
    <mergeCell ref="A263:K263"/>
    <mergeCell ref="A264:A265"/>
    <mergeCell ref="B264:E264"/>
    <mergeCell ref="F264:F265"/>
    <mergeCell ref="G264:G265"/>
    <mergeCell ref="H264:L264"/>
    <mergeCell ref="M264:M265"/>
    <mergeCell ref="A253:K253"/>
    <mergeCell ref="F244:F245"/>
    <mergeCell ref="G244:G245"/>
    <mergeCell ref="H244:L244"/>
    <mergeCell ref="M244:M245"/>
    <mergeCell ref="A237:O237"/>
    <mergeCell ref="A238:A239"/>
    <mergeCell ref="B238:E238"/>
    <mergeCell ref="F238:F239"/>
    <mergeCell ref="G238:G239"/>
    <mergeCell ref="H238:L238"/>
    <mergeCell ref="A222:A223"/>
    <mergeCell ref="B222:E222"/>
    <mergeCell ref="F222:F223"/>
    <mergeCell ref="G222:G223"/>
    <mergeCell ref="H222:L222"/>
    <mergeCell ref="M222:M223"/>
    <mergeCell ref="A226:O226"/>
    <mergeCell ref="A227:A228"/>
    <mergeCell ref="B227:E227"/>
    <mergeCell ref="F227:F228"/>
    <mergeCell ref="G227:G228"/>
    <mergeCell ref="H227:L227"/>
    <mergeCell ref="M227:M228"/>
    <mergeCell ref="A209:K209"/>
    <mergeCell ref="A210:A211"/>
    <mergeCell ref="B210:E210"/>
    <mergeCell ref="F210:F211"/>
    <mergeCell ref="G210:G211"/>
    <mergeCell ref="H210:L210"/>
    <mergeCell ref="G196:G197"/>
    <mergeCell ref="H196:L196"/>
    <mergeCell ref="M210:M211"/>
    <mergeCell ref="A215:K215"/>
    <mergeCell ref="A216:A217"/>
    <mergeCell ref="B216:E216"/>
    <mergeCell ref="F216:F217"/>
    <mergeCell ref="G216:G217"/>
    <mergeCell ref="H216:L216"/>
    <mergeCell ref="M216:M217"/>
    <mergeCell ref="A203:A204"/>
    <mergeCell ref="B203:E203"/>
    <mergeCell ref="F203:F204"/>
    <mergeCell ref="G203:G204"/>
    <mergeCell ref="H203:L203"/>
    <mergeCell ref="M203:M204"/>
    <mergeCell ref="F179:F180"/>
    <mergeCell ref="G179:G180"/>
    <mergeCell ref="H179:L179"/>
    <mergeCell ref="M179:M180"/>
    <mergeCell ref="M196:M197"/>
    <mergeCell ref="A202:E202"/>
    <mergeCell ref="A195:K195"/>
    <mergeCell ref="A196:A197"/>
    <mergeCell ref="B196:E196"/>
    <mergeCell ref="F196:F197"/>
    <mergeCell ref="A169:O169"/>
    <mergeCell ref="A189:A190"/>
    <mergeCell ref="B189:E189"/>
    <mergeCell ref="F189:F190"/>
    <mergeCell ref="G189:G190"/>
    <mergeCell ref="H189:L189"/>
    <mergeCell ref="M189:M190"/>
    <mergeCell ref="A178:E178"/>
    <mergeCell ref="A179:A180"/>
    <mergeCell ref="B179:E179"/>
    <mergeCell ref="A158:N158"/>
    <mergeCell ref="A159:A160"/>
    <mergeCell ref="B159:E159"/>
    <mergeCell ref="F159:F160"/>
    <mergeCell ref="G159:G160"/>
    <mergeCell ref="H159:L159"/>
    <mergeCell ref="M159:M160"/>
    <mergeCell ref="A171:A172"/>
    <mergeCell ref="B171:E171"/>
    <mergeCell ref="F171:F172"/>
    <mergeCell ref="G171:G172"/>
    <mergeCell ref="H171:L171"/>
    <mergeCell ref="M171:M172"/>
    <mergeCell ref="A139:E139"/>
    <mergeCell ref="A140:A141"/>
    <mergeCell ref="B140:E140"/>
    <mergeCell ref="F140:F141"/>
    <mergeCell ref="G140:G141"/>
    <mergeCell ref="H140:L140"/>
    <mergeCell ref="M140:M141"/>
    <mergeCell ref="A151:N151"/>
    <mergeCell ref="A152:A153"/>
    <mergeCell ref="B152:E152"/>
    <mergeCell ref="F152:F153"/>
    <mergeCell ref="G152:G153"/>
    <mergeCell ref="H152:L152"/>
    <mergeCell ref="M152:M153"/>
    <mergeCell ref="A127:E127"/>
    <mergeCell ref="A128:A129"/>
    <mergeCell ref="B128:E128"/>
    <mergeCell ref="F128:F129"/>
    <mergeCell ref="G128:G129"/>
    <mergeCell ref="H128:L128"/>
    <mergeCell ref="M128:M129"/>
    <mergeCell ref="A133:E133"/>
    <mergeCell ref="A134:A135"/>
    <mergeCell ref="B134:E134"/>
    <mergeCell ref="F134:F135"/>
    <mergeCell ref="G134:G135"/>
    <mergeCell ref="H134:L134"/>
    <mergeCell ref="M134:M135"/>
    <mergeCell ref="A115:K115"/>
    <mergeCell ref="A116:A117"/>
    <mergeCell ref="B116:E116"/>
    <mergeCell ref="F116:F117"/>
    <mergeCell ref="G116:G117"/>
    <mergeCell ref="H116:L116"/>
    <mergeCell ref="M116:M117"/>
    <mergeCell ref="A121:K121"/>
    <mergeCell ref="A122:A123"/>
    <mergeCell ref="B122:E122"/>
    <mergeCell ref="F122:F123"/>
    <mergeCell ref="G122:G123"/>
    <mergeCell ref="H122:L122"/>
    <mergeCell ref="M122:M123"/>
    <mergeCell ref="A103:K103"/>
    <mergeCell ref="A104:A105"/>
    <mergeCell ref="B104:E104"/>
    <mergeCell ref="F104:F105"/>
    <mergeCell ref="G104:G105"/>
    <mergeCell ref="H104:L104"/>
    <mergeCell ref="M104:M105"/>
    <mergeCell ref="A109:K109"/>
    <mergeCell ref="A110:A111"/>
    <mergeCell ref="B110:E110"/>
    <mergeCell ref="F110:F111"/>
    <mergeCell ref="G110:G111"/>
    <mergeCell ref="H110:L110"/>
    <mergeCell ref="M110:M111"/>
    <mergeCell ref="A86:K86"/>
    <mergeCell ref="A87:A88"/>
    <mergeCell ref="B87:E87"/>
    <mergeCell ref="F87:F88"/>
    <mergeCell ref="G87:G88"/>
    <mergeCell ref="H87:L87"/>
    <mergeCell ref="M87:M88"/>
    <mergeCell ref="A97:K97"/>
    <mergeCell ref="A98:A99"/>
    <mergeCell ref="B98:E98"/>
    <mergeCell ref="F98:F99"/>
    <mergeCell ref="G98:G99"/>
    <mergeCell ref="H98:L98"/>
    <mergeCell ref="M98:M99"/>
    <mergeCell ref="A72:K72"/>
    <mergeCell ref="A73:A74"/>
    <mergeCell ref="B73:E73"/>
    <mergeCell ref="F73:F74"/>
    <mergeCell ref="G73:G74"/>
    <mergeCell ref="H73:L73"/>
    <mergeCell ref="M73:M74"/>
    <mergeCell ref="A78:K78"/>
    <mergeCell ref="A79:A80"/>
    <mergeCell ref="B79:E79"/>
    <mergeCell ref="F79:F80"/>
    <mergeCell ref="G79:G80"/>
    <mergeCell ref="H79:L79"/>
    <mergeCell ref="M79:M80"/>
    <mergeCell ref="H46:L46"/>
    <mergeCell ref="M46:M47"/>
    <mergeCell ref="A40:A41"/>
    <mergeCell ref="B40:E40"/>
    <mergeCell ref="F40:F41"/>
    <mergeCell ref="G40:G41"/>
    <mergeCell ref="H40:L40"/>
    <mergeCell ref="A60:K60"/>
    <mergeCell ref="A61:A62"/>
    <mergeCell ref="B61:E61"/>
    <mergeCell ref="F61:F62"/>
    <mergeCell ref="M40:M41"/>
    <mergeCell ref="A45:K45"/>
    <mergeCell ref="A46:A47"/>
    <mergeCell ref="B46:E46"/>
    <mergeCell ref="F46:F47"/>
    <mergeCell ref="G46:G47"/>
    <mergeCell ref="M61:M62"/>
    <mergeCell ref="A66:K66"/>
    <mergeCell ref="A67:A68"/>
    <mergeCell ref="B67:E67"/>
    <mergeCell ref="F67:F68"/>
    <mergeCell ref="G67:G68"/>
    <mergeCell ref="H67:L67"/>
    <mergeCell ref="M67:M68"/>
    <mergeCell ref="G61:G62"/>
    <mergeCell ref="H61:L61"/>
    <mergeCell ref="A52:A53"/>
    <mergeCell ref="B52:E52"/>
    <mergeCell ref="F52:F53"/>
    <mergeCell ref="G52:G53"/>
    <mergeCell ref="H52:L52"/>
    <mergeCell ref="M52:M53"/>
    <mergeCell ref="A439:O439"/>
    <mergeCell ref="A398:O398"/>
    <mergeCell ref="A382:O382"/>
    <mergeCell ref="A321:O321"/>
    <mergeCell ref="A316:O316"/>
    <mergeCell ref="A234:O234"/>
    <mergeCell ref="A235:O235"/>
    <mergeCell ref="A243:K243"/>
    <mergeCell ref="A244:A245"/>
    <mergeCell ref="B244:E244"/>
    <mergeCell ref="M409:M410"/>
    <mergeCell ref="M442:M443"/>
    <mergeCell ref="A433:J433"/>
    <mergeCell ref="A434:A435"/>
    <mergeCell ref="B434:E434"/>
    <mergeCell ref="F434:F435"/>
    <mergeCell ref="G434:G435"/>
    <mergeCell ref="H434:L434"/>
    <mergeCell ref="M434:M435"/>
    <mergeCell ref="A440:O440"/>
    <mergeCell ref="A408:E408"/>
    <mergeCell ref="A409:A410"/>
    <mergeCell ref="B409:E409"/>
    <mergeCell ref="F409:F410"/>
    <mergeCell ref="G409:G410"/>
    <mergeCell ref="H409:L409"/>
    <mergeCell ref="M18:M19"/>
    <mergeCell ref="A39:K39"/>
    <mergeCell ref="A221:O221"/>
    <mergeCell ref="D594:M594"/>
    <mergeCell ref="A544:O544"/>
    <mergeCell ref="A517:O517"/>
    <mergeCell ref="A432:O432"/>
    <mergeCell ref="A423:O423"/>
    <mergeCell ref="A415:O415"/>
    <mergeCell ref="A406:O406"/>
    <mergeCell ref="F26:F27"/>
    <mergeCell ref="G26:G27"/>
    <mergeCell ref="H26:L26"/>
    <mergeCell ref="M10:M11"/>
    <mergeCell ref="A17:K17"/>
    <mergeCell ref="A18:A19"/>
    <mergeCell ref="B18:E18"/>
    <mergeCell ref="F18:F19"/>
    <mergeCell ref="G18:G19"/>
    <mergeCell ref="H18:L18"/>
    <mergeCell ref="D595:M595"/>
    <mergeCell ref="D596:M596"/>
    <mergeCell ref="A9:K9"/>
    <mergeCell ref="A10:A11"/>
    <mergeCell ref="B10:E10"/>
    <mergeCell ref="F10:F11"/>
    <mergeCell ref="G10:G11"/>
    <mergeCell ref="H10:L10"/>
    <mergeCell ref="A25:K25"/>
    <mergeCell ref="A26:A27"/>
    <mergeCell ref="A150:O150"/>
    <mergeCell ref="M26:M27"/>
    <mergeCell ref="A32:J32"/>
    <mergeCell ref="A33:A34"/>
    <mergeCell ref="B33:E33"/>
    <mergeCell ref="F33:F34"/>
    <mergeCell ref="H33:L33"/>
    <mergeCell ref="M33:M34"/>
    <mergeCell ref="G33:G34"/>
    <mergeCell ref="B26:E26"/>
    <mergeCell ref="A146:A147"/>
    <mergeCell ref="B146:E146"/>
    <mergeCell ref="F146:F147"/>
    <mergeCell ref="G146:G147"/>
    <mergeCell ref="H146:L146"/>
    <mergeCell ref="M146:M147"/>
    <mergeCell ref="A283:K283"/>
    <mergeCell ref="A284:A285"/>
    <mergeCell ref="A8:O8"/>
    <mergeCell ref="A164:O164"/>
    <mergeCell ref="A165:A166"/>
    <mergeCell ref="B165:E165"/>
    <mergeCell ref="F165:F166"/>
    <mergeCell ref="G165:G166"/>
    <mergeCell ref="H165:L165"/>
    <mergeCell ref="M165:M166"/>
    <mergeCell ref="M284:M285"/>
    <mergeCell ref="A294:K294"/>
    <mergeCell ref="A295:A296"/>
    <mergeCell ref="B295:E295"/>
    <mergeCell ref="F295:F296"/>
    <mergeCell ref="G295:G296"/>
    <mergeCell ref="H295:L295"/>
    <mergeCell ref="M295:M296"/>
    <mergeCell ref="A322:M322"/>
    <mergeCell ref="A323:A324"/>
    <mergeCell ref="B323:E323"/>
    <mergeCell ref="F323:F324"/>
    <mergeCell ref="G323:G324"/>
    <mergeCell ref="H323:L323"/>
    <mergeCell ref="M323:M324"/>
    <mergeCell ref="M1:O1"/>
    <mergeCell ref="M2:O2"/>
    <mergeCell ref="A273:K273"/>
    <mergeCell ref="A274:A275"/>
    <mergeCell ref="B274:E274"/>
    <mergeCell ref="F274:F275"/>
    <mergeCell ref="G274:G275"/>
    <mergeCell ref="H274:L274"/>
    <mergeCell ref="M274:M275"/>
    <mergeCell ref="A145:O145"/>
  </mergeCells>
  <conditionalFormatting sqref="M570:M571 L547 M546 N546:N547 N520:N522 L520:L522 M520:M523 F509 L543:N543 D506 M500:M501 L509:N511 A495:A496 F490 L472:N473 L478:N479 L490:N492 L409:N410 A469:J469 M454:M455 B430:J430 M418:M419 M426:M427 M434:M435 M442:M443 M448:M449 L401:N402 P409:P411 L203:N204 P377:P379 P365:P367 N387 M339:M340 M344:M345 N350:N352 P350:P355 L353:L354 M359:N361 P359:P361 N365:N367 P384:P385 L384:N385 P401:P403 M350:M354 L350 L44:N48 L359 L365:M366 M310:M311 P287:P289 M216:M217 P128:P130 N134:N135 P134:P136 L134:L135 N144 P140:P142 L140:N141 P121:P124 L120:N120 A108 F108 L194:N194 M100:N100 A58:J58 A65 F50 M69:N69 F44 A44 A38 L38:N38 M122:N124 P59 M40:M41 M33:M34 F31 M26:M27 M18:M19 M10:M11 A50 L56 N55 L60:N63 L67:N68 L73:N74 N75 L82:N83 L79:N80 L87:N88 M90:N92 L98:N99 L110:N111 L122:L123 M134:M136 N377:N379 L377:M378 L466:N467 L104:N106 P191:P195 P197:P201 N198 P203:P206 A71:A77 F71:F75 M112:N112 A344:A347 A284:A290 A304:A307 A310:A315 A295:A301 L52:N53 P181:P185 N405 N407 A328 A317:A320 L170:N172 F170 N149 A240 N389 N397 A392:A396 L50:N50 F77 L108:N108 L114:N117 L126:N129 L381:N381">
    <cfRule type="cellIs" priority="63" dxfId="40" operator="equal" stopIfTrue="1">
      <formula>0</formula>
    </cfRule>
  </conditionalFormatting>
  <conditionalFormatting sqref="D124:G124 D205:D206 F205:G206">
    <cfRule type="cellIs" priority="62" dxfId="41" operator="equal">
      <formula>0</formula>
    </cfRule>
  </conditionalFormatting>
  <conditionalFormatting sqref="L179:N180">
    <cfRule type="cellIs" priority="60" dxfId="40" operator="equal" stopIfTrue="1">
      <formula>0</formula>
    </cfRule>
  </conditionalFormatting>
  <conditionalFormatting sqref="L196:N197">
    <cfRule type="cellIs" priority="57" dxfId="40" operator="equal" stopIfTrue="1">
      <formula>0</formula>
    </cfRule>
  </conditionalFormatting>
  <conditionalFormatting sqref="M210:M211">
    <cfRule type="cellIs" priority="56" dxfId="40" operator="equal" stopIfTrue="1">
      <formula>0</formula>
    </cfRule>
  </conditionalFormatting>
  <conditionalFormatting sqref="F225 L222:N223 L225:N225">
    <cfRule type="cellIs" priority="55" dxfId="40" operator="equal" stopIfTrue="1">
      <formula>0</formula>
    </cfRule>
  </conditionalFormatting>
  <conditionalFormatting sqref="L189:N190">
    <cfRule type="cellIs" priority="58" dxfId="40" operator="equal" stopIfTrue="1">
      <formula>0</formula>
    </cfRule>
  </conditionalFormatting>
  <conditionalFormatting sqref="L227:N228">
    <cfRule type="cellIs" priority="54" dxfId="40" operator="equal" stopIfTrue="1">
      <formula>0</formula>
    </cfRule>
  </conditionalFormatting>
  <conditionalFormatting sqref="M304:M305">
    <cfRule type="cellIs" priority="48" dxfId="40" operator="equal" stopIfTrue="1">
      <formula>0</formula>
    </cfRule>
  </conditionalFormatting>
  <conditionalFormatting sqref="A244:A251 M244:M245">
    <cfRule type="cellIs" priority="53" dxfId="40" operator="equal" stopIfTrue="1">
      <formula>0</formula>
    </cfRule>
  </conditionalFormatting>
  <conditionalFormatting sqref="A254:A261 M254:M255">
    <cfRule type="cellIs" priority="52" dxfId="40" operator="equal" stopIfTrue="1">
      <formula>0</formula>
    </cfRule>
  </conditionalFormatting>
  <conditionalFormatting sqref="L152:N153">
    <cfRule type="cellIs" priority="47" dxfId="40" operator="equal" stopIfTrue="1">
      <formula>0</formula>
    </cfRule>
  </conditionalFormatting>
  <conditionalFormatting sqref="A264:A271 M264:M265">
    <cfRule type="cellIs" priority="51" dxfId="40" operator="equal" stopIfTrue="1">
      <formula>0</formula>
    </cfRule>
  </conditionalFormatting>
  <conditionalFormatting sqref="M284:M285">
    <cfRule type="cellIs" priority="50" dxfId="40" operator="equal" stopIfTrue="1">
      <formula>0</formula>
    </cfRule>
  </conditionalFormatting>
  <conditionalFormatting sqref="M295:M296">
    <cfRule type="cellIs" priority="49" dxfId="40" operator="equal" stopIfTrue="1">
      <formula>0</formula>
    </cfRule>
  </conditionalFormatting>
  <conditionalFormatting sqref="L159:N160">
    <cfRule type="cellIs" priority="46" dxfId="40" operator="equal" stopIfTrue="1">
      <formula>0</formula>
    </cfRule>
  </conditionalFormatting>
  <conditionalFormatting sqref="A329:A337 M329:M330">
    <cfRule type="cellIs" priority="45" dxfId="40" operator="equal" stopIfTrue="1">
      <formula>0</formula>
    </cfRule>
  </conditionalFormatting>
  <conditionalFormatting sqref="M317:M318">
    <cfRule type="cellIs" priority="44" dxfId="40" operator="equal" stopIfTrue="1">
      <formula>0</formula>
    </cfRule>
  </conditionalFormatting>
  <conditionalFormatting sqref="L528:N529">
    <cfRule type="cellIs" priority="43" dxfId="40" operator="equal" stopIfTrue="1">
      <formula>0</formula>
    </cfRule>
  </conditionalFormatting>
  <conditionalFormatting sqref="L485:N486">
    <cfRule type="cellIs" priority="38" dxfId="40" operator="equal" stopIfTrue="1">
      <formula>0</formula>
    </cfRule>
  </conditionalFormatting>
  <conditionalFormatting sqref="N371">
    <cfRule type="cellIs" priority="31" dxfId="40" operator="equal" stopIfTrue="1">
      <formula>0</formula>
    </cfRule>
  </conditionalFormatting>
  <conditionalFormatting sqref="L371">
    <cfRule type="cellIs" priority="34" dxfId="40" operator="equal" stopIfTrue="1">
      <formula>0</formula>
    </cfRule>
  </conditionalFormatting>
  <conditionalFormatting sqref="L372">
    <cfRule type="cellIs" priority="33" dxfId="40" operator="equal" stopIfTrue="1">
      <formula>0</formula>
    </cfRule>
  </conditionalFormatting>
  <conditionalFormatting sqref="M371:M372">
    <cfRule type="cellIs" priority="32" dxfId="40" operator="equal" stopIfTrue="1">
      <formula>0</formula>
    </cfRule>
  </conditionalFormatting>
  <conditionalFormatting sqref="N372">
    <cfRule type="cellIs" priority="30" dxfId="40" operator="equal" stopIfTrue="1">
      <formula>0</formula>
    </cfRule>
  </conditionalFormatting>
  <conditionalFormatting sqref="N373">
    <cfRule type="cellIs" priority="29" dxfId="40" operator="equal" stopIfTrue="1">
      <formula>0</formula>
    </cfRule>
  </conditionalFormatting>
  <conditionalFormatting sqref="A238:A239">
    <cfRule type="cellIs" priority="26" dxfId="40" operator="equal" stopIfTrue="1">
      <formula>0</formula>
    </cfRule>
  </conditionalFormatting>
  <conditionalFormatting sqref="M238:M239">
    <cfRule type="cellIs" priority="25" dxfId="40" operator="equal" stopIfTrue="1">
      <formula>0</formula>
    </cfRule>
  </conditionalFormatting>
  <conditionalFormatting sqref="A241">
    <cfRule type="cellIs" priority="23" dxfId="40" operator="equal" stopIfTrue="1">
      <formula>0</formula>
    </cfRule>
  </conditionalFormatting>
  <conditionalFormatting sqref="F168 L165:N166 L168:N168">
    <cfRule type="cellIs" priority="22" dxfId="40" operator="equal" stopIfTrue="1">
      <formula>0</formula>
    </cfRule>
  </conditionalFormatting>
  <conditionalFormatting sqref="L146:N147">
    <cfRule type="cellIs" priority="21" dxfId="40" operator="equal" stopIfTrue="1">
      <formula>0</formula>
    </cfRule>
  </conditionalFormatting>
  <conditionalFormatting sqref="F536 N536 L534:N535">
    <cfRule type="cellIs" priority="20" dxfId="40" operator="equal" stopIfTrue="1">
      <formula>0</formula>
    </cfRule>
  </conditionalFormatting>
  <conditionalFormatting sqref="L540:N541">
    <cfRule type="cellIs" priority="19" dxfId="40" operator="equal" stopIfTrue="1">
      <formula>0</formula>
    </cfRule>
  </conditionalFormatting>
  <conditionalFormatting sqref="A274:A281 M274:M275">
    <cfRule type="cellIs" priority="13" dxfId="40" operator="equal" stopIfTrue="1">
      <formula>0</formula>
    </cfRule>
  </conditionalFormatting>
  <conditionalFormatting sqref="A322">
    <cfRule type="cellIs" priority="12" dxfId="40" operator="equal" stopIfTrue="1">
      <formula>0</formula>
    </cfRule>
  </conditionalFormatting>
  <conditionalFormatting sqref="A323:A326 M323:M324">
    <cfRule type="cellIs" priority="11" dxfId="40" operator="equal" stopIfTrue="1">
      <formula>0</formula>
    </cfRule>
  </conditionalFormatting>
  <conditionalFormatting sqref="L390:N391">
    <cfRule type="cellIs" priority="10" dxfId="40" operator="equal" stopIfTrue="1">
      <formula>0</formula>
    </cfRule>
  </conditionalFormatting>
  <conditionalFormatting sqref="M460:M461">
    <cfRule type="cellIs" priority="3" dxfId="40" operator="equal" stopIfTrue="1">
      <formula>0</formula>
    </cfRule>
  </conditionalFormatting>
  <conditionalFormatting sqref="N199">
    <cfRule type="cellIs" priority="2" dxfId="40" operator="equal" stopIfTrue="1">
      <formula>0</formula>
    </cfRule>
  </conditionalFormatting>
  <conditionalFormatting sqref="A355">
    <cfRule type="cellIs" priority="1" dxfId="4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Kaleta Zbigniew</dc:creator>
  <cp:keywords/>
  <dc:description/>
  <cp:lastModifiedBy>Ruśkulyte Karolina</cp:lastModifiedBy>
  <cp:lastPrinted>2020-09-08T10:06:25Z</cp:lastPrinted>
  <dcterms:created xsi:type="dcterms:W3CDTF">2015-09-10T09:30:59Z</dcterms:created>
  <dcterms:modified xsi:type="dcterms:W3CDTF">2020-09-08T10:06:47Z</dcterms:modified>
  <cp:category/>
  <cp:version/>
  <cp:contentType/>
  <cp:contentStatus/>
</cp:coreProperties>
</file>