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<sst xmlns="http://schemas.openxmlformats.org/spreadsheetml/2006/main" count="348" uniqueCount="253">
  <si>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</si>
  <si>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</si>
  <si>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</si>
  <si>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</si>
  <si>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</si>
  <si>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</si>
  <si>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</si>
  <si>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</si>
  <si>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</si>
  <si>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</si>
  <si>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</si>
  <si>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</si>
  <si>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</si>
  <si>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</si>
  <si>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przygotowawcze</t>
  </si>
  <si>
    <t>KNNR 1 0111-01</t>
  </si>
  <si>
    <t>Roboty pomiarowe przy liniowych robotach ziemnych - trasa w terenie równinnym. Przygotowanie i zabezpieczenie placu budowy.   Inwentaryzacja powykonawcza do zasobu PODGiK w Jarosławiu.</t>
  </si>
  <si>
    <t>km</t>
  </si>
  <si>
    <t>RAZEM 1 Roboty przygotowawcze</t>
  </si>
  <si>
    <t>Roboty rozbiórkowe</t>
  </si>
  <si>
    <t>KNNR 5 0721-01</t>
  </si>
  <si>
    <t>Cięcie nawierzchni z mas mineralno-asfaltowych na głębokość 4 cm w km  13+561,76 - 13+838,57                                                                                                                                                                                          Warstwa ścieralna - jezdnia 159,0</t>
  </si>
  <si>
    <t>m</t>
  </si>
  <si>
    <t>KNNR 6 0802-04</t>
  </si>
  <si>
    <t>Frezowanie istniejącej nawierzchni bitumicznej.
warstwa ścieralna - jezdnia 
w km  2+055 - 2+214</t>
  </si>
  <si>
    <t>m2</t>
  </si>
  <si>
    <t>Cięcie nawierzchni z mas mineralno-asfaltowych na głębokość 5 cm                                                                                                                                                                                                                                             Warstwa wiążąca - jezdnia 159,0</t>
  </si>
  <si>
    <t>Frezowanie istniejącej nawierzchni bitumicznej.
warstwa wiążąca - jezdnia</t>
  </si>
  <si>
    <t>KNNR 6 0801-08</t>
  </si>
  <si>
    <t>Rozebranie istniejącej nawierzchni zjazdów indywidualnych - destrukt, gruz, kruszywo, ziemia, kostka brukowa                                                                                                                                                        zjazdy - strona prawa, lewa</t>
  </si>
  <si>
    <t>KNNR 6 0605-06</t>
  </si>
  <si>
    <t>Przepusty rurowe pod zjazdami - rury betonowe o średnicy 40 cm. Analogia rozebranie. Strona prawa, lewa</t>
  </si>
  <si>
    <t>8</t>
  </si>
  <si>
    <t>KNR 4-04 1103-04</t>
  </si>
  <si>
    <t>Wywiezienie gruzu z terenu rozbiórki przy mechanicznym załadowaniu i wyładowaniu samochodem samowyładowczym</t>
  </si>
  <si>
    <t>m3</t>
  </si>
  <si>
    <t>RAZEM 2 Roboty rozbiórkowe</t>
  </si>
  <si>
    <t>Zabezpieczenie podziemnych sieci teletechnicznych</t>
  </si>
  <si>
    <t>9</t>
  </si>
  <si>
    <t>KNNR 5 0705-02</t>
  </si>
  <si>
    <t>Zabezpieczenie sieci teletechnicznej rurami osłonowymi dwudzielnymi fi 110 mm</t>
  </si>
  <si>
    <t>RAZEM 3 Zabezpieczenie podziemnych sieci teletechnicznych</t>
  </si>
  <si>
    <t>Roboty ziemne</t>
  </si>
  <si>
    <t>4.1</t>
  </si>
  <si>
    <t>D-01.02.02 Zdjęcie humusu</t>
  </si>
  <si>
    <t>10</t>
  </si>
  <si>
    <t>KNNR 1 0113-01</t>
  </si>
  <si>
    <t>Usunięcie warstwy ziemi urodzajnej (humusu) o grubości do 15 cm za pomocą spycharek - częściowo do ponownego wbudowania</t>
  </si>
  <si>
    <t>RAZEM 4.1 D-01.02.02 Zdjęcie humusu</t>
  </si>
  <si>
    <t>4.2</t>
  </si>
  <si>
    <t>Wykonanie wykopów w gruntach nieskalistych</t>
  </si>
  <si>
    <t>11</t>
  </si>
  <si>
    <t>KNNR 1 0202-05</t>
  </si>
  <si>
    <t>Roboty ziemne wykonywane koparkami podsiębiernymi o poj. łyżki 0.40 m3 w gruncie kat. I-II z transportem urobku na odległość do 1 km samochodami samowyładowczymi</t>
  </si>
  <si>
    <t>12</t>
  </si>
  <si>
    <t>KNR 4-01 0108-08</t>
  </si>
  <si>
    <t>Wywóz ziemi samochodami samowyładowczymi - za każdy następny 1 km - doc. 4 km</t>
  </si>
  <si>
    <t>RAZEM 4.2 Wykonanie wykopów w gruntach nieskalistych</t>
  </si>
  <si>
    <t>4.3</t>
  </si>
  <si>
    <t>Budowa kanału technologicznego</t>
  </si>
  <si>
    <t>13</t>
  </si>
  <si>
    <t>ZN-97/TP S.A.-040 0301-05</t>
  </si>
  <si>
    <t>Budowa studni kablowych prefabrykowanych rozdzielczych SKR-2 w gruncie kategorii I-II</t>
  </si>
  <si>
    <t>szt.</t>
  </si>
  <si>
    <t>14</t>
  </si>
  <si>
    <t>ZN-97/TP S.A.-040 0322-02</t>
  </si>
  <si>
    <t>Montaż elementów mechanicznej ochrony przed ingerencją osób nieuprawnionych w istniejących studniach kablowych - montaż pokryw dodatkowych z listwami, rama lekka</t>
  </si>
  <si>
    <t>15</t>
  </si>
  <si>
    <t>ZN-97/TP S.A.-040 0101-01</t>
  </si>
  <si>
    <t>Budowa kanalizacji kablowej pierwotnej z rur z tworzyw sztucznych w wykopie wykonanym mechanicznie w gruncie kat. I-II o liczbie warstw 1; liczbie rur 1; liczbie otworów 1</t>
  </si>
  <si>
    <t>16</t>
  </si>
  <si>
    <t>ZN-97/TP S.A.-039 0201-01</t>
  </si>
  <si>
    <t>Ręczne sprawdzenie drożności wolnych otworów kanalizacji pierwotnej</t>
  </si>
  <si>
    <t>17</t>
  </si>
  <si>
    <t>ZN-97/TP S.A.-039 0202-05</t>
  </si>
  <si>
    <t>Ręczne wciąganie rur kanalizacji wtórnej w otwór wolny - rury śr. 40 mm w zwojach (1 szt.)</t>
  </si>
  <si>
    <t>18</t>
  </si>
  <si>
    <t>ZN-97/TP S.A.-039 0206-02</t>
  </si>
  <si>
    <t>Badanie szczelności odcinków kanalizacji wtórnej i rurociągów kablowych o długości do 2 km w kanalizacji śr. rur 40 mm sprężarką</t>
  </si>
  <si>
    <t>odc.</t>
  </si>
  <si>
    <t>19</t>
  </si>
  <si>
    <t>KNNR 11 0501-05</t>
  </si>
  <si>
    <t>Podłoża i obsypki z kruszyw naturalnych dowiezionych, piasek - obsypka kolektora głównego</t>
  </si>
  <si>
    <t>RAZEM 4.3 Budowa kanału technologicznego</t>
  </si>
  <si>
    <t>4.4</t>
  </si>
  <si>
    <t>Odwodnienie</t>
  </si>
  <si>
    <t>20</t>
  </si>
  <si>
    <t>Podłoża i obsypki z kruszyw naturalnych dowiezionych, żwir - ława pod przedłużenie przepustu</t>
  </si>
  <si>
    <t>21</t>
  </si>
  <si>
    <t>KNNR 4 1308-05</t>
  </si>
  <si>
    <t>Przepusty z rur strukturalnych PP SN8, fi 800 mm</t>
  </si>
  <si>
    <t>22</t>
  </si>
  <si>
    <t>Podłoża i obsypki z kruszyw naturalnych dowiezionych, piasek - obsypka przedłużenia</t>
  </si>
  <si>
    <t>23</t>
  </si>
  <si>
    <t>KNNR 4 1414-01</t>
  </si>
  <si>
    <t>Studnie rewizyjne z kręgów betonowych i żelbetowych o śr. 1000 mm wykonywane metodą studniarską w gruncie kat.I-II - głębokość 1,50 m</t>
  </si>
  <si>
    <t>stud.</t>
  </si>
  <si>
    <t>24</t>
  </si>
  <si>
    <t>KNNR 4 1416-01</t>
  </si>
  <si>
    <t>Studnie rewizyjne z kręgów betonowych i żelbetowych o śr. 1500 mm wykonywane metodą studniarską w gruncie kat.I-II - głębokość 1,50 m</t>
  </si>
  <si>
    <t>25</t>
  </si>
  <si>
    <t>Podłoża i obsypki z kruszyw naturalnych dowiezionych, żwir - ława pod kolektor główny</t>
  </si>
  <si>
    <t>26</t>
  </si>
  <si>
    <t>KNNR 4 1308-07</t>
  </si>
  <si>
    <t>Kanały z rur strukturalnych PP SN8, fi 500 mm - kolektor główny</t>
  </si>
  <si>
    <t>27</t>
  </si>
  <si>
    <t>28</t>
  </si>
  <si>
    <t>Podłoża i obsypki z kruszyw naturalnych dowiezionych, żwir - zasypanie wykopu nad kolektorem głównym</t>
  </si>
  <si>
    <t>29</t>
  </si>
  <si>
    <t>KNNR 4 1424-02</t>
  </si>
  <si>
    <t>Studzienki ściekowe uliczne fi 500 mm z osadnikiem bez syfonu</t>
  </si>
  <si>
    <t>30</t>
  </si>
  <si>
    <t>Podłoża i obsypki z kruszyw naturalnych dowiezionych, żwir - ława pod przykanalik</t>
  </si>
  <si>
    <t>31</t>
  </si>
  <si>
    <t>KNNR 4 1308-03</t>
  </si>
  <si>
    <t>Przykanaliki z rur strukturalnych PP SN8, fi 200 mm</t>
  </si>
  <si>
    <t>32</t>
  </si>
  <si>
    <t>Podłoża i obsypki z kruszyw naturalnych dowiezionych, piasek - obsypka przykanalika</t>
  </si>
  <si>
    <t>33</t>
  </si>
  <si>
    <t>Podłoża i obsypki z kruszyw naturalnych dowiezionych, żwir - zasypanie wykopu nad przykanalikami</t>
  </si>
  <si>
    <t>34</t>
  </si>
  <si>
    <t>KNR 2-31 0402-04</t>
  </si>
  <si>
    <t>Ława pod ściek betonowa z oporem</t>
  </si>
  <si>
    <t>35</t>
  </si>
  <si>
    <t>KNNR 6 0606-03</t>
  </si>
  <si>
    <t>Ścieki z elementów betonowych gr. 15 cm na podsypce cementowo-piaskowej</t>
  </si>
  <si>
    <t>36</t>
  </si>
  <si>
    <t>Wykonanie ścieku z elementów betonowych, podsypka cementowo - piaskowa, prefabrykat o wys. 20 cm i szer. 50 cm - na zjazdach korytko nakryte rusztem stalowym</t>
  </si>
  <si>
    <t>37</t>
  </si>
  <si>
    <t>KNNR 4 1417-02</t>
  </si>
  <si>
    <t>Studzienki kanalizacyjne o śr 315-425 mm - zamknięcie rurą teleskopową, kineta PE</t>
  </si>
  <si>
    <t>RAZEM 4.4 Odwodnienie</t>
  </si>
  <si>
    <t>4.5</t>
  </si>
  <si>
    <t>Ścianka wlotowa i wylotowa</t>
  </si>
  <si>
    <t>38</t>
  </si>
  <si>
    <t>KNR 2-33 0210-02</t>
  </si>
  <si>
    <t>Beton wyrównawczy pod ściankę wlotową i wylotową - betonowanie betonem klasy C 12/15 przy użyciu pompy na samochodzie z 1 pompą</t>
  </si>
  <si>
    <t>39</t>
  </si>
  <si>
    <t>KNR 2-33 0207-01</t>
  </si>
  <si>
    <t>Przygotowanie wraz z montażem zbrojenia na budowie z prętów o śr.8 mm</t>
  </si>
  <si>
    <t>t</t>
  </si>
  <si>
    <t>40</t>
  </si>
  <si>
    <t>Przygotowanie zbrojenia na budowie - fundamenty podpór - pręty o śr. do 12 mm</t>
  </si>
  <si>
    <t>41</t>
  </si>
  <si>
    <t>KNR 2-33 0204-01</t>
  </si>
  <si>
    <t>Deskowanie płytami ze sklejki bakelizowanej - podpory masywne, ściany oporowe i ściany maskujące o wysokości do 4 m                                                                         ława fundamentowa:   (4,20*0,20*2,0+0,60*0,20*2,0)*2 = 3,84                                                                                                                                                          ścianki: (4,0*2,0-(3,14*0,40*0,40))*4,0+(0,20*2,0)*4,0+(2,0*3,14*0,40*0,20)*2,0= 32,5952</t>
  </si>
  <si>
    <t>42</t>
  </si>
  <si>
    <t>Betonowanie betonem klasy C30/37, W8, F150 przy użyciu pompy na samochodzie, ława fundamentowa pod ściankę wlotową i wylotową z 1 pompą</t>
  </si>
  <si>
    <t>43</t>
  </si>
  <si>
    <t>KNR 2-33 0210-03</t>
  </si>
  <si>
    <t>Betonowanie betonem klasy C30/37, W8, F150 przy użyciu pompy na samochodzie,  ścianka wlotowa i wylotowa z 1 pompą</t>
  </si>
  <si>
    <t>44</t>
  </si>
  <si>
    <t>KNNR 2 0604-02</t>
  </si>
  <si>
    <t>Pielęgnacja betonu poprzez polewanie wodą</t>
  </si>
  <si>
    <t>ryczałt</t>
  </si>
  <si>
    <t>45</t>
  </si>
  <si>
    <t>Demontaż deskowań - płyta ze sklejki bakelizowanej - podpory masywne, ściany oporowe i ściany maskujące o wysokości do 4 m</t>
  </si>
  <si>
    <t>46</t>
  </si>
  <si>
    <t>KNR 2-01 0504-04</t>
  </si>
  <si>
    <t>Zasypywanie przestrzeni za ścianami budowli sztucznych w nasypach kolejowych i drogowych przy użyciu ubijaków mechanicznych - kat. gruntu I-III, kalkulować pospółkę</t>
  </si>
  <si>
    <t>47</t>
  </si>
  <si>
    <t>KNR 2-33 0713-19</t>
  </si>
  <si>
    <t>Izolacje przeciwwilgociowe powłokowe bitumiczne - wykonywane na zimno - pionowe z roztworu asfaltowego - pierwsza warstwa                                                            ława fundamentowa - 7,68                                                                                                                                                                                                                   ścianka - 31,5904</t>
  </si>
  <si>
    <t>48</t>
  </si>
  <si>
    <t>KNR 2-33 0713-23</t>
  </si>
  <si>
    <t>Izolacje przeciwwilgociowe powłokowe bitumiczne - wykonywane na zimno - pionowe z roztworu asfaltowego - druga warstwa</t>
  </si>
  <si>
    <t>RAZEM 4.5 Ścianka wlotowa i wylotowa</t>
  </si>
  <si>
    <t>RAZEM 4 Roboty ziemne</t>
  </si>
  <si>
    <t>Mur oporowy typu "L"</t>
  </si>
  <si>
    <t>49</t>
  </si>
  <si>
    <t>KNKRB 6 0401-01</t>
  </si>
  <si>
    <t>Ława żwirowa pod ściankę oporową "L" gr. 20 cm                                                                                                                                                                                      "L" 150    1,0*0,20*28,0= 5,60                                                                                                                                                                                                                      "L" 200    1,25*0,20*49,0=12,25</t>
  </si>
  <si>
    <t>50</t>
  </si>
  <si>
    <t>KNKRB 6 0401-03</t>
  </si>
  <si>
    <t>Podkład z chudego betonu pod ściankę oporową "L" - C 8/10 gr. 10 cm</t>
  </si>
  <si>
    <t>51</t>
  </si>
  <si>
    <t>KNR 2-31 0105-07</t>
  </si>
  <si>
    <t>Warstwa wyrównująca - podsypka cementowo-piaskowa z zagęszczeniem mechanicznym - 5 cm grubości warstwy po zagęszczeniu</t>
  </si>
  <si>
    <t>52</t>
  </si>
  <si>
    <t>KNR 13-12 0507-01</t>
  </si>
  <si>
    <t>Ścianki oporowe typu L - murek oporowy z elementów prefabrykowanych żelbetowych min. 150x80x20 cm (masa elementu ok. 0,528t)</t>
  </si>
  <si>
    <t>szt</t>
  </si>
  <si>
    <t>53</t>
  </si>
  <si>
    <t>Ścianki oporowe typu L - murek oporowy z elementów prefabrykowanych żelbetowych min. 200x105x20 cm (masa elementu ok. 0,708t)</t>
  </si>
  <si>
    <t>RAZEM 5 Mur oporowy typu "L"</t>
  </si>
  <si>
    <t>Wykonanie nasypów</t>
  </si>
  <si>
    <t>54</t>
  </si>
  <si>
    <t>KNKRB 1 0228-01</t>
  </si>
  <si>
    <t>Formowanie i zagęszczenie nasypów o wys. do 3 m w gruncie kat. I-II  z ziemi dostarczonej transportem kołowym z załadunkiem koparką 1.2 m3 - pospółka</t>
  </si>
  <si>
    <t>RAZEM 6 Wykonanie nasypów</t>
  </si>
  <si>
    <t>Elementy ulic</t>
  </si>
  <si>
    <t>55</t>
  </si>
  <si>
    <t>KNNR 6 0403-03</t>
  </si>
  <si>
    <t>Ustawienie krawężników betonowych  wystające o wymiarach 15x30 cm z wykonaniem ław betonowych z oporem (beton C16/20) na podsypce cementowo-piaskowej 1:4 gr. 5 cm</t>
  </si>
  <si>
    <t>56</t>
  </si>
  <si>
    <t>KNNR 6 0404-05</t>
  </si>
  <si>
    <t>Ustawienie obrzeży betonowych o wymiarach 30x8 cm na podsypce cementowo-piaskowej 1:4 gr. 3 cm ułożone na uprzednio wykonanej ławie betonowej z oporem (beton C16/20)</t>
  </si>
  <si>
    <t>RAZEM 7 Elementy ulic</t>
  </si>
  <si>
    <t>Podbudowa</t>
  </si>
  <si>
    <t>57</t>
  </si>
  <si>
    <t>KNR 2-31 0111-03</t>
  </si>
  <si>
    <t>Podbudowa z gruntu stabilizowanego cementem wykonywana mieszarkami doczepnymi - grubość podbudowy po zagęszczeniu 15 cm - jezdnia, chodnik, zjazdy z kostki</t>
  </si>
  <si>
    <t>58</t>
  </si>
  <si>
    <t>KNR 2-31 0111-04</t>
  </si>
  <si>
    <t>Podbudowa z gruntu stabilizowanego cementem wykonywana mieszarkami doczepnymi - za każdy dalszy 1 cm grubości podbudowy po zagęszczeniu - docelowo gr. 9 cm - jezdnia</t>
  </si>
  <si>
    <t>59</t>
  </si>
  <si>
    <t>Podbudowa z gruntu stabilizowanego cementem wykonywana mieszarkami doczepnymi - za każdy dalszy 1 cm grubości podbudowy po zagęszczeniu - docelowo gr. 5 cm - zjazdy - stabilizacja Rm=1,5</t>
  </si>
  <si>
    <t>60</t>
  </si>
  <si>
    <t>KNNR 6 0113-06</t>
  </si>
  <si>
    <t>Warstwa górna podbudowy z kruszyw łamanych stabilizowanych mechanicznie gr. 15 cm - docelowo 20 cm - jezdnia</t>
  </si>
  <si>
    <t>61</t>
  </si>
  <si>
    <t>Warstwa górna podbudowy z kruszyw łamanych stabilizowanych mechanicznie gr. 15 cm - chodnik,</t>
  </si>
  <si>
    <t>RAZEM 8 Podbudowa</t>
  </si>
  <si>
    <t>Nawierzchnia</t>
  </si>
  <si>
    <t>62</t>
  </si>
  <si>
    <t>KNNR 6 0502-02</t>
  </si>
  <si>
    <t>Chodniki z kostki brukowej betonowej grubości 6 cm na podsypce grysowej 2-8 mm o grubości 4 cm z wypełnieniem spoin piaskiem</t>
  </si>
  <si>
    <t>63</t>
  </si>
  <si>
    <t>KSNR 6 0502-03</t>
  </si>
  <si>
    <t>Chodniki z kostki brukowej betonowej, czerwonej grubości 8 cm na podsypce grysowej 2-8 mm o grubości 4 cm z wypełnieniem spoin piaskiem</t>
  </si>
  <si>
    <t>RAZEM 9 Nawierzchnia</t>
  </si>
  <si>
    <t>64</t>
  </si>
  <si>
    <t>KNNR 6 1005-07</t>
  </si>
  <si>
    <t>Oczyszczenie i skropienie emulsją asfaltową nawierzchni drogowych- jezdnia+przykanaliki</t>
  </si>
  <si>
    <t>65</t>
  </si>
  <si>
    <t>KNNR 6 0308-02</t>
  </si>
  <si>
    <t>Nawierzchnie z mieszanek mineralno-bitumicznych asfaltowych o grubości 3 cm (warstwa wyrównawcza) - jezdnia</t>
  </si>
  <si>
    <t>66</t>
  </si>
  <si>
    <t>KNR 9-11 0101-02</t>
  </si>
  <si>
    <t>Wykonanie zabezpieczenia geosiatką nawierzchni asfaltowych przed spękaniami odbitymi, siatka polipropylenowa o wytrzymałości 100/100 kN/m</t>
  </si>
  <si>
    <t>67</t>
  </si>
  <si>
    <t>Nawierzchnie z mieszanek mineralno-bitumicznych asfaltowych o grubości 8 cm (warstwa wiążąca), masa grysowa, KR 3-KR4</t>
  </si>
  <si>
    <t>68</t>
  </si>
  <si>
    <t>KNNR 6 0309-02</t>
  </si>
  <si>
    <t>Nawierzchnie z mieszanek mineralno-bitumicznych asfaltowych o grubości po zagęszczeniu 4 cm (warstwa ścieralna), masa grysowa, KR3 - KR4</t>
  </si>
  <si>
    <t>RAZEM 10 Nawierzchnia</t>
  </si>
  <si>
    <t>RAZEM kosztorys Brutto:</t>
  </si>
  <si>
    <t>VAT (23%):</t>
  </si>
  <si>
    <t>RAZEM kosztorys Netto:</t>
  </si>
  <si>
    <t>słownie: …………………………………………………………………………………………………………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</si>
  <si>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</si>
  <si>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</si>
  <si>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</si>
  <si>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</si>
  <si>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</si>
  <si>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</si>
  <si>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</si>
  <si>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</si>
  <si>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</si>
  <si>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</si>
  <si>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</si>
  <si>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składany w postępowaniu o udzielenie zamówienia publicznego pn.:
</t>
    </r>
    <r>
      <rPr>
        <b/>
        <sz val="12"/>
        <color indexed="8"/>
        <rFont val="Calibri"/>
        <family val="2"/>
      </rPr>
      <t>"Przebudowa drogi powiatowej Nr 1620R Pełnatycze - Wola Roźwienicka w m. Wola Roźwienicka - chodnik "</t>
    </r>
    <r>
      <rPr>
        <sz val="12"/>
        <color indexed="8"/>
        <rFont val="Calibri"/>
        <family val="2"/>
      </rPr>
      <t xml:space="preserve">
prowadzonym przez Powiatowy Zarząd Dróg w Jarosławiu, ul. Jana Pawła II 17, 37-500 Jarosław
</t>
    </r>
  </si>
  <si>
    <r>
      <t xml:space="preserve">Numer postępowania : </t>
    </r>
    <r>
      <rPr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ZP.271.1.32.2024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</si>
</sst>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[$-415]dddd\,\ d\ mmmm\ yyyy"/>
    <numFmt numFmtId="174" formatCode="#,##0.00\ &quot;zł&quot;"/>
  </numFmts>
  <fonts count="6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</font>
    <font>
      <b/>
      <u val="single"/>
      <sz val="11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4" fillId="21" borderId="10" xfId="0" applyFont="1" applyFill="1" applyBorder="1" applyAlignment="1" applyProtection="1">
      <alignment horizontal="center" vertical="center" wrapText="1"/>
      <protection/>
    </xf>
    <xf numFmtId="172" fontId="55" fillId="12" borderId="10" xfId="0" applyNumberFormat="1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172" fontId="56" fillId="0" borderId="10" xfId="0" applyNumberFormat="1" applyFont="1" applyBorder="1" applyAlignment="1" applyProtection="1">
      <alignment vertical="center" wrapText="1"/>
      <protection/>
    </xf>
    <xf numFmtId="172" fontId="55" fillId="6" borderId="10" xfId="0" applyNumberFormat="1" applyFont="1" applyFill="1" applyBorder="1" applyAlignment="1" applyProtection="1">
      <alignment vertical="center" wrapText="1"/>
      <protection/>
    </xf>
    <xf numFmtId="174" fontId="56" fillId="0" borderId="10" xfId="0" applyNumberFormat="1" applyFont="1" applyBorder="1" applyAlignment="1" applyProtection="1">
      <alignment vertical="center" wrapText="1"/>
      <protection/>
    </xf>
    <xf numFmtId="174" fontId="55" fillId="6" borderId="10" xfId="0" applyNumberFormat="1" applyFont="1" applyFill="1" applyBorder="1" applyAlignment="1" applyProtection="1">
      <alignment vertical="center" wrapText="1"/>
      <protection/>
    </xf>
    <xf numFmtId="174" fontId="55" fillId="12" borderId="10" xfId="0" applyNumberFormat="1" applyFont="1" applyFill="1" applyBorder="1" applyAlignment="1" applyProtection="1">
      <alignment vertical="center" wrapText="1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174" fontId="57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 horizontal="justify"/>
    </xf>
    <xf numFmtId="174" fontId="0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 vertical="center" wrapText="1"/>
    </xf>
    <xf numFmtId="174" fontId="55" fillId="6" borderId="11" xfId="0" applyNumberFormat="1" applyFont="1" applyFill="1" applyBorder="1" applyAlignment="1" applyProtection="1">
      <alignment horizontal="center" vertical="center" wrapText="1"/>
      <protection/>
    </xf>
    <xf numFmtId="174" fontId="55" fillId="6" borderId="12" xfId="0" applyNumberFormat="1" applyFont="1" applyFill="1" applyBorder="1" applyAlignment="1" applyProtection="1">
      <alignment horizontal="center" vertical="center" wrapText="1"/>
      <protection/>
    </xf>
    <xf numFmtId="174" fontId="55" fillId="6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left" vertical="center" wrapText="1"/>
    </xf>
    <xf numFmtId="174" fontId="35" fillId="0" borderId="0" xfId="0" applyNumberFormat="1" applyFont="1" applyAlignment="1">
      <alignment horizontal="center" vertical="center"/>
    </xf>
    <xf numFmtId="174" fontId="3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23"/>
  <sheetViews>
    <sheetView tabSelected="1" zoomScalePageLayoutView="0" workbookViewId="0" topLeftCell="A103">
      <selection activeCell="E118" sqref="E118"/>
    </sheetView>
  </sheetViews>
  <sheetFormatPr defaultColWidth="9.140625" defaultRowHeight="15"/>
  <cols>
    <col min="1" max="1" width="19.57421875" style="0" customWidth="1"/>
    <col min="2" max="2" width="38.7109375" style="0" customWidth="1"/>
    <col min="3" max="3" width="57.140625" style="0" customWidth="1"/>
    <col min="4" max="7" width="14.28125" style="0" customWidth="1"/>
  </cols>
  <sheetData>
    <row r="1" spans="1:7" ht="15">
      <c r="A1" s="12" t="s">
        <v>252</v>
      </c>
      <c r="B1" s="13"/>
      <c r="C1" s="14"/>
      <c r="D1" s="14"/>
      <c r="E1" s="14"/>
      <c r="F1" s="23" t="s">
        <v>243</v>
      </c>
      <c r="G1" s="23"/>
    </row>
    <row r="2" spans="1:7" ht="99.75" customHeight="1">
      <c r="A2" s="14"/>
      <c r="B2" s="14"/>
      <c r="C2" s="14"/>
      <c r="D2" s="14"/>
      <c r="E2" s="14"/>
      <c r="F2" s="24" t="s">
        <v>244</v>
      </c>
      <c r="G2" s="24"/>
    </row>
    <row r="3" spans="1:7" ht="15">
      <c r="A3" s="15" t="s">
        <v>245</v>
      </c>
      <c r="B3" s="14"/>
      <c r="C3" s="14"/>
      <c r="D3" s="14"/>
      <c r="E3" s="14"/>
      <c r="F3" s="14"/>
      <c r="G3" s="16"/>
    </row>
    <row r="4" spans="1:7" ht="15">
      <c r="A4" s="25" t="s">
        <v>246</v>
      </c>
      <c r="B4" s="25"/>
      <c r="C4" s="25"/>
      <c r="D4" s="25"/>
      <c r="E4" s="25"/>
      <c r="F4" s="25"/>
      <c r="G4" s="25"/>
    </row>
    <row r="5" spans="1:7" ht="15">
      <c r="A5" s="14"/>
      <c r="B5" s="14"/>
      <c r="C5" s="14"/>
      <c r="D5" s="14"/>
      <c r="E5" s="14"/>
      <c r="F5" s="14"/>
      <c r="G5" s="16"/>
    </row>
    <row r="6" spans="1:7" ht="15">
      <c r="A6" s="17" t="s">
        <v>247</v>
      </c>
      <c r="B6" s="14"/>
      <c r="C6" s="14"/>
      <c r="D6" s="14"/>
      <c r="E6" s="14"/>
      <c r="F6" s="14"/>
      <c r="G6" s="16"/>
    </row>
    <row r="7" spans="1:7" ht="15">
      <c r="A7" s="17"/>
      <c r="B7" s="14"/>
      <c r="C7" s="14"/>
      <c r="D7" s="14"/>
      <c r="E7" s="14"/>
      <c r="F7" s="14"/>
      <c r="G7" s="16"/>
    </row>
    <row r="8" spans="1:7" ht="15">
      <c r="A8" s="26" t="s">
        <v>248</v>
      </c>
      <c r="B8" s="26"/>
      <c r="C8" s="14"/>
      <c r="D8" s="14"/>
      <c r="E8" s="14"/>
      <c r="F8" s="14"/>
      <c r="G8" s="16"/>
    </row>
    <row r="9" spans="1:7" ht="15">
      <c r="A9" s="17"/>
      <c r="B9" s="14"/>
      <c r="C9" s="14"/>
      <c r="D9" s="14"/>
      <c r="E9" s="14"/>
      <c r="F9" s="14"/>
      <c r="G9" s="16"/>
    </row>
    <row r="10" spans="1:7" ht="15">
      <c r="A10" s="27" t="s">
        <v>249</v>
      </c>
      <c r="B10" s="27"/>
      <c r="C10" s="14"/>
      <c r="D10" s="14"/>
      <c r="E10" s="14"/>
      <c r="F10" s="14"/>
      <c r="G10" s="16"/>
    </row>
    <row r="11" spans="1:7" ht="15.75">
      <c r="A11" s="28" t="s">
        <v>250</v>
      </c>
      <c r="B11" s="28"/>
      <c r="C11" s="28"/>
      <c r="D11" s="28"/>
      <c r="E11" s="28"/>
      <c r="F11" s="28"/>
      <c r="G11" s="28"/>
    </row>
    <row r="12" spans="1:7" ht="35.25" customHeight="1">
      <c r="A12" s="18" t="s">
        <v>251</v>
      </c>
      <c r="B12" s="18"/>
      <c r="C12" s="18"/>
      <c r="D12" s="18"/>
      <c r="E12" s="18"/>
      <c r="F12" s="18"/>
      <c r="G12" s="18"/>
    </row>
    <row r="14" spans="1:7" ht="1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</row>
    <row r="15" spans="1:7" ht="15">
      <c r="A15" s="1" t="s">
        <v>7</v>
      </c>
      <c r="B15" s="1" t="s">
        <v>8</v>
      </c>
      <c r="C15" s="1" t="s">
        <v>9</v>
      </c>
      <c r="D15" s="1" t="s">
        <v>10</v>
      </c>
      <c r="E15" s="1" t="s">
        <v>11</v>
      </c>
      <c r="F15" s="1" t="s">
        <v>12</v>
      </c>
      <c r="G15" s="1" t="s">
        <v>13</v>
      </c>
    </row>
    <row r="16" spans="1:7" ht="15">
      <c r="A16" s="2" t="s">
        <v>7</v>
      </c>
      <c r="B16" s="2"/>
      <c r="C16" s="2" t="s">
        <v>14</v>
      </c>
      <c r="D16" s="2"/>
      <c r="E16" s="2"/>
      <c r="F16" s="2"/>
      <c r="G16" s="2"/>
    </row>
    <row r="17" spans="1:7" ht="82.5">
      <c r="A17" s="3" t="s">
        <v>7</v>
      </c>
      <c r="B17" s="3" t="s">
        <v>15</v>
      </c>
      <c r="C17" s="3" t="s">
        <v>16</v>
      </c>
      <c r="D17" s="3" t="s">
        <v>17</v>
      </c>
      <c r="E17" s="4">
        <v>0.16</v>
      </c>
      <c r="F17" s="6"/>
      <c r="G17" s="6">
        <f>E17*F17</f>
        <v>0</v>
      </c>
    </row>
    <row r="18" spans="1:7" ht="15">
      <c r="A18" s="5"/>
      <c r="B18" s="5"/>
      <c r="C18" s="5" t="s">
        <v>18</v>
      </c>
      <c r="D18" s="5"/>
      <c r="E18" s="5"/>
      <c r="F18" s="7"/>
      <c r="G18" s="7">
        <f>G17</f>
        <v>0</v>
      </c>
    </row>
    <row r="19" spans="1:7" ht="15">
      <c r="A19" s="2" t="s">
        <v>8</v>
      </c>
      <c r="B19" s="2"/>
      <c r="C19" s="2" t="s">
        <v>19</v>
      </c>
      <c r="D19" s="2"/>
      <c r="E19" s="2"/>
      <c r="F19" s="8"/>
      <c r="G19" s="8"/>
    </row>
    <row r="20" spans="1:7" ht="49.5">
      <c r="A20" s="3" t="s">
        <v>8</v>
      </c>
      <c r="B20" s="3" t="s">
        <v>20</v>
      </c>
      <c r="C20" s="3" t="s">
        <v>21</v>
      </c>
      <c r="D20" s="3" t="s">
        <v>22</v>
      </c>
      <c r="E20" s="4">
        <v>159</v>
      </c>
      <c r="F20" s="6"/>
      <c r="G20" s="6">
        <f aca="true" t="shared" si="0" ref="G20:G26">E20*F20</f>
        <v>0</v>
      </c>
    </row>
    <row r="21" spans="1:7" ht="49.5">
      <c r="A21" s="3" t="s">
        <v>9</v>
      </c>
      <c r="B21" s="3" t="s">
        <v>23</v>
      </c>
      <c r="C21" s="3" t="s">
        <v>24</v>
      </c>
      <c r="D21" s="3" t="s">
        <v>25</v>
      </c>
      <c r="E21" s="4">
        <v>95.4</v>
      </c>
      <c r="F21" s="6"/>
      <c r="G21" s="6">
        <f t="shared" si="0"/>
        <v>0</v>
      </c>
    </row>
    <row r="22" spans="1:7" ht="49.5">
      <c r="A22" s="3" t="s">
        <v>10</v>
      </c>
      <c r="B22" s="3" t="s">
        <v>20</v>
      </c>
      <c r="C22" s="3" t="s">
        <v>26</v>
      </c>
      <c r="D22" s="3" t="s">
        <v>22</v>
      </c>
      <c r="E22" s="4">
        <v>159</v>
      </c>
      <c r="F22" s="6"/>
      <c r="G22" s="6">
        <f t="shared" si="0"/>
        <v>0</v>
      </c>
    </row>
    <row r="23" spans="1:7" ht="33">
      <c r="A23" s="3" t="s">
        <v>11</v>
      </c>
      <c r="B23" s="3" t="s">
        <v>23</v>
      </c>
      <c r="C23" s="3" t="s">
        <v>27</v>
      </c>
      <c r="D23" s="3" t="s">
        <v>25</v>
      </c>
      <c r="E23" s="4">
        <v>79.5</v>
      </c>
      <c r="F23" s="6"/>
      <c r="G23" s="6">
        <f t="shared" si="0"/>
        <v>0</v>
      </c>
    </row>
    <row r="24" spans="1:7" ht="66">
      <c r="A24" s="3" t="s">
        <v>12</v>
      </c>
      <c r="B24" s="3" t="s">
        <v>28</v>
      </c>
      <c r="C24" s="3" t="s">
        <v>29</v>
      </c>
      <c r="D24" s="3" t="s">
        <v>25</v>
      </c>
      <c r="E24" s="4">
        <v>100.6</v>
      </c>
      <c r="F24" s="6"/>
      <c r="G24" s="6">
        <f t="shared" si="0"/>
        <v>0</v>
      </c>
    </row>
    <row r="25" spans="1:7" ht="49.5">
      <c r="A25" s="3" t="s">
        <v>13</v>
      </c>
      <c r="B25" s="3" t="s">
        <v>30</v>
      </c>
      <c r="C25" s="3" t="s">
        <v>31</v>
      </c>
      <c r="D25" s="3" t="s">
        <v>22</v>
      </c>
      <c r="E25" s="4">
        <v>26.5</v>
      </c>
      <c r="F25" s="6"/>
      <c r="G25" s="6">
        <f t="shared" si="0"/>
        <v>0</v>
      </c>
    </row>
    <row r="26" spans="1:7" ht="49.5">
      <c r="A26" s="3" t="s">
        <v>32</v>
      </c>
      <c r="B26" s="3" t="s">
        <v>33</v>
      </c>
      <c r="C26" s="3" t="s">
        <v>34</v>
      </c>
      <c r="D26" s="3" t="s">
        <v>35</v>
      </c>
      <c r="E26" s="4">
        <v>19.97</v>
      </c>
      <c r="F26" s="6"/>
      <c r="G26" s="6">
        <f t="shared" si="0"/>
        <v>0</v>
      </c>
    </row>
    <row r="27" spans="1:7" ht="15">
      <c r="A27" s="5"/>
      <c r="B27" s="5"/>
      <c r="C27" s="5" t="s">
        <v>36</v>
      </c>
      <c r="D27" s="5"/>
      <c r="E27" s="5"/>
      <c r="F27" s="7"/>
      <c r="G27" s="7">
        <f>SUM(G20:G26)</f>
        <v>0</v>
      </c>
    </row>
    <row r="28" spans="1:7" ht="28.5">
      <c r="A28" s="2" t="s">
        <v>9</v>
      </c>
      <c r="B28" s="2"/>
      <c r="C28" s="2" t="s">
        <v>37</v>
      </c>
      <c r="D28" s="2"/>
      <c r="E28" s="2"/>
      <c r="F28" s="8"/>
      <c r="G28" s="8"/>
    </row>
    <row r="29" spans="1:7" ht="33">
      <c r="A29" s="3" t="s">
        <v>38</v>
      </c>
      <c r="B29" s="3" t="s">
        <v>39</v>
      </c>
      <c r="C29" s="3" t="s">
        <v>40</v>
      </c>
      <c r="D29" s="3" t="s">
        <v>22</v>
      </c>
      <c r="E29" s="4">
        <v>26</v>
      </c>
      <c r="F29" s="6"/>
      <c r="G29" s="6">
        <f>E29*F29</f>
        <v>0</v>
      </c>
    </row>
    <row r="30" spans="1:7" ht="28.5">
      <c r="A30" s="5"/>
      <c r="B30" s="5"/>
      <c r="C30" s="5" t="s">
        <v>41</v>
      </c>
      <c r="D30" s="5"/>
      <c r="E30" s="5"/>
      <c r="F30" s="7"/>
      <c r="G30" s="7">
        <f>G29</f>
        <v>0</v>
      </c>
    </row>
    <row r="31" spans="1:7" ht="15">
      <c r="A31" s="2" t="s">
        <v>10</v>
      </c>
      <c r="B31" s="2"/>
      <c r="C31" s="2" t="s">
        <v>42</v>
      </c>
      <c r="D31" s="2"/>
      <c r="E31" s="2"/>
      <c r="F31" s="8"/>
      <c r="G31" s="8"/>
    </row>
    <row r="32" spans="1:7" ht="15">
      <c r="A32" s="2" t="s">
        <v>43</v>
      </c>
      <c r="B32" s="2"/>
      <c r="C32" s="2" t="s">
        <v>44</v>
      </c>
      <c r="D32" s="2"/>
      <c r="E32" s="2"/>
      <c r="F32" s="8"/>
      <c r="G32" s="8"/>
    </row>
    <row r="33" spans="1:7" ht="49.5">
      <c r="A33" s="3" t="s">
        <v>45</v>
      </c>
      <c r="B33" s="3" t="s">
        <v>46</v>
      </c>
      <c r="C33" s="3" t="s">
        <v>47</v>
      </c>
      <c r="D33" s="3" t="s">
        <v>25</v>
      </c>
      <c r="E33" s="4">
        <v>322</v>
      </c>
      <c r="F33" s="6"/>
      <c r="G33" s="6">
        <f>E33*F33</f>
        <v>0</v>
      </c>
    </row>
    <row r="34" spans="1:7" ht="15">
      <c r="A34" s="5"/>
      <c r="B34" s="5"/>
      <c r="C34" s="5" t="s">
        <v>48</v>
      </c>
      <c r="D34" s="5"/>
      <c r="E34" s="5"/>
      <c r="F34" s="7"/>
      <c r="G34" s="7">
        <f>G33</f>
        <v>0</v>
      </c>
    </row>
    <row r="35" spans="1:7" ht="15">
      <c r="A35" s="2" t="s">
        <v>49</v>
      </c>
      <c r="B35" s="2"/>
      <c r="C35" s="2" t="s">
        <v>50</v>
      </c>
      <c r="D35" s="2"/>
      <c r="E35" s="2"/>
      <c r="F35" s="8"/>
      <c r="G35" s="8"/>
    </row>
    <row r="36" spans="1:7" ht="66">
      <c r="A36" s="3" t="s">
        <v>51</v>
      </c>
      <c r="B36" s="3" t="s">
        <v>52</v>
      </c>
      <c r="C36" s="3" t="s">
        <v>53</v>
      </c>
      <c r="D36" s="3" t="s">
        <v>35</v>
      </c>
      <c r="E36" s="4">
        <v>826.96</v>
      </c>
      <c r="F36" s="6"/>
      <c r="G36" s="6">
        <f>E36*F36</f>
        <v>0</v>
      </c>
    </row>
    <row r="37" spans="1:7" ht="33">
      <c r="A37" s="3" t="s">
        <v>54</v>
      </c>
      <c r="B37" s="3" t="s">
        <v>55</v>
      </c>
      <c r="C37" s="3" t="s">
        <v>56</v>
      </c>
      <c r="D37" s="3" t="s">
        <v>35</v>
      </c>
      <c r="E37" s="4">
        <v>826.96</v>
      </c>
      <c r="F37" s="6"/>
      <c r="G37" s="6">
        <f>E37*F37</f>
        <v>0</v>
      </c>
    </row>
    <row r="38" spans="1:7" ht="28.5">
      <c r="A38" s="5"/>
      <c r="B38" s="5"/>
      <c r="C38" s="5" t="s">
        <v>57</v>
      </c>
      <c r="D38" s="5"/>
      <c r="E38" s="5"/>
      <c r="F38" s="7"/>
      <c r="G38" s="7">
        <f>SUM(G36:G37)</f>
        <v>0</v>
      </c>
    </row>
    <row r="39" spans="1:7" ht="15">
      <c r="A39" s="2" t="s">
        <v>58</v>
      </c>
      <c r="B39" s="2"/>
      <c r="C39" s="2" t="s">
        <v>59</v>
      </c>
      <c r="D39" s="2"/>
      <c r="E39" s="2"/>
      <c r="F39" s="8"/>
      <c r="G39" s="8"/>
    </row>
    <row r="40" spans="1:7" ht="33">
      <c r="A40" s="3" t="s">
        <v>60</v>
      </c>
      <c r="B40" s="3" t="s">
        <v>61</v>
      </c>
      <c r="C40" s="3" t="s">
        <v>62</v>
      </c>
      <c r="D40" s="3" t="s">
        <v>63</v>
      </c>
      <c r="E40" s="4">
        <v>4</v>
      </c>
      <c r="F40" s="6"/>
      <c r="G40" s="6">
        <f aca="true" t="shared" si="1" ref="G40:G46">E40*F40</f>
        <v>0</v>
      </c>
    </row>
    <row r="41" spans="1:7" ht="66">
      <c r="A41" s="3" t="s">
        <v>64</v>
      </c>
      <c r="B41" s="3" t="s">
        <v>65</v>
      </c>
      <c r="C41" s="3" t="s">
        <v>66</v>
      </c>
      <c r="D41" s="3" t="s">
        <v>63</v>
      </c>
      <c r="E41" s="4">
        <v>4</v>
      </c>
      <c r="F41" s="6"/>
      <c r="G41" s="6">
        <f t="shared" si="1"/>
        <v>0</v>
      </c>
    </row>
    <row r="42" spans="1:7" ht="66">
      <c r="A42" s="3" t="s">
        <v>67</v>
      </c>
      <c r="B42" s="3" t="s">
        <v>68</v>
      </c>
      <c r="C42" s="3" t="s">
        <v>69</v>
      </c>
      <c r="D42" s="3" t="s">
        <v>22</v>
      </c>
      <c r="E42" s="4">
        <v>159</v>
      </c>
      <c r="F42" s="6"/>
      <c r="G42" s="6">
        <f t="shared" si="1"/>
        <v>0</v>
      </c>
    </row>
    <row r="43" spans="1:7" ht="33">
      <c r="A43" s="3" t="s">
        <v>70</v>
      </c>
      <c r="B43" s="3" t="s">
        <v>71</v>
      </c>
      <c r="C43" s="3" t="s">
        <v>72</v>
      </c>
      <c r="D43" s="3" t="s">
        <v>22</v>
      </c>
      <c r="E43" s="4">
        <v>159</v>
      </c>
      <c r="F43" s="6"/>
      <c r="G43" s="6">
        <f t="shared" si="1"/>
        <v>0</v>
      </c>
    </row>
    <row r="44" spans="1:7" ht="33">
      <c r="A44" s="3" t="s">
        <v>73</v>
      </c>
      <c r="B44" s="3" t="s">
        <v>74</v>
      </c>
      <c r="C44" s="3" t="s">
        <v>75</v>
      </c>
      <c r="D44" s="3" t="s">
        <v>22</v>
      </c>
      <c r="E44" s="4">
        <v>159</v>
      </c>
      <c r="F44" s="6"/>
      <c r="G44" s="6">
        <f t="shared" si="1"/>
        <v>0</v>
      </c>
    </row>
    <row r="45" spans="1:7" ht="49.5">
      <c r="A45" s="3" t="s">
        <v>76</v>
      </c>
      <c r="B45" s="3" t="s">
        <v>77</v>
      </c>
      <c r="C45" s="3" t="s">
        <v>78</v>
      </c>
      <c r="D45" s="3" t="s">
        <v>79</v>
      </c>
      <c r="E45" s="4">
        <v>1</v>
      </c>
      <c r="F45" s="6"/>
      <c r="G45" s="6">
        <f t="shared" si="1"/>
        <v>0</v>
      </c>
    </row>
    <row r="46" spans="1:7" ht="49.5">
      <c r="A46" s="3" t="s">
        <v>80</v>
      </c>
      <c r="B46" s="3" t="s">
        <v>81</v>
      </c>
      <c r="C46" s="3" t="s">
        <v>82</v>
      </c>
      <c r="D46" s="3" t="s">
        <v>35</v>
      </c>
      <c r="E46" s="4">
        <v>63.76</v>
      </c>
      <c r="F46" s="6"/>
      <c r="G46" s="6">
        <f t="shared" si="1"/>
        <v>0</v>
      </c>
    </row>
    <row r="47" spans="1:7" ht="15">
      <c r="A47" s="5"/>
      <c r="B47" s="5"/>
      <c r="C47" s="5" t="s">
        <v>83</v>
      </c>
      <c r="D47" s="5"/>
      <c r="E47" s="5"/>
      <c r="F47" s="7"/>
      <c r="G47" s="7">
        <f>SUM(G40:G46)</f>
        <v>0</v>
      </c>
    </row>
    <row r="48" spans="1:7" ht="15">
      <c r="A48" s="2" t="s">
        <v>84</v>
      </c>
      <c r="B48" s="2"/>
      <c r="C48" s="2" t="s">
        <v>85</v>
      </c>
      <c r="D48" s="2"/>
      <c r="E48" s="2"/>
      <c r="F48" s="8"/>
      <c r="G48" s="8"/>
    </row>
    <row r="49" spans="1:7" ht="49.5">
      <c r="A49" s="3" t="s">
        <v>86</v>
      </c>
      <c r="B49" s="3" t="s">
        <v>81</v>
      </c>
      <c r="C49" s="3" t="s">
        <v>87</v>
      </c>
      <c r="D49" s="3" t="s">
        <v>35</v>
      </c>
      <c r="E49" s="4">
        <v>0.78</v>
      </c>
      <c r="F49" s="6"/>
      <c r="G49" s="6">
        <f aca="true" t="shared" si="2" ref="G49:G66">E49*F49</f>
        <v>0</v>
      </c>
    </row>
    <row r="50" spans="1:7" ht="16.5">
      <c r="A50" s="3" t="s">
        <v>88</v>
      </c>
      <c r="B50" s="3" t="s">
        <v>89</v>
      </c>
      <c r="C50" s="3" t="s">
        <v>90</v>
      </c>
      <c r="D50" s="3" t="s">
        <v>22</v>
      </c>
      <c r="E50" s="4">
        <v>3</v>
      </c>
      <c r="F50" s="6"/>
      <c r="G50" s="6">
        <f t="shared" si="2"/>
        <v>0</v>
      </c>
    </row>
    <row r="51" spans="1:7" ht="33">
      <c r="A51" s="3" t="s">
        <v>91</v>
      </c>
      <c r="B51" s="3" t="s">
        <v>81</v>
      </c>
      <c r="C51" s="3" t="s">
        <v>92</v>
      </c>
      <c r="D51" s="3" t="s">
        <v>35</v>
      </c>
      <c r="E51" s="4">
        <v>2.39</v>
      </c>
      <c r="F51" s="6"/>
      <c r="G51" s="6">
        <f t="shared" si="2"/>
        <v>0</v>
      </c>
    </row>
    <row r="52" spans="1:7" ht="49.5">
      <c r="A52" s="3" t="s">
        <v>93</v>
      </c>
      <c r="B52" s="3" t="s">
        <v>94</v>
      </c>
      <c r="C52" s="3" t="s">
        <v>95</v>
      </c>
      <c r="D52" s="3" t="s">
        <v>96</v>
      </c>
      <c r="E52" s="4">
        <v>5</v>
      </c>
      <c r="F52" s="6"/>
      <c r="G52" s="6">
        <f t="shared" si="2"/>
        <v>0</v>
      </c>
    </row>
    <row r="53" spans="1:7" ht="49.5">
      <c r="A53" s="3" t="s">
        <v>97</v>
      </c>
      <c r="B53" s="3" t="s">
        <v>98</v>
      </c>
      <c r="C53" s="3" t="s">
        <v>99</v>
      </c>
      <c r="D53" s="3" t="s">
        <v>96</v>
      </c>
      <c r="E53" s="4">
        <v>1</v>
      </c>
      <c r="F53" s="6"/>
      <c r="G53" s="6">
        <f t="shared" si="2"/>
        <v>0</v>
      </c>
    </row>
    <row r="54" spans="1:7" ht="33">
      <c r="A54" s="3" t="s">
        <v>100</v>
      </c>
      <c r="B54" s="3" t="s">
        <v>81</v>
      </c>
      <c r="C54" s="3" t="s">
        <v>101</v>
      </c>
      <c r="D54" s="3" t="s">
        <v>35</v>
      </c>
      <c r="E54" s="4">
        <v>27.1</v>
      </c>
      <c r="F54" s="6"/>
      <c r="G54" s="6">
        <f t="shared" si="2"/>
        <v>0</v>
      </c>
    </row>
    <row r="55" spans="1:7" ht="33">
      <c r="A55" s="3" t="s">
        <v>102</v>
      </c>
      <c r="B55" s="3" t="s">
        <v>103</v>
      </c>
      <c r="C55" s="3" t="s">
        <v>104</v>
      </c>
      <c r="D55" s="3" t="s">
        <v>22</v>
      </c>
      <c r="E55" s="4">
        <v>135.5</v>
      </c>
      <c r="F55" s="6"/>
      <c r="G55" s="6">
        <f t="shared" si="2"/>
        <v>0</v>
      </c>
    </row>
    <row r="56" spans="1:7" ht="49.5">
      <c r="A56" s="3" t="s">
        <v>105</v>
      </c>
      <c r="B56" s="3" t="s">
        <v>81</v>
      </c>
      <c r="C56" s="3" t="s">
        <v>82</v>
      </c>
      <c r="D56" s="3" t="s">
        <v>35</v>
      </c>
      <c r="E56" s="4">
        <v>68.26</v>
      </c>
      <c r="F56" s="6"/>
      <c r="G56" s="6">
        <f t="shared" si="2"/>
        <v>0</v>
      </c>
    </row>
    <row r="57" spans="1:7" ht="49.5">
      <c r="A57" s="3" t="s">
        <v>106</v>
      </c>
      <c r="B57" s="3" t="s">
        <v>81</v>
      </c>
      <c r="C57" s="3" t="s">
        <v>107</v>
      </c>
      <c r="D57" s="3" t="s">
        <v>35</v>
      </c>
      <c r="E57" s="4">
        <v>81.3</v>
      </c>
      <c r="F57" s="6"/>
      <c r="G57" s="6">
        <f t="shared" si="2"/>
        <v>0</v>
      </c>
    </row>
    <row r="58" spans="1:7" ht="33">
      <c r="A58" s="3" t="s">
        <v>108</v>
      </c>
      <c r="B58" s="3" t="s">
        <v>109</v>
      </c>
      <c r="C58" s="3" t="s">
        <v>110</v>
      </c>
      <c r="D58" s="3" t="s">
        <v>63</v>
      </c>
      <c r="E58" s="4">
        <v>3</v>
      </c>
      <c r="F58" s="6"/>
      <c r="G58" s="6">
        <f t="shared" si="2"/>
        <v>0</v>
      </c>
    </row>
    <row r="59" spans="1:7" ht="33">
      <c r="A59" s="3" t="s">
        <v>111</v>
      </c>
      <c r="B59" s="3" t="s">
        <v>81</v>
      </c>
      <c r="C59" s="3" t="s">
        <v>112</v>
      </c>
      <c r="D59" s="3" t="s">
        <v>35</v>
      </c>
      <c r="E59" s="4">
        <v>3.6</v>
      </c>
      <c r="F59" s="6"/>
      <c r="G59" s="6">
        <f t="shared" si="2"/>
        <v>0</v>
      </c>
    </row>
    <row r="60" spans="1:7" ht="16.5">
      <c r="A60" s="3" t="s">
        <v>113</v>
      </c>
      <c r="B60" s="3" t="s">
        <v>114</v>
      </c>
      <c r="C60" s="3" t="s">
        <v>115</v>
      </c>
      <c r="D60" s="3" t="s">
        <v>22</v>
      </c>
      <c r="E60" s="4">
        <v>30</v>
      </c>
      <c r="F60" s="6"/>
      <c r="G60" s="6">
        <f t="shared" si="2"/>
        <v>0</v>
      </c>
    </row>
    <row r="61" spans="1:7" ht="33">
      <c r="A61" s="3" t="s">
        <v>116</v>
      </c>
      <c r="B61" s="3" t="s">
        <v>81</v>
      </c>
      <c r="C61" s="3" t="s">
        <v>117</v>
      </c>
      <c r="D61" s="3" t="s">
        <v>35</v>
      </c>
      <c r="E61" s="4">
        <v>6.26</v>
      </c>
      <c r="F61" s="6"/>
      <c r="G61" s="6">
        <f t="shared" si="2"/>
        <v>0</v>
      </c>
    </row>
    <row r="62" spans="1:7" ht="49.5">
      <c r="A62" s="3" t="s">
        <v>118</v>
      </c>
      <c r="B62" s="3" t="s">
        <v>81</v>
      </c>
      <c r="C62" s="3" t="s">
        <v>119</v>
      </c>
      <c r="D62" s="3" t="s">
        <v>35</v>
      </c>
      <c r="E62" s="4">
        <v>3.6</v>
      </c>
      <c r="F62" s="6"/>
      <c r="G62" s="6">
        <f t="shared" si="2"/>
        <v>0</v>
      </c>
    </row>
    <row r="63" spans="1:7" ht="16.5">
      <c r="A63" s="3" t="s">
        <v>120</v>
      </c>
      <c r="B63" s="3" t="s">
        <v>121</v>
      </c>
      <c r="C63" s="3" t="s">
        <v>122</v>
      </c>
      <c r="D63" s="3" t="s">
        <v>35</v>
      </c>
      <c r="E63" s="4">
        <v>15.9</v>
      </c>
      <c r="F63" s="6"/>
      <c r="G63" s="6">
        <f t="shared" si="2"/>
        <v>0</v>
      </c>
    </row>
    <row r="64" spans="1:7" ht="33">
      <c r="A64" s="3" t="s">
        <v>123</v>
      </c>
      <c r="B64" s="3" t="s">
        <v>124</v>
      </c>
      <c r="C64" s="3" t="s">
        <v>125</v>
      </c>
      <c r="D64" s="3" t="s">
        <v>22</v>
      </c>
      <c r="E64" s="4">
        <v>153</v>
      </c>
      <c r="F64" s="6"/>
      <c r="G64" s="6">
        <f t="shared" si="2"/>
        <v>0</v>
      </c>
    </row>
    <row r="65" spans="1:7" ht="66">
      <c r="A65" s="3" t="s">
        <v>126</v>
      </c>
      <c r="B65" s="3" t="s">
        <v>124</v>
      </c>
      <c r="C65" s="3" t="s">
        <v>127</v>
      </c>
      <c r="D65" s="3" t="s">
        <v>22</v>
      </c>
      <c r="E65" s="4">
        <v>6</v>
      </c>
      <c r="F65" s="6"/>
      <c r="G65" s="6">
        <f t="shared" si="2"/>
        <v>0</v>
      </c>
    </row>
    <row r="66" spans="1:7" ht="33">
      <c r="A66" s="3" t="s">
        <v>128</v>
      </c>
      <c r="B66" s="3" t="s">
        <v>129</v>
      </c>
      <c r="C66" s="3" t="s">
        <v>130</v>
      </c>
      <c r="D66" s="3" t="s">
        <v>63</v>
      </c>
      <c r="E66" s="4">
        <v>2</v>
      </c>
      <c r="F66" s="6"/>
      <c r="G66" s="6">
        <f t="shared" si="2"/>
        <v>0</v>
      </c>
    </row>
    <row r="67" spans="1:7" ht="15">
      <c r="A67" s="5"/>
      <c r="B67" s="5"/>
      <c r="C67" s="5" t="s">
        <v>131</v>
      </c>
      <c r="D67" s="5"/>
      <c r="E67" s="5"/>
      <c r="F67" s="7"/>
      <c r="G67" s="7">
        <f>SUM(G49:G66)</f>
        <v>0</v>
      </c>
    </row>
    <row r="68" spans="1:7" ht="15">
      <c r="A68" s="2" t="s">
        <v>132</v>
      </c>
      <c r="B68" s="2"/>
      <c r="C68" s="2" t="s">
        <v>133</v>
      </c>
      <c r="D68" s="2"/>
      <c r="E68" s="2"/>
      <c r="F68" s="8"/>
      <c r="G68" s="8"/>
    </row>
    <row r="69" spans="1:7" ht="49.5">
      <c r="A69" s="3" t="s">
        <v>134</v>
      </c>
      <c r="B69" s="3" t="s">
        <v>135</v>
      </c>
      <c r="C69" s="3" t="s">
        <v>136</v>
      </c>
      <c r="D69" s="3" t="s">
        <v>35</v>
      </c>
      <c r="E69" s="4">
        <v>0.53</v>
      </c>
      <c r="F69" s="6"/>
      <c r="G69" s="6">
        <f aca="true" t="shared" si="3" ref="G69:G79">E69*F69</f>
        <v>0</v>
      </c>
    </row>
    <row r="70" spans="1:7" ht="33">
      <c r="A70" s="3" t="s">
        <v>137</v>
      </c>
      <c r="B70" s="3" t="s">
        <v>138</v>
      </c>
      <c r="C70" s="3" t="s">
        <v>139</v>
      </c>
      <c r="D70" s="3" t="s">
        <v>140</v>
      </c>
      <c r="E70" s="4">
        <v>0.01</v>
      </c>
      <c r="F70" s="6"/>
      <c r="G70" s="6">
        <f t="shared" si="3"/>
        <v>0</v>
      </c>
    </row>
    <row r="71" spans="1:7" ht="33">
      <c r="A71" s="3" t="s">
        <v>141</v>
      </c>
      <c r="B71" s="3" t="s">
        <v>138</v>
      </c>
      <c r="C71" s="3" t="s">
        <v>142</v>
      </c>
      <c r="D71" s="3" t="s">
        <v>140</v>
      </c>
      <c r="E71" s="4">
        <v>0.25</v>
      </c>
      <c r="F71" s="6"/>
      <c r="G71" s="6">
        <f t="shared" si="3"/>
        <v>0</v>
      </c>
    </row>
    <row r="72" spans="1:7" ht="132">
      <c r="A72" s="3" t="s">
        <v>143</v>
      </c>
      <c r="B72" s="3" t="s">
        <v>144</v>
      </c>
      <c r="C72" s="3" t="s">
        <v>145</v>
      </c>
      <c r="D72" s="3" t="s">
        <v>25</v>
      </c>
      <c r="E72" s="4">
        <v>36.44</v>
      </c>
      <c r="F72" s="6"/>
      <c r="G72" s="6">
        <f t="shared" si="3"/>
        <v>0</v>
      </c>
    </row>
    <row r="73" spans="1:7" ht="66">
      <c r="A73" s="3" t="s">
        <v>146</v>
      </c>
      <c r="B73" s="3" t="s">
        <v>135</v>
      </c>
      <c r="C73" s="3" t="s">
        <v>147</v>
      </c>
      <c r="D73" s="3" t="s">
        <v>35</v>
      </c>
      <c r="E73" s="4">
        <v>1.06</v>
      </c>
      <c r="F73" s="6"/>
      <c r="G73" s="6">
        <f t="shared" si="3"/>
        <v>0</v>
      </c>
    </row>
    <row r="74" spans="1:7" ht="49.5">
      <c r="A74" s="3" t="s">
        <v>148</v>
      </c>
      <c r="B74" s="3" t="s">
        <v>149</v>
      </c>
      <c r="C74" s="3" t="s">
        <v>150</v>
      </c>
      <c r="D74" s="3" t="s">
        <v>35</v>
      </c>
      <c r="E74" s="4">
        <v>3</v>
      </c>
      <c r="F74" s="6"/>
      <c r="G74" s="6">
        <f t="shared" si="3"/>
        <v>0</v>
      </c>
    </row>
    <row r="75" spans="1:7" ht="16.5">
      <c r="A75" s="3" t="s">
        <v>151</v>
      </c>
      <c r="B75" s="3" t="s">
        <v>152</v>
      </c>
      <c r="C75" s="3" t="s">
        <v>153</v>
      </c>
      <c r="D75" s="3" t="s">
        <v>154</v>
      </c>
      <c r="E75" s="4">
        <v>1</v>
      </c>
      <c r="F75" s="6"/>
      <c r="G75" s="6">
        <f t="shared" si="3"/>
        <v>0</v>
      </c>
    </row>
    <row r="76" spans="1:7" ht="49.5">
      <c r="A76" s="3" t="s">
        <v>155</v>
      </c>
      <c r="B76" s="3" t="s">
        <v>144</v>
      </c>
      <c r="C76" s="3" t="s">
        <v>156</v>
      </c>
      <c r="D76" s="3" t="s">
        <v>25</v>
      </c>
      <c r="E76" s="4">
        <v>36.44</v>
      </c>
      <c r="F76" s="6"/>
      <c r="G76" s="6">
        <f t="shared" si="3"/>
        <v>0</v>
      </c>
    </row>
    <row r="77" spans="1:7" ht="66">
      <c r="A77" s="3" t="s">
        <v>157</v>
      </c>
      <c r="B77" s="3" t="s">
        <v>158</v>
      </c>
      <c r="C77" s="3" t="s">
        <v>159</v>
      </c>
      <c r="D77" s="3" t="s">
        <v>35</v>
      </c>
      <c r="E77" s="4">
        <v>8</v>
      </c>
      <c r="F77" s="6"/>
      <c r="G77" s="6">
        <f t="shared" si="3"/>
        <v>0</v>
      </c>
    </row>
    <row r="78" spans="1:7" ht="82.5">
      <c r="A78" s="3" t="s">
        <v>160</v>
      </c>
      <c r="B78" s="3" t="s">
        <v>161</v>
      </c>
      <c r="C78" s="3" t="s">
        <v>162</v>
      </c>
      <c r="D78" s="3" t="s">
        <v>25</v>
      </c>
      <c r="E78" s="4">
        <v>39.27</v>
      </c>
      <c r="F78" s="6"/>
      <c r="G78" s="6">
        <f t="shared" si="3"/>
        <v>0</v>
      </c>
    </row>
    <row r="79" spans="1:7" ht="49.5">
      <c r="A79" s="3" t="s">
        <v>163</v>
      </c>
      <c r="B79" s="3" t="s">
        <v>164</v>
      </c>
      <c r="C79" s="3" t="s">
        <v>165</v>
      </c>
      <c r="D79" s="3" t="s">
        <v>25</v>
      </c>
      <c r="E79" s="4">
        <v>39.27</v>
      </c>
      <c r="F79" s="6"/>
      <c r="G79" s="6">
        <f t="shared" si="3"/>
        <v>0</v>
      </c>
    </row>
    <row r="80" spans="1:7" ht="15">
      <c r="A80" s="5"/>
      <c r="B80" s="5"/>
      <c r="C80" s="5" t="s">
        <v>166</v>
      </c>
      <c r="D80" s="5"/>
      <c r="E80" s="5"/>
      <c r="F80" s="7"/>
      <c r="G80" s="7">
        <f>SUM(G69:G79)</f>
        <v>0</v>
      </c>
    </row>
    <row r="81" spans="1:7" ht="15">
      <c r="A81" s="5"/>
      <c r="B81" s="5"/>
      <c r="C81" s="5" t="s">
        <v>167</v>
      </c>
      <c r="D81" s="5"/>
      <c r="E81" s="5"/>
      <c r="F81" s="7"/>
      <c r="G81" s="7">
        <f>SUM(G34,G38,G47,G67,G80)</f>
        <v>0</v>
      </c>
    </row>
    <row r="82" spans="1:7" ht="15">
      <c r="A82" s="2" t="s">
        <v>11</v>
      </c>
      <c r="B82" s="2"/>
      <c r="C82" s="2" t="s">
        <v>168</v>
      </c>
      <c r="D82" s="2"/>
      <c r="E82" s="2"/>
      <c r="F82" s="8"/>
      <c r="G82" s="8"/>
    </row>
    <row r="83" spans="1:7" ht="49.5">
      <c r="A83" s="3" t="s">
        <v>169</v>
      </c>
      <c r="B83" s="3" t="s">
        <v>170</v>
      </c>
      <c r="C83" s="3" t="s">
        <v>171</v>
      </c>
      <c r="D83" s="3" t="s">
        <v>35</v>
      </c>
      <c r="E83" s="4">
        <v>17.85</v>
      </c>
      <c r="F83" s="6"/>
      <c r="G83" s="6">
        <f>E83*F83</f>
        <v>0</v>
      </c>
    </row>
    <row r="84" spans="1:7" ht="33">
      <c r="A84" s="3" t="s">
        <v>172</v>
      </c>
      <c r="B84" s="3" t="s">
        <v>173</v>
      </c>
      <c r="C84" s="3" t="s">
        <v>174</v>
      </c>
      <c r="D84" s="3" t="s">
        <v>35</v>
      </c>
      <c r="E84" s="4">
        <v>8.16</v>
      </c>
      <c r="F84" s="6"/>
      <c r="G84" s="6">
        <f>E84*F84</f>
        <v>0</v>
      </c>
    </row>
    <row r="85" spans="1:7" ht="49.5">
      <c r="A85" s="3" t="s">
        <v>175</v>
      </c>
      <c r="B85" s="3" t="s">
        <v>176</v>
      </c>
      <c r="C85" s="3" t="s">
        <v>177</v>
      </c>
      <c r="D85" s="3" t="s">
        <v>25</v>
      </c>
      <c r="E85" s="4">
        <v>73.85</v>
      </c>
      <c r="F85" s="6"/>
      <c r="G85" s="6">
        <f>E85*F85</f>
        <v>0</v>
      </c>
    </row>
    <row r="86" spans="1:7" ht="49.5">
      <c r="A86" s="3" t="s">
        <v>178</v>
      </c>
      <c r="B86" s="3" t="s">
        <v>179</v>
      </c>
      <c r="C86" s="3" t="s">
        <v>180</v>
      </c>
      <c r="D86" s="3" t="s">
        <v>181</v>
      </c>
      <c r="E86" s="4">
        <v>56</v>
      </c>
      <c r="F86" s="6"/>
      <c r="G86" s="6">
        <f>E86*F86</f>
        <v>0</v>
      </c>
    </row>
    <row r="87" spans="1:7" ht="49.5">
      <c r="A87" s="3" t="s">
        <v>182</v>
      </c>
      <c r="B87" s="3" t="s">
        <v>179</v>
      </c>
      <c r="C87" s="3" t="s">
        <v>183</v>
      </c>
      <c r="D87" s="3" t="s">
        <v>181</v>
      </c>
      <c r="E87" s="4">
        <v>98</v>
      </c>
      <c r="F87" s="6"/>
      <c r="G87" s="6">
        <f>E87*F87</f>
        <v>0</v>
      </c>
    </row>
    <row r="88" spans="1:7" ht="15">
      <c r="A88" s="5"/>
      <c r="B88" s="5"/>
      <c r="C88" s="5" t="s">
        <v>184</v>
      </c>
      <c r="D88" s="5"/>
      <c r="E88" s="5"/>
      <c r="F88" s="7"/>
      <c r="G88" s="7">
        <f>SUM(G83:G87)</f>
        <v>0</v>
      </c>
    </row>
    <row r="89" spans="1:7" ht="15">
      <c r="A89" s="2" t="s">
        <v>12</v>
      </c>
      <c r="B89" s="2"/>
      <c r="C89" s="2" t="s">
        <v>185</v>
      </c>
      <c r="D89" s="2"/>
      <c r="E89" s="2"/>
      <c r="F89" s="8"/>
      <c r="G89" s="8"/>
    </row>
    <row r="90" spans="1:7" ht="49.5">
      <c r="A90" s="3" t="s">
        <v>186</v>
      </c>
      <c r="B90" s="3" t="s">
        <v>187</v>
      </c>
      <c r="C90" s="3" t="s">
        <v>188</v>
      </c>
      <c r="D90" s="3" t="s">
        <v>35</v>
      </c>
      <c r="E90" s="4">
        <v>71.55</v>
      </c>
      <c r="F90" s="6"/>
      <c r="G90" s="6">
        <f>E90*F90</f>
        <v>0</v>
      </c>
    </row>
    <row r="91" spans="1:7" ht="15">
      <c r="A91" s="5"/>
      <c r="B91" s="5"/>
      <c r="C91" s="5" t="s">
        <v>189</v>
      </c>
      <c r="D91" s="5"/>
      <c r="E91" s="5"/>
      <c r="F91" s="7"/>
      <c r="G91" s="7">
        <f>G90</f>
        <v>0</v>
      </c>
    </row>
    <row r="92" spans="1:7" ht="15">
      <c r="A92" s="2" t="s">
        <v>13</v>
      </c>
      <c r="B92" s="2"/>
      <c r="C92" s="2" t="s">
        <v>190</v>
      </c>
      <c r="D92" s="2"/>
      <c r="E92" s="2"/>
      <c r="F92" s="8"/>
      <c r="G92" s="8"/>
    </row>
    <row r="93" spans="1:7" ht="66">
      <c r="A93" s="3" t="s">
        <v>191</v>
      </c>
      <c r="B93" s="3" t="s">
        <v>192</v>
      </c>
      <c r="C93" s="3" t="s">
        <v>193</v>
      </c>
      <c r="D93" s="3" t="s">
        <v>22</v>
      </c>
      <c r="E93" s="4">
        <v>160</v>
      </c>
      <c r="F93" s="6"/>
      <c r="G93" s="6">
        <f>E93*F93</f>
        <v>0</v>
      </c>
    </row>
    <row r="94" spans="1:7" ht="66">
      <c r="A94" s="3" t="s">
        <v>194</v>
      </c>
      <c r="B94" s="3" t="s">
        <v>195</v>
      </c>
      <c r="C94" s="3" t="s">
        <v>196</v>
      </c>
      <c r="D94" s="3" t="s">
        <v>22</v>
      </c>
      <c r="E94" s="4">
        <v>175</v>
      </c>
      <c r="F94" s="6"/>
      <c r="G94" s="6">
        <f>E94*F94</f>
        <v>0</v>
      </c>
    </row>
    <row r="95" spans="1:7" ht="15">
      <c r="A95" s="5"/>
      <c r="B95" s="5"/>
      <c r="C95" s="5" t="s">
        <v>197</v>
      </c>
      <c r="D95" s="5"/>
      <c r="E95" s="5"/>
      <c r="F95" s="7"/>
      <c r="G95" s="7">
        <f>SUM(G93:G94)</f>
        <v>0</v>
      </c>
    </row>
    <row r="96" spans="1:7" ht="15">
      <c r="A96" s="2" t="s">
        <v>32</v>
      </c>
      <c r="B96" s="2"/>
      <c r="C96" s="2" t="s">
        <v>198</v>
      </c>
      <c r="D96" s="2"/>
      <c r="E96" s="2"/>
      <c r="F96" s="8"/>
      <c r="G96" s="8"/>
    </row>
    <row r="97" spans="1:7" ht="66">
      <c r="A97" s="3" t="s">
        <v>199</v>
      </c>
      <c r="B97" s="3" t="s">
        <v>200</v>
      </c>
      <c r="C97" s="3" t="s">
        <v>201</v>
      </c>
      <c r="D97" s="3" t="s">
        <v>25</v>
      </c>
      <c r="E97" s="4">
        <v>667.6</v>
      </c>
      <c r="F97" s="6"/>
      <c r="G97" s="6">
        <f>E97*F97</f>
        <v>0</v>
      </c>
    </row>
    <row r="98" spans="1:7" ht="66">
      <c r="A98" s="3" t="s">
        <v>202</v>
      </c>
      <c r="B98" s="3" t="s">
        <v>203</v>
      </c>
      <c r="C98" s="3" t="s">
        <v>204</v>
      </c>
      <c r="D98" s="3" t="s">
        <v>25</v>
      </c>
      <c r="E98" s="4">
        <v>303</v>
      </c>
      <c r="F98" s="6"/>
      <c r="G98" s="6">
        <f>E98*F98</f>
        <v>0</v>
      </c>
    </row>
    <row r="99" spans="1:7" ht="66">
      <c r="A99" s="3" t="s">
        <v>205</v>
      </c>
      <c r="B99" s="3" t="s">
        <v>203</v>
      </c>
      <c r="C99" s="3" t="s">
        <v>206</v>
      </c>
      <c r="D99" s="3" t="s">
        <v>25</v>
      </c>
      <c r="E99" s="4">
        <v>100.6</v>
      </c>
      <c r="F99" s="6"/>
      <c r="G99" s="6">
        <f>E99*F99</f>
        <v>0</v>
      </c>
    </row>
    <row r="100" spans="1:7" ht="49.5">
      <c r="A100" s="3" t="s">
        <v>207</v>
      </c>
      <c r="B100" s="3" t="s">
        <v>208</v>
      </c>
      <c r="C100" s="3" t="s">
        <v>209</v>
      </c>
      <c r="D100" s="3" t="s">
        <v>25</v>
      </c>
      <c r="E100" s="4">
        <v>403.6</v>
      </c>
      <c r="F100" s="6"/>
      <c r="G100" s="6">
        <f>E100*F100</f>
        <v>0</v>
      </c>
    </row>
    <row r="101" spans="1:7" ht="33">
      <c r="A101" s="3" t="s">
        <v>210</v>
      </c>
      <c r="B101" s="3" t="s">
        <v>208</v>
      </c>
      <c r="C101" s="3" t="s">
        <v>211</v>
      </c>
      <c r="D101" s="3" t="s">
        <v>25</v>
      </c>
      <c r="E101" s="4">
        <v>264</v>
      </c>
      <c r="F101" s="6"/>
      <c r="G101" s="6">
        <f>E101*F101</f>
        <v>0</v>
      </c>
    </row>
    <row r="102" spans="1:7" ht="15">
      <c r="A102" s="5"/>
      <c r="B102" s="5"/>
      <c r="C102" s="5" t="s">
        <v>212</v>
      </c>
      <c r="D102" s="5"/>
      <c r="E102" s="5"/>
      <c r="F102" s="7"/>
      <c r="G102" s="7">
        <f>SUM(G97:G101)</f>
        <v>0</v>
      </c>
    </row>
    <row r="103" spans="1:7" ht="15">
      <c r="A103" s="2" t="s">
        <v>38</v>
      </c>
      <c r="B103" s="2"/>
      <c r="C103" s="2" t="s">
        <v>213</v>
      </c>
      <c r="D103" s="2"/>
      <c r="E103" s="2"/>
      <c r="F103" s="8"/>
      <c r="G103" s="8"/>
    </row>
    <row r="104" spans="1:7" ht="49.5">
      <c r="A104" s="3" t="s">
        <v>214</v>
      </c>
      <c r="B104" s="3" t="s">
        <v>215</v>
      </c>
      <c r="C104" s="3" t="s">
        <v>216</v>
      </c>
      <c r="D104" s="3" t="s">
        <v>25</v>
      </c>
      <c r="E104" s="4">
        <v>264</v>
      </c>
      <c r="F104" s="6"/>
      <c r="G104" s="6">
        <f>E104*F104</f>
        <v>0</v>
      </c>
    </row>
    <row r="105" spans="1:7" ht="49.5">
      <c r="A105" s="3" t="s">
        <v>217</v>
      </c>
      <c r="B105" s="3" t="s">
        <v>218</v>
      </c>
      <c r="C105" s="3" t="s">
        <v>219</v>
      </c>
      <c r="D105" s="3" t="s">
        <v>25</v>
      </c>
      <c r="E105" s="4">
        <v>100.6</v>
      </c>
      <c r="F105" s="6"/>
      <c r="G105" s="6">
        <f>E105*F105</f>
        <v>0</v>
      </c>
    </row>
    <row r="106" spans="1:7" ht="15">
      <c r="A106" s="5"/>
      <c r="B106" s="5"/>
      <c r="C106" s="5" t="s">
        <v>220</v>
      </c>
      <c r="D106" s="5"/>
      <c r="E106" s="5"/>
      <c r="F106" s="7"/>
      <c r="G106" s="7">
        <f>SUM(G104:G105)</f>
        <v>0</v>
      </c>
    </row>
    <row r="107" spans="1:7" ht="15">
      <c r="A107" s="2" t="s">
        <v>45</v>
      </c>
      <c r="B107" s="2"/>
      <c r="C107" s="2" t="s">
        <v>213</v>
      </c>
      <c r="D107" s="2"/>
      <c r="E107" s="2"/>
      <c r="F107" s="8"/>
      <c r="G107" s="8"/>
    </row>
    <row r="108" spans="1:7" ht="33">
      <c r="A108" s="3" t="s">
        <v>221</v>
      </c>
      <c r="B108" s="3" t="s">
        <v>222</v>
      </c>
      <c r="C108" s="3" t="s">
        <v>223</v>
      </c>
      <c r="D108" s="3" t="s">
        <v>25</v>
      </c>
      <c r="E108" s="4">
        <v>333</v>
      </c>
      <c r="F108" s="6"/>
      <c r="G108" s="6">
        <f>E108*F108</f>
        <v>0</v>
      </c>
    </row>
    <row r="109" spans="1:7" ht="49.5">
      <c r="A109" s="3" t="s">
        <v>224</v>
      </c>
      <c r="B109" s="3" t="s">
        <v>225</v>
      </c>
      <c r="C109" s="3" t="s">
        <v>226</v>
      </c>
      <c r="D109" s="3" t="s">
        <v>25</v>
      </c>
      <c r="E109" s="4">
        <v>303</v>
      </c>
      <c r="F109" s="6"/>
      <c r="G109" s="6">
        <f>E109*F109</f>
        <v>0</v>
      </c>
    </row>
    <row r="110" spans="1:7" ht="49.5">
      <c r="A110" s="3" t="s">
        <v>227</v>
      </c>
      <c r="B110" s="3" t="s">
        <v>228</v>
      </c>
      <c r="C110" s="3" t="s">
        <v>229</v>
      </c>
      <c r="D110" s="3" t="s">
        <v>25</v>
      </c>
      <c r="E110" s="4">
        <v>190</v>
      </c>
      <c r="F110" s="6"/>
      <c r="G110" s="6">
        <f>E110*F110</f>
        <v>0</v>
      </c>
    </row>
    <row r="111" spans="1:7" ht="49.5">
      <c r="A111" s="3" t="s">
        <v>230</v>
      </c>
      <c r="B111" s="3" t="s">
        <v>225</v>
      </c>
      <c r="C111" s="3" t="s">
        <v>231</v>
      </c>
      <c r="D111" s="3" t="s">
        <v>25</v>
      </c>
      <c r="E111" s="4">
        <v>359</v>
      </c>
      <c r="F111" s="6"/>
      <c r="G111" s="6">
        <f>E111*F111</f>
        <v>0</v>
      </c>
    </row>
    <row r="112" spans="1:7" ht="49.5">
      <c r="A112" s="3" t="s">
        <v>232</v>
      </c>
      <c r="B112" s="3" t="s">
        <v>233</v>
      </c>
      <c r="C112" s="3" t="s">
        <v>234</v>
      </c>
      <c r="D112" s="3" t="s">
        <v>25</v>
      </c>
      <c r="E112" s="4">
        <v>359</v>
      </c>
      <c r="F112" s="6"/>
      <c r="G112" s="6">
        <f>E112*F112</f>
        <v>0</v>
      </c>
    </row>
    <row r="113" spans="1:7" ht="15">
      <c r="A113" s="5"/>
      <c r="B113" s="5"/>
      <c r="C113" s="5" t="s">
        <v>235</v>
      </c>
      <c r="D113" s="5"/>
      <c r="E113" s="5"/>
      <c r="F113" s="7"/>
      <c r="G113" s="7">
        <f>SUM(G108:G112)</f>
        <v>0</v>
      </c>
    </row>
    <row r="114" spans="1:7" ht="15">
      <c r="A114" s="5"/>
      <c r="B114" s="5"/>
      <c r="C114" s="5" t="s">
        <v>238</v>
      </c>
      <c r="D114" s="19">
        <f>SUM(G18,G27,G30,G81,G88,G91,G95,G102,G106,G113)</f>
        <v>0</v>
      </c>
      <c r="E114" s="20"/>
      <c r="F114" s="20"/>
      <c r="G114" s="21"/>
    </row>
    <row r="115" spans="1:7" ht="15">
      <c r="A115" s="5"/>
      <c r="B115" s="5"/>
      <c r="C115" s="5" t="s">
        <v>237</v>
      </c>
      <c r="D115" s="19">
        <f>D114*0.23</f>
        <v>0</v>
      </c>
      <c r="E115" s="20"/>
      <c r="F115" s="20"/>
      <c r="G115" s="21"/>
    </row>
    <row r="116" spans="1:7" ht="15">
      <c r="A116" s="5"/>
      <c r="B116" s="5"/>
      <c r="C116" s="5" t="s">
        <v>236</v>
      </c>
      <c r="D116" s="19">
        <f>D114+D115</f>
        <v>0</v>
      </c>
      <c r="E116" s="20"/>
      <c r="F116" s="20"/>
      <c r="G116" s="21"/>
    </row>
    <row r="118" ht="15">
      <c r="B118" t="s">
        <v>239</v>
      </c>
    </row>
    <row r="121" spans="1:7" ht="15.75">
      <c r="A121" s="9"/>
      <c r="B121" s="10" t="s">
        <v>240</v>
      </c>
      <c r="C121" s="10"/>
      <c r="D121" s="10"/>
      <c r="E121" s="10"/>
      <c r="F121" s="11" t="s">
        <v>241</v>
      </c>
      <c r="G121" s="10"/>
    </row>
    <row r="122" spans="1:7" ht="15.75">
      <c r="A122" s="9"/>
      <c r="B122" s="10"/>
      <c r="C122" s="10"/>
      <c r="D122" s="10"/>
      <c r="E122" s="10"/>
      <c r="F122" s="11"/>
      <c r="G122" s="10"/>
    </row>
    <row r="123" spans="1:7" ht="51" customHeight="1">
      <c r="A123" s="22" t="s">
        <v>242</v>
      </c>
      <c r="B123" s="22"/>
      <c r="C123" s="22"/>
      <c r="D123" s="22"/>
      <c r="E123" s="22"/>
      <c r="F123" s="22"/>
      <c r="G123" s="22"/>
    </row>
  </sheetData>
  <sheetProtection/>
  <mergeCells count="11">
    <mergeCell ref="A11:G11"/>
    <mergeCell ref="A12:G12"/>
    <mergeCell ref="D114:G114"/>
    <mergeCell ref="D115:G115"/>
    <mergeCell ref="D116:G116"/>
    <mergeCell ref="A123:G123"/>
    <mergeCell ref="F1:G1"/>
    <mergeCell ref="F2:G2"/>
    <mergeCell ref="A4:G4"/>
    <mergeCell ref="A8:B8"/>
    <mergeCell ref="A10:B10"/>
  </mergeCells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52" r:id="rId1"/>
  <ignoredErrors>
    <ignoredError sqref="A14:G16 A19:G19 A17:E17 A28:G28 A20:E26 A31:G32 A29:E29 A35:G35 A33:E33 A39:G39 A36:E36 A48:G48 A40:E45 A68:G68 A49:E66 A82:G82 A69:E79 A89:G89 A83:E87 A92:G92 A90:E90 A96:G96 A93:E94 A103:G103 A97:E101 A114:B114 A108:E112 A18:F18 A27:F27 A30:F30 A34:F34 A38:F38 A47:F47 A67:F67 A80:F80 A81:F81 A88:F88 A91:F91 A95:F95 A102:F102 A107:G107 A106:F106 A113:F113 A104:E105 A46:E46 A37:E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</cp:lastModifiedBy>
  <cp:lastPrinted>2024-05-24T06:50:07Z</cp:lastPrinted>
  <dcterms:created xsi:type="dcterms:W3CDTF">2024-05-24T06:34:31Z</dcterms:created>
  <dcterms:modified xsi:type="dcterms:W3CDTF">2024-05-24T12:24:01Z</dcterms:modified>
  <cp:category/>
  <cp:version/>
  <cp:contentType/>
  <cp:contentStatus/>
</cp:coreProperties>
</file>