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5" yWindow="945" windowWidth="19200" windowHeight="11595" tabRatio="874" firstSheet="2" activeTab="2"/>
  </bookViews>
  <sheets>
    <sheet name="Formularz cenowy z porównaniem" sheetId="1" state="hidden" r:id="rId1"/>
    <sheet name="PORÓWNANIE" sheetId="2" state="hidden" r:id="rId2"/>
    <sheet name="Formularz cenowy " sheetId="3" r:id="rId3"/>
    <sheet name="Arkusz2" sheetId="5" r:id="rId4"/>
    <sheet name="Arkusz1" sheetId="4" r:id="rId5"/>
  </sheets>
  <definedNames>
    <definedName name="_Hlk504720978" localSheetId="2">'Formularz cenowy '!#REF!</definedName>
    <definedName name="_xlnm.Print_Area" localSheetId="2">'Formularz cenowy '!$A$1:$L$220</definedName>
  </definedNames>
  <calcPr calcId="145621" fullPrecision="0"/>
</workbook>
</file>

<file path=xl/calcChain.xml><?xml version="1.0" encoding="utf-8"?>
<calcChain xmlns="http://schemas.openxmlformats.org/spreadsheetml/2006/main">
  <c r="K157" i="1" l="1"/>
  <c r="K158" i="1" s="1"/>
  <c r="C193" i="2" l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0" i="2"/>
  <c r="F160" i="2" s="1"/>
  <c r="E159" i="2"/>
  <c r="F159" i="2" s="1"/>
  <c r="E158" i="2"/>
  <c r="F158" i="2" s="1"/>
  <c r="E157" i="2"/>
  <c r="F157" i="2" s="1"/>
  <c r="E193" i="2" l="1"/>
  <c r="G156" i="1"/>
  <c r="G148" i="2"/>
  <c r="G147" i="2"/>
  <c r="G141" i="2"/>
  <c r="G142" i="2" s="1"/>
  <c r="G135" i="2"/>
  <c r="I135" i="2" s="1"/>
  <c r="G134" i="2"/>
  <c r="G128" i="2"/>
  <c r="G127" i="2"/>
  <c r="G121" i="2"/>
  <c r="G122" i="2" s="1"/>
  <c r="G115" i="2"/>
  <c r="G116" i="2" s="1"/>
  <c r="G109" i="2"/>
  <c r="G110" i="2" s="1"/>
  <c r="G103" i="2"/>
  <c r="I103" i="2" s="1"/>
  <c r="G102" i="2"/>
  <c r="G96" i="2"/>
  <c r="G90" i="2"/>
  <c r="G89" i="2"/>
  <c r="I89" i="2" s="1"/>
  <c r="G83" i="2"/>
  <c r="I83" i="2" s="1"/>
  <c r="G82" i="2"/>
  <c r="G76" i="2"/>
  <c r="G75" i="2"/>
  <c r="I75" i="2" s="1"/>
  <c r="G69" i="2"/>
  <c r="I69" i="2" s="1"/>
  <c r="G68" i="2"/>
  <c r="G62" i="2"/>
  <c r="G61" i="2"/>
  <c r="I61" i="2" s="1"/>
  <c r="G55" i="2"/>
  <c r="G56" i="2" s="1"/>
  <c r="G49" i="2"/>
  <c r="I49" i="2" s="1"/>
  <c r="G48" i="2"/>
  <c r="G47" i="2"/>
  <c r="G46" i="2"/>
  <c r="G45" i="2"/>
  <c r="I45" i="2" s="1"/>
  <c r="G44" i="2"/>
  <c r="G43" i="2"/>
  <c r="I43" i="2" s="1"/>
  <c r="G42" i="2"/>
  <c r="G41" i="2"/>
  <c r="G35" i="2"/>
  <c r="G36" i="2" s="1"/>
  <c r="G29" i="2"/>
  <c r="G30" i="2" s="1"/>
  <c r="G23" i="2"/>
  <c r="G24" i="2" s="1"/>
  <c r="G15" i="2"/>
  <c r="G16" i="2" s="1"/>
  <c r="G8" i="2"/>
  <c r="G9" i="2" s="1"/>
  <c r="G149" i="2" l="1"/>
  <c r="G129" i="2"/>
  <c r="G104" i="2"/>
  <c r="I127" i="2"/>
  <c r="J127" i="2" s="1"/>
  <c r="G136" i="2"/>
  <c r="G50" i="2"/>
  <c r="G70" i="2"/>
  <c r="G84" i="2"/>
  <c r="I141" i="2"/>
  <c r="I142" i="2" s="1"/>
  <c r="F193" i="2"/>
  <c r="J156" i="1" s="1"/>
  <c r="I156" i="1"/>
  <c r="I147" i="2"/>
  <c r="J147" i="2" s="1"/>
  <c r="J45" i="2"/>
  <c r="I47" i="2"/>
  <c r="J47" i="2" s="1"/>
  <c r="J135" i="2"/>
  <c r="I42" i="2"/>
  <c r="J42" i="2" s="1"/>
  <c r="J43" i="2"/>
  <c r="I44" i="2"/>
  <c r="J44" i="2" s="1"/>
  <c r="I46" i="2"/>
  <c r="J46" i="2" s="1"/>
  <c r="I48" i="2"/>
  <c r="J48" i="2" s="1"/>
  <c r="J49" i="2"/>
  <c r="J61" i="2"/>
  <c r="I62" i="2"/>
  <c r="J62" i="2" s="1"/>
  <c r="G63" i="2"/>
  <c r="I68" i="2"/>
  <c r="I70" i="2" s="1"/>
  <c r="J69" i="2"/>
  <c r="J75" i="2"/>
  <c r="I76" i="2"/>
  <c r="J76" i="2" s="1"/>
  <c r="G77" i="2"/>
  <c r="I82" i="2"/>
  <c r="I84" i="2" s="1"/>
  <c r="J83" i="2"/>
  <c r="J89" i="2"/>
  <c r="I90" i="2"/>
  <c r="J90" i="2" s="1"/>
  <c r="G91" i="2"/>
  <c r="I96" i="2"/>
  <c r="I97" i="2" s="1"/>
  <c r="G97" i="2"/>
  <c r="I102" i="2"/>
  <c r="I104" i="2" s="1"/>
  <c r="J103" i="2"/>
  <c r="I128" i="2"/>
  <c r="J128" i="2" s="1"/>
  <c r="I134" i="2"/>
  <c r="I136" i="2" s="1"/>
  <c r="J141" i="2"/>
  <c r="J142" i="2" s="1"/>
  <c r="I148" i="2"/>
  <c r="I8" i="2"/>
  <c r="I9" i="2" s="1"/>
  <c r="I15" i="2"/>
  <c r="I16" i="2" s="1"/>
  <c r="I23" i="2"/>
  <c r="I24" i="2" s="1"/>
  <c r="I29" i="2"/>
  <c r="I30" i="2" s="1"/>
  <c r="I35" i="2"/>
  <c r="I36" i="2" s="1"/>
  <c r="I41" i="2"/>
  <c r="I55" i="2"/>
  <c r="I56" i="2" s="1"/>
  <c r="I109" i="2"/>
  <c r="I110" i="2" s="1"/>
  <c r="I115" i="2"/>
  <c r="I116" i="2" s="1"/>
  <c r="I121" i="2"/>
  <c r="I122" i="2" s="1"/>
  <c r="J134" i="2"/>
  <c r="J136" i="2" s="1"/>
  <c r="J102" i="2" l="1"/>
  <c r="J104" i="2" s="1"/>
  <c r="J68" i="2"/>
  <c r="J70" i="2" s="1"/>
  <c r="I50" i="2"/>
  <c r="I149" i="2"/>
  <c r="G153" i="2"/>
  <c r="J82" i="2"/>
  <c r="J84" i="2" s="1"/>
  <c r="J129" i="2"/>
  <c r="J115" i="2"/>
  <c r="J116" i="2" s="1"/>
  <c r="J91" i="2"/>
  <c r="J63" i="2"/>
  <c r="J41" i="2"/>
  <c r="J50" i="2" s="1"/>
  <c r="J29" i="2"/>
  <c r="J30" i="2" s="1"/>
  <c r="J15" i="2"/>
  <c r="J16" i="2" s="1"/>
  <c r="J148" i="2"/>
  <c r="J149" i="2" s="1"/>
  <c r="J96" i="2"/>
  <c r="J97" i="2" s="1"/>
  <c r="I77" i="2"/>
  <c r="I129" i="2"/>
  <c r="J121" i="2"/>
  <c r="J122" i="2" s="1"/>
  <c r="J109" i="2"/>
  <c r="J110" i="2" s="1"/>
  <c r="J77" i="2"/>
  <c r="J55" i="2"/>
  <c r="J56" i="2" s="1"/>
  <c r="J35" i="2"/>
  <c r="J36" i="2" s="1"/>
  <c r="J23" i="2"/>
  <c r="J24" i="2" s="1"/>
  <c r="J8" i="2"/>
  <c r="J9" i="2" s="1"/>
  <c r="I91" i="2"/>
  <c r="I63" i="2"/>
  <c r="G141" i="1"/>
  <c r="G142" i="1" s="1"/>
  <c r="G15" i="1"/>
  <c r="G16" i="1" s="1"/>
  <c r="G8" i="1"/>
  <c r="G9" i="1" s="1"/>
  <c r="G29" i="1"/>
  <c r="G30" i="1" s="1"/>
  <c r="G148" i="1"/>
  <c r="G147" i="1"/>
  <c r="G69" i="1"/>
  <c r="G68" i="1"/>
  <c r="G35" i="1"/>
  <c r="G36" i="1" s="1"/>
  <c r="G23" i="1"/>
  <c r="G24" i="1" s="1"/>
  <c r="G135" i="1"/>
  <c r="G134" i="1"/>
  <c r="G128" i="1"/>
  <c r="G127" i="1"/>
  <c r="G62" i="1"/>
  <c r="G61" i="1"/>
  <c r="G55" i="1"/>
  <c r="G56" i="1" s="1"/>
  <c r="G96" i="1"/>
  <c r="G97" i="1" s="1"/>
  <c r="G83" i="1"/>
  <c r="G82" i="1"/>
  <c r="G121" i="1"/>
  <c r="G122" i="1" s="1"/>
  <c r="G103" i="1"/>
  <c r="G102" i="1"/>
  <c r="G49" i="1"/>
  <c r="G48" i="1"/>
  <c r="I48" i="1" s="1"/>
  <c r="G47" i="1"/>
  <c r="G46" i="1"/>
  <c r="I46" i="1" s="1"/>
  <c r="G45" i="1"/>
  <c r="G44" i="1"/>
  <c r="I44" i="1" s="1"/>
  <c r="G43" i="1"/>
  <c r="G42" i="1"/>
  <c r="I42" i="1" s="1"/>
  <c r="G41" i="1"/>
  <c r="I41" i="1" s="1"/>
  <c r="G115" i="1"/>
  <c r="G116" i="1" s="1"/>
  <c r="G109" i="1"/>
  <c r="G110" i="1" s="1"/>
  <c r="G90" i="1"/>
  <c r="G89" i="1"/>
  <c r="G76" i="1"/>
  <c r="I76" i="1" s="1"/>
  <c r="G75" i="1"/>
  <c r="G91" i="1" l="1"/>
  <c r="G84" i="1"/>
  <c r="G63" i="1"/>
  <c r="G129" i="1"/>
  <c r="G136" i="1"/>
  <c r="G70" i="1"/>
  <c r="G149" i="1"/>
  <c r="I153" i="2"/>
  <c r="G104" i="1"/>
  <c r="J153" i="2"/>
  <c r="G193" i="2" s="1"/>
  <c r="I75" i="1"/>
  <c r="J75" i="1" s="1"/>
  <c r="I89" i="1"/>
  <c r="J42" i="1"/>
  <c r="J46" i="1"/>
  <c r="G50" i="1"/>
  <c r="I102" i="1"/>
  <c r="I82" i="1"/>
  <c r="J82" i="1" s="1"/>
  <c r="I61" i="1"/>
  <c r="I127" i="1"/>
  <c r="J127" i="1" s="1"/>
  <c r="I134" i="1"/>
  <c r="I68" i="1"/>
  <c r="J68" i="1" s="1"/>
  <c r="J89" i="1"/>
  <c r="J44" i="1"/>
  <c r="J48" i="1"/>
  <c r="J102" i="1"/>
  <c r="J61" i="1"/>
  <c r="J134" i="1"/>
  <c r="I141" i="1"/>
  <c r="I15" i="1"/>
  <c r="I8" i="1"/>
  <c r="I29" i="1"/>
  <c r="I148" i="1"/>
  <c r="J148" i="1" s="1"/>
  <c r="I147" i="1"/>
  <c r="I69" i="1"/>
  <c r="J69" i="1" s="1"/>
  <c r="I35" i="1"/>
  <c r="I23" i="1"/>
  <c r="I135" i="1"/>
  <c r="J135" i="1" s="1"/>
  <c r="I128" i="1"/>
  <c r="J128" i="1" s="1"/>
  <c r="I62" i="1"/>
  <c r="J62" i="1" s="1"/>
  <c r="I55" i="1"/>
  <c r="I96" i="1"/>
  <c r="I83" i="1"/>
  <c r="J83" i="1" s="1"/>
  <c r="I121" i="1"/>
  <c r="I103" i="1"/>
  <c r="J103" i="1" s="1"/>
  <c r="J41" i="1"/>
  <c r="I43" i="1"/>
  <c r="J43" i="1" s="1"/>
  <c r="I45" i="1"/>
  <c r="J45" i="1" s="1"/>
  <c r="I47" i="1"/>
  <c r="J47" i="1" s="1"/>
  <c r="I49" i="1"/>
  <c r="J49" i="1" s="1"/>
  <c r="I115" i="1"/>
  <c r="I109" i="1"/>
  <c r="I90" i="1"/>
  <c r="J90" i="1" s="1"/>
  <c r="J76" i="1"/>
  <c r="G77" i="1"/>
  <c r="J84" i="1" l="1"/>
  <c r="J70" i="1"/>
  <c r="J129" i="1"/>
  <c r="G153" i="1"/>
  <c r="G157" i="1" s="1"/>
  <c r="G158" i="1" s="1"/>
  <c r="J136" i="1"/>
  <c r="I77" i="1"/>
  <c r="J77" i="1"/>
  <c r="J109" i="1"/>
  <c r="J110" i="1" s="1"/>
  <c r="I110" i="1"/>
  <c r="J50" i="1"/>
  <c r="J121" i="1"/>
  <c r="J122" i="1" s="1"/>
  <c r="I122" i="1"/>
  <c r="J96" i="1"/>
  <c r="J97" i="1" s="1"/>
  <c r="I97" i="1"/>
  <c r="J35" i="1"/>
  <c r="J36" i="1" s="1"/>
  <c r="I36" i="1"/>
  <c r="I149" i="1"/>
  <c r="J29" i="1"/>
  <c r="J30" i="1" s="1"/>
  <c r="I30" i="1"/>
  <c r="J15" i="1"/>
  <c r="J16" i="1" s="1"/>
  <c r="I16" i="1"/>
  <c r="J91" i="1"/>
  <c r="I136" i="1"/>
  <c r="I63" i="1"/>
  <c r="I104" i="1"/>
  <c r="I91" i="1"/>
  <c r="J115" i="1"/>
  <c r="J116" i="1" s="1"/>
  <c r="I116" i="1"/>
  <c r="J55" i="1"/>
  <c r="J56" i="1" s="1"/>
  <c r="I56" i="1"/>
  <c r="J23" i="1"/>
  <c r="J24" i="1" s="1"/>
  <c r="I24" i="1"/>
  <c r="J8" i="1"/>
  <c r="J9" i="1" s="1"/>
  <c r="I9" i="1"/>
  <c r="J141" i="1"/>
  <c r="J142" i="1" s="1"/>
  <c r="I142" i="1"/>
  <c r="J63" i="1"/>
  <c r="J104" i="1"/>
  <c r="I70" i="1"/>
  <c r="I129" i="1"/>
  <c r="I84" i="1"/>
  <c r="I50" i="1"/>
  <c r="J147" i="1"/>
  <c r="J149" i="1" s="1"/>
  <c r="I153" i="1" l="1"/>
  <c r="I157" i="1" s="1"/>
  <c r="J153" i="1"/>
  <c r="J157" i="1" s="1"/>
  <c r="J158" i="1" s="1"/>
</calcChain>
</file>

<file path=xl/sharedStrings.xml><?xml version="1.0" encoding="utf-8"?>
<sst xmlns="http://schemas.openxmlformats.org/spreadsheetml/2006/main" count="1477" uniqueCount="213">
  <si>
    <t>Lp</t>
  </si>
  <si>
    <t>Asortyment</t>
  </si>
  <si>
    <t>Nr kat.</t>
  </si>
  <si>
    <t>j.m.</t>
  </si>
  <si>
    <t>Szacunkowa ilość w  ciągu 12 miesięcy</t>
  </si>
  <si>
    <t>Cena jedn.netto</t>
  </si>
  <si>
    <t>Wartość netto</t>
  </si>
  <si>
    <t>Wartość brutto</t>
  </si>
  <si>
    <t>Producent</t>
  </si>
  <si>
    <t>szt</t>
  </si>
  <si>
    <t>VAT  [%]</t>
  </si>
  <si>
    <t>Wartość VAT</t>
  </si>
  <si>
    <t>7 = 5 x 6</t>
  </si>
  <si>
    <t>10 = 7 + 9</t>
  </si>
  <si>
    <t>Załącznik nr 1a do SIWZ</t>
  </si>
  <si>
    <t>………………………………………….</t>
  </si>
  <si>
    <t>pieczęć firmowa Wykonawcy</t>
  </si>
  <si>
    <t>Formularz   cenowy</t>
  </si>
  <si>
    <t>Ilość szt. w opakowaniu</t>
  </si>
  <si>
    <t>Prowadnik do pomiarów FFR: rozmiar 0,014 różne kształty końcówki (prosta J), różne stopnie sztywności, długość 185cm, kompatabilny z urządzeniami Volcano, S5i, który jest na stanie posiadania pracowni</t>
  </si>
  <si>
    <t>System do zamykania dostępu w tętnicy udowej po zabiegach PCI z wykorzystaniem zewnątrznaczyniowego, bioabsorbowalnego czopa. Dostępne rozmiary 5F, 6F, 7F</t>
  </si>
  <si>
    <t>Stent samopozycjonujący wykonany z nitinolu</t>
  </si>
  <si>
    <t>Zestawy do koronarografii sterylnie pakowany w opakowaniu folia-papier</t>
  </si>
  <si>
    <t>Zestaw do PTCA sterylnie pakowany w opakowanie folia-papier</t>
  </si>
  <si>
    <t>Igła angiograficzna 1,3x70mm</t>
  </si>
  <si>
    <t>Rampa 3-kranikowa typ off</t>
  </si>
  <si>
    <t>Prowadniki diagnostyczne typu J</t>
  </si>
  <si>
    <t>Torquer</t>
  </si>
  <si>
    <t>Y-connector</t>
  </si>
  <si>
    <t>Igła tępa, metalowa do prowadnika wieńcowego</t>
  </si>
  <si>
    <t>Adapter do techniki kissing baloons</t>
  </si>
  <si>
    <t>Prowadniki diagnostyczne o pokryciu hydrofilnym</t>
  </si>
  <si>
    <t>Introducery do tętnicy promieniowej</t>
  </si>
  <si>
    <t>Introducery do tętnicy udowej</t>
  </si>
  <si>
    <t>Cewniki prowadzące do PCTA</t>
  </si>
  <si>
    <t>Cewniki do trombektomii aspiracyjnej</t>
  </si>
  <si>
    <t>Cewniki balonowe do trudnych zmian i CTO</t>
  </si>
  <si>
    <t>Cewniki balonowe wysokociśnieniowe do postdylatacji</t>
  </si>
  <si>
    <t>Cewnik balonowy Semi-Compliant</t>
  </si>
  <si>
    <t>Cewnik tnąco-pozycjonujący Semi-Compliant</t>
  </si>
  <si>
    <t>Prowadniki do PTCA standardowe</t>
  </si>
  <si>
    <t>Prowadniki do udrożnień</t>
  </si>
  <si>
    <t>Stenty wieńcowe kobaltowo-chromowe pokryte substancją zmniejszającą adhezję płytek i osadzanie włóknika oraz lekiem antyproliferacyjnym</t>
  </si>
  <si>
    <t>Stent kobaltowo-chromowy pokryty cytostatykiem do bezpośredniego stentowania</t>
  </si>
  <si>
    <t>Cewnik balonowy uwalniający paklitaksel, bez powłoki polimerowej, do leczenia restenozy w stencie</t>
  </si>
  <si>
    <t>Stenty wieńcowe kobaltowo-chromowe zamocowane na cewniku balonowym wysokociśnieniowym,pokryte lekiem antyproliferacyjnym-analogiem rapamycyny(everolimus)</t>
  </si>
  <si>
    <t>System do protekcji dystalnej</t>
  </si>
  <si>
    <t>Strzykawka wysokociśnieniowa z manometrem do PTCA</t>
  </si>
  <si>
    <t>Cewniki diagnostyczne</t>
  </si>
  <si>
    <t>Cewniki balonowe do PTCA dla zmian trudnych i CTO</t>
  </si>
  <si>
    <t>Mikrocewnik wieńcowy</t>
  </si>
  <si>
    <t>Stent wieńcowy kobaltowo-chromowy pokryty lekiem antyproliferacyjnym</t>
  </si>
  <si>
    <t>Sondy elektroniczne do ultrasonografii wewnątrz naczyniowej z opcją ChromaFlo i wirtualnej histologii (VH), kompatybilny z urządzeniami Volcono, S5i, który jest na stanie posiadania pracowni</t>
  </si>
  <si>
    <t>Prowadniki do rekanalizacji przewlekłych okluzji tętnic wieńcowych(CTO)</t>
  </si>
  <si>
    <t>Prowadniki specjalne do CTO</t>
  </si>
  <si>
    <t>Zadanie nr 1 - Prowadniki do pomiarów FFR wraz z użyczeniem urzadzenia do ich obsługi</t>
  </si>
  <si>
    <t>Zadania nr 1 Wykonawca jest zobowiązany  do użyczenia na czas obowiązywania umowy urządzenia do pomiarów FFR – 1 szt. wraz z niezbędną dokumentacją techniczną; urządzenie winno być dostarczone wraz z osprzętem niezbędnym do jego uruchomienia oraz instrukcją obsługi w języku polskim itd. i paszportem technicznym zawierającym wpis poświadczający sprawność i bezpieczeństwo urządzenia. Wykonawca będzie zobowiązany do serwisu Przedmiotu Użyczenia wraz z wymianą elementów zużywalnych w ciągu 24 godzin (maksymalnie do 48 godzin).. Na czas naprawy uszkodzonego urządzenia Wykonawca dostarczy w ciągu maksymalnie 48 godz. od chwili zgłoszenia urządzenie zastępcze o takich samych parametrach i funkcjonalności jak urządzenie użyczone na podstawie niniejszej umowy</t>
  </si>
  <si>
    <t>Zadanie nr 2- Sondy do ultrasonografii wewnątrznaczyniowej wraz z użyczeniem urządzenia do ich obsługi</t>
  </si>
  <si>
    <t>Zadania nr 2  Wykonawca jest zobowiązany w szczególności do użyczenia na czas obowiązywania umowy nowego, sprawnego technicznie urządzenia do ultrasonografii naczyniowej wraz z niezbędną dokumentacją techniczną, kompatybilnego z cewnikami do ultrasonografii wewnątrznaczyniowej, wymienionym w Zadaniu nr 36; urządzenie winno być dostarczone wraz z osprzętem niezbędnym do jego uruchomienia oraz instrukcją obsługi w języku polskim i paszportem technicznym zawierającym wpis poświadczający sprawność i bezpieczeństwo urządzenia; Wykonawca będzie zobowiązany do serwisu Przedmiotu Użyczenia wraz z wymianą elementów zużywalnych w ciągu 24 godzin (maksymalnie do 48 godzin).. Na czas naprawy uszkodzonego urządzenia Wykonawca dostarczy w ciągu maksymalnie 48 godz. od chwili zgłoszenia urządzenie zastępcze o takich samych parametrach i funkcjonalności jak urządzenie użyczone na podstawie niniejszej umowy</t>
  </si>
  <si>
    <t>Razem zadanie nr 1:</t>
  </si>
  <si>
    <t>Słownie wartość brutto zadania nr 1:............................................................................................................................................................zł</t>
  </si>
  <si>
    <t>Razem zadanie nr 2</t>
  </si>
  <si>
    <t>Słownie wartość brutto zadania nr 2:............................................................................................................................................................zł</t>
  </si>
  <si>
    <t>Zadanie nr 3 - System do zamykania dostepu w tętnicy udowej po zabiegach PCI z wykorzystaniem zewnątrznaczyniowego, bioabsorbowalnego czopa</t>
  </si>
  <si>
    <t>Razem zadanie nr 3</t>
  </si>
  <si>
    <t>Słownie wartość brutto zadania nr 3:............................................................................................................................................................zł</t>
  </si>
  <si>
    <t>Zadanie nr 4- Stent nitinolowy pokryty cytostatykiem</t>
  </si>
  <si>
    <t>Razem zadanie nr 4:</t>
  </si>
  <si>
    <t>Słownie wartość brutto zadania nr 4............................................................................................................................................................zł</t>
  </si>
  <si>
    <t>Razem zadanie nr 6:</t>
  </si>
  <si>
    <t>Słownie wartość brutto zadania nr 6:............................................................................................................................................................zł</t>
  </si>
  <si>
    <t>Słownie wartość brutto zadania nr 7:............................................................................................................................................................zł</t>
  </si>
  <si>
    <t>Zadanie nr 5 -  Cewniki diagnostyczne standardowe</t>
  </si>
  <si>
    <t>Razem zadanie nr 5</t>
  </si>
  <si>
    <t>Słownie wartość brutto zadania nr 5............................................................................................................................................................zł</t>
  </si>
  <si>
    <t>Zadanie nr 6 - Zestawy do koronarografii I PTCA</t>
  </si>
  <si>
    <t>Zadanie nr 7 - Prowadniki diagnostyczne o pokryciu hydrofilnym</t>
  </si>
  <si>
    <t>Razem zadanie nr 7:</t>
  </si>
  <si>
    <t>Zadanie nr 8 - Zestaw introducerów do tętnicy promieniowej i udowej</t>
  </si>
  <si>
    <t>Razem zadanie nr 8</t>
  </si>
  <si>
    <t>Słownie wartość brutto zadania nr 8............................................................................................................................................................zł</t>
  </si>
  <si>
    <t>Zadanie nr 9 - Cewniki prowadzące do PTCA oraz cewniki do trombektomii aspiracyjnej</t>
  </si>
  <si>
    <t>Razem zadanie nr 9:</t>
  </si>
  <si>
    <t>Słownie wartość brutto zadania nr 9:............................................................................................................................................................zł</t>
  </si>
  <si>
    <t>Zadanie nr 10 - Zestaw cewników balonowych</t>
  </si>
  <si>
    <t>Razem zadanie nr 10</t>
  </si>
  <si>
    <t>Słownie wartość brutto zadania nr 10:............................................................................................................................................................zł</t>
  </si>
  <si>
    <t>Zadanie nr 11 - Zestaw cewników balonowych standardowych oraz tnących</t>
  </si>
  <si>
    <t>Razem zadanie nr 11:</t>
  </si>
  <si>
    <t>Słownie wartość brutto zadania nr 11:............................................................................................................................................................zł</t>
  </si>
  <si>
    <t>Zadanie nr 12 - Zestaw prowadników do PTCA</t>
  </si>
  <si>
    <t>Razem zadanie nr 12:</t>
  </si>
  <si>
    <t>Słownie wartość brutto zadania nr 12:............................................................................................................................................................zł</t>
  </si>
  <si>
    <t>Zadanie nr 13 - Senty wieńcowe kobaltowo-chromowe pokryte substancją zmniejszającą adhezję płytek i osadzanie włóknika oraz lekiem antyproliferacyjnym</t>
  </si>
  <si>
    <t>Razem zadanie nr 13:</t>
  </si>
  <si>
    <t>Słownie wartość brutto zadania nr 13:............................................................................................................................................................zł</t>
  </si>
  <si>
    <t>Zadanie 14 - Zestaw stentów wieńcowych chromowo-kobaltowych pokrytych cytostatykiem  oraz cewników balonowych uwalniających paklitaksel do leczenia restenozy w stencie</t>
  </si>
  <si>
    <t>Razem zadanie nr 14</t>
  </si>
  <si>
    <t>Słownie wartość brutto zadania nr 14:............................................................................................................................................................zł</t>
  </si>
  <si>
    <t>Zadanie 15- Stenty wieńcowe kobaltowo-chromowe zamocowane na cewniku balonowym wysokociśnieniowym, pokryte lekiem antyproliferacyjnym-analogiem rapamycyny(everolimus)</t>
  </si>
  <si>
    <t>Razem zadanie nr 15:</t>
  </si>
  <si>
    <t>Słownie wartość brutto zadania nr 15:............................................................................................................................................................zł</t>
  </si>
  <si>
    <t>Zadanie 16 - System do protekcji dystalnej</t>
  </si>
  <si>
    <t>Razem zadanie nr 16:</t>
  </si>
  <si>
    <t>Słownie wartość brutto zadania nr 16:............................................................................................................................................................zł</t>
  </si>
  <si>
    <t>Zadanie 17 - Strzykawka wysokociśnieniowa z manometrem do PTCA</t>
  </si>
  <si>
    <t>Razem zadanie nr 17:</t>
  </si>
  <si>
    <t>Słownie wartość brutto zadania nr 17:............................................................................................................................................................zł</t>
  </si>
  <si>
    <t>Zadanie 18 - Zestaw cewników diagnostycznych oraz cewników prowadzących dedykowanych dla dostępu promieniowego</t>
  </si>
  <si>
    <t>Razem zadanie nr 18:</t>
  </si>
  <si>
    <t>Słownie wartość brutto zadania nr 18:............................................................................................................................................................zł</t>
  </si>
  <si>
    <t>Zadanie 19 - Zestaw cewników balonowych do PTCA dla zmian trudnych i CTO oraz mikrocewników wieńcowych</t>
  </si>
  <si>
    <t>Razem zadanie nr 19:</t>
  </si>
  <si>
    <t>Słownie wartość brutto zadania nr 19:............................................................................................................................................................zł</t>
  </si>
  <si>
    <t>Zadanie 20 - Stent wieńcowy kobaltowo-chromowy pokryty lekiem antyproliferacyjnym</t>
  </si>
  <si>
    <t>Razem zadanie nr 20</t>
  </si>
  <si>
    <t>Słownie wartość brutto zadania nr 20............................................................................................................................................................zł</t>
  </si>
  <si>
    <t>Zadanie 21 -Prowadniki do rekanalizacji przewlekłych okluzji tętnic wieńcowych(CTO) oraz prowadniki specjalne do CTO</t>
  </si>
  <si>
    <t>Razem zadanie nr 21:</t>
  </si>
  <si>
    <t>Słownie wartość brutto zadania nr 21:............................................................................................................................................................zł</t>
  </si>
  <si>
    <t>RAZEM ZADANIE                     OD 1 DO 21</t>
  </si>
  <si>
    <t>Wartość Vat</t>
  </si>
  <si>
    <t>Cewnik zbrojony zapewniający dobre manewrowanie i obrót, miękka końcówka (atraumatyczna), średnica wewnętrzna minimum 0,47" przy 5F i minimum 0,42" przy 4F,dostępne cewniki o średnicach 4F,5F,6F, dobra widoczność w skopi, przepływ w cewniku pigtail 6F min.32,6 ml/sek,duży wybór kształtów, w tym Judkins,Amplatz,Multipurpoze,Pigtail, cewnik o średnicy 6F nie może powodować kurczu naczyń obwodowych przy dostępie promieniowym, rok produkcji 2017</t>
  </si>
  <si>
    <t>UMOWY obowiązują od 25-08-2016 do 24-08-2017</t>
  </si>
  <si>
    <t>wartość netto</t>
  </si>
  <si>
    <t>377/16/G/Apt</t>
  </si>
  <si>
    <t>371/16/G/Apt</t>
  </si>
  <si>
    <t>370/16/G/Apt</t>
  </si>
  <si>
    <t>385/16/G/Apt</t>
  </si>
  <si>
    <t>153/16/G/Apt</t>
  </si>
  <si>
    <t>376/16/G/Apt</t>
  </si>
  <si>
    <t>374/16/G/Apt</t>
  </si>
  <si>
    <t>372/16/G/Apt</t>
  </si>
  <si>
    <t>378/16/G/Apt</t>
  </si>
  <si>
    <t>347/16/G/Apt</t>
  </si>
  <si>
    <t>375/16/G/Apt</t>
  </si>
  <si>
    <t>367/16/G/Apt</t>
  </si>
  <si>
    <t>RAZEM</t>
  </si>
  <si>
    <t xml:space="preserve">RÓŻNICA                            </t>
  </si>
  <si>
    <t>WARTOŚĆ Z POPRZEDNICH UMÓW</t>
  </si>
  <si>
    <t xml:space="preserve">   Razem od 1 do 21</t>
  </si>
  <si>
    <t>Razem zadanie nr 14:</t>
  </si>
  <si>
    <t>Kompletny zestaw przetworników do pom. Ciśnień</t>
  </si>
  <si>
    <t>Cewniki prowadzące do PTCA</t>
  </si>
  <si>
    <t>Introducery do tętnicy udowej,25 cm</t>
  </si>
  <si>
    <t>introducery do tetnicy udowej,10cm</t>
  </si>
  <si>
    <t>Sondy elektroniczne do ultrasonografii wewnątrz naczyniowej z opcją ChromaFlo i wirtualnej histologii (VH), kompatybilny z urządzeniami Volcano, S5i, który jest na stanie posiadania pracowni</t>
  </si>
  <si>
    <t>Nazwa handlowa/ Producent</t>
  </si>
  <si>
    <t>Nr katalogowy                   (jeśli istnieje)</t>
  </si>
  <si>
    <t>Prowadnik do pomiarow FFR, rozmiar 0,014" końcówka dystalna dobrze widoczna w obrazie RTG do samodzielnegom kształtowania,prowadniki bezprzewodowe ,przesyłające dane do urzadzenia pomiarowego w technologii radiowej</t>
  </si>
  <si>
    <t>6 = 4 x 5</t>
  </si>
  <si>
    <t>System do zamykania dostępu w tętnicy udowej po zabiegach PCI z wykorzystaniem wewnątrznaczyniowego, bioabsorbowalnego czopa.  Rozmiary 6F- 8F - do wyboru przez zamawiającego</t>
  </si>
  <si>
    <t>Cewnik przedłużający do plastyki wieńcowej</t>
  </si>
  <si>
    <t>Razem zadanie nr 22:</t>
  </si>
  <si>
    <t>Słownie wartość brutto zadania nr 22:............................................................................................................................................................zł</t>
  </si>
  <si>
    <t>Stentgraft wieńcowy</t>
  </si>
  <si>
    <t>Razem zadanie nr 23:</t>
  </si>
  <si>
    <t>Słownie wartość brutto zadania nr 23:............................................................................................................................................................zł</t>
  </si>
  <si>
    <t xml:space="preserve"> Balon do kontrpulsacji wewnątrzaortalnej </t>
  </si>
  <si>
    <t>Razem zadanie nr 24:</t>
  </si>
  <si>
    <t>Słownie wartość brutto zadania nr 24:............................................................................................................................................................zł</t>
  </si>
  <si>
    <t>Razem zadanie nr 25:</t>
  </si>
  <si>
    <t>Słownie wartość brutto zadania nr 25:............................................................................................................................................................zł</t>
  </si>
  <si>
    <t xml:space="preserve"> Cewniki do obrazowania OCT wraz z użyczeniem urządzenia do ich obsługi</t>
  </si>
  <si>
    <t>Razem zadanie nr 26:</t>
  </si>
  <si>
    <t>Słownie wartość brutto zadania nr 26:............................................................................................................................................................zł</t>
  </si>
  <si>
    <t>FORMULARZ ASORTYMENTOWO-CENOWY</t>
  </si>
  <si>
    <t>Załącznik nr 2 do SIWZ</t>
  </si>
  <si>
    <t>9 = kol. 6 powiększona o VAT</t>
  </si>
  <si>
    <t>Ilość wymagana do utworzenia depozytu</t>
  </si>
  <si>
    <t>Strzykawka do podawania kontrastu 10ml</t>
  </si>
  <si>
    <t>Dren wysokociśnieniowy, wykonany z PUR</t>
  </si>
  <si>
    <t xml:space="preserve">CPV: 33.12.32.20-6  - Urządzenia do kardioangiografii
</t>
  </si>
  <si>
    <t>CPV: 33.12.32.20-6  - Urządzenia do kardioangiografii</t>
  </si>
  <si>
    <t>CPV: 33.11.17.30-7 Wyroby do angioplastyki</t>
  </si>
  <si>
    <t>CPV: 33.11.17.10-1 Wyroby do angiografii</t>
  </si>
  <si>
    <t>Stent samorozprężalny wykonany z nitinolu</t>
  </si>
  <si>
    <t>Pętla do usuwania ciał obcych długość 125 cm, zakres średnic 6 - 45 mm</t>
  </si>
  <si>
    <t xml:space="preserve">Pętla do usuwania ciał obcych długość 175 cm, zakres średnic 2 - 8 mm  </t>
  </si>
  <si>
    <t>Uwaga do Zadania nr 1 -  Wykonawca jest zobowiązany  do użyczenia na czas obowiązywania umowy urządzenia do pomiarów FFR – 1 szt. wraz z niezbędną dokumentacją techniczną na warunkach określonych w Projekcie umowy użyczenia - załącznik nr 6 do SIWZ.</t>
  </si>
  <si>
    <r>
      <t xml:space="preserve">Zadanie nr 1 - Prowadniki do pomiarów FFR wraz z użyczeniem urządzenia do ich obsługi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</si>
  <si>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2 - Sondy do ultrasonografii wewnątrznaczyniowej wraz z użyczeniem urządzenia do ich obsługi- 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</si>
  <si>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Uwaga do Zadania nr 2 - Wykonawca jest zobowiązany w szczególności do użyczenia na czas obowiązywania umowy nowego, sprawnego technicznie urządzenia do ultrasonografii naczyniowej wraz z niezbędną dokumentacją techniczną, kompatybilnego z cewnikami do ultrasonografii wewnątrznaczyniowej, wymienionym </t>
    </r>
    <r>
      <rPr>
        <sz val="10"/>
        <rFont val="Calibri"/>
        <family val="2"/>
        <charset val="238"/>
        <scheme val="minor"/>
      </rPr>
      <t>w zadaniu nr 2 na warunkach określonych w Projekcie umowy użyczenia - załącznik nr 6 do SIWZ.</t>
    </r>
  </si>
  <si>
    <r>
      <t xml:space="preserve">Zadanie nr 3 - System do zamykania dostępu w tetnicy udowej po zabiegach PCI z wykorzystaniem wewnątrznaczyniowego ,bioabsorbowalnego czopa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</si>
  <si>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4 - Stent nitinolowy pokryty cytostatykiem </t>
    </r>
    <r>
      <rPr>
        <b/>
        <sz val="11"/>
        <color rgb="FFFF0000"/>
        <rFont val="Calibri"/>
        <family val="2"/>
        <charset val="238"/>
        <scheme val="minor"/>
      </rPr>
      <t>- Zamawiający wymaga utworzenia depozytu</t>
    </r>
  </si>
  <si>
    <r>
      <t xml:space="preserve">Zadanie nr 5 -  Cewniki diagnostyczne standardowe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</si>
  <si>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Cewnik zbrojony zapewniający dobre manewrowanie i obrót, miękka końcówka (atraumatyczna), średnica wewnętrzna mi</t>
    </r>
    <r>
      <rPr>
        <sz val="11"/>
        <rFont val="Calibri"/>
        <family val="2"/>
        <charset val="238"/>
        <scheme val="minor"/>
      </rPr>
      <t>nimum 0,047" przy 5F i minimum 0,042" przy 4F,dostępne cewniki o średnicach 4F,5F,6F, dobra widoczność w skopi, przepływ w cewniku pigtail 6F min.32,6 ml/sek,wybór kształtów - co najmniej  :Judkins,Amplatz,Multipurpoze,Pigtail, cewnik o średnicy 6F nie może powodować kurczu naczyń obwodowych przy dostępie promieniowym, rok produkcji 2019</t>
    </r>
  </si>
  <si>
    <r>
      <t xml:space="preserve">Zadanie nr 6 - Zestawy do koronarografii I PTCA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</si>
  <si>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Zadanie nr 7 - Prowadniki diagnostyczne o pokryciu hydrofilnym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</si>
  <si>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nr 8 - Zestaw introducerów do tętnicy promieniowej i udowej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</si>
  <si>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9 - Cewniki prowadzące do PTCA, cewniki do trombektomii aspiracyjnej oraz cewniki diagnostyczne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</si>
  <si>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10 - Zestaw cewników balonowych </t>
    </r>
    <r>
      <rPr>
        <b/>
        <sz val="11"/>
        <color rgb="FFFF0000"/>
        <rFont val="Calibri"/>
        <family val="2"/>
        <charset val="238"/>
        <scheme val="minor"/>
      </rPr>
      <t>- Zamawiający wymaga utworzenia depozytu</t>
    </r>
  </si>
  <si>
    <r>
      <t>Zadanie nr 11 - Zestaw cewników balonowych standardowych oraz tnących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</si>
  <si>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nr 12 - Zestaw prowadników do PTCA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</si>
  <si>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13 - Stenty wieńcowe kobaltowo-chromowe pokryte substancją zmniejszającą adhezję płytek i osadzanie włóknika oraz lekiem antyproliferacyjnym </t>
    </r>
    <r>
      <rPr>
        <b/>
        <sz val="11"/>
        <color rgb="FFFF0000"/>
        <rFont val="Calibri"/>
        <family val="2"/>
        <charset val="238"/>
        <scheme val="minor"/>
      </rPr>
      <t>- Zamawiający wymaga utworzenia depozytu</t>
    </r>
  </si>
  <si>
    <r>
      <t xml:space="preserve">Zadanie nr 16 - System do protekcji dystalnej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</si>
  <si>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17 - Strzykawka wysokociśnieniowa z manometrem do PTCA-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</si>
  <si>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Zadanie nr 18 - Zestaw cewników diagnostycznych oraz cewników prowadzących dedykowanych dla dostępu promieniowego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</si>
  <si>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nr 19 - Zestaw cewników balonowych do PTCA dla zmian trudnych i CTO oraz mikrocewników wieńcowych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</si>
  <si>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 xml:space="preserve">Zadanie nr 20 - Stent wieńcowy kobaltowo-chromowy pokryty lekiem antyproliferacyjnym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</si>
  <si>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Zadanie nr 21 -Prowadniki do rekanalizacji przewlekłych okluzji tętnic wieńcowych(CTO) oraz prowadniki specjalne do CTO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</si>
  <si>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>Zadanie nr 22 - Cewnik przedłużający do plastyki wieńcowej 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</si>
  <si>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nr 23 - Stentgraft wieńcowy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</si>
  <si>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Zadanie nr 24 - Balon do kontrpulsacji wewnątrzaortalnej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</si>
  <si>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>Zadanie nr 25 - Pętle do usuwania ciał obcych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</si>
  <si>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nr 26 – Cewniki do obrazowania OCT wraz z użyczeniem urządzenia do ich obsługi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</si>
  <si>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r>
      <t>Zadanie 14 - Zestaw stentów wieńcowych chromowo-kobaltowych pokrytych cytostatykiem  oraz cewników balonowych uwalniających paklitaksel do leczenia restenozy w stencie -</t>
    </r>
    <r>
      <rPr>
        <b/>
        <sz val="11"/>
        <color rgb="FFFF0000"/>
        <rFont val="Calibri"/>
        <family val="2"/>
        <charset val="238"/>
        <scheme val="minor"/>
      </rPr>
      <t xml:space="preserve"> Zamawiający wymaga utworzenia depozytu</t>
    </r>
  </si>
  <si>
    <r>
      <t xml:space="preserve">Zadanie 15 - Stenty wieńcowe kobaltowo-chromowe zamocowane na cewniku balonowym wysokociśnieniowym, pokryte lekiem antyproliferacyjnym-analogiem rapamycyny(everolimus) - </t>
    </r>
    <r>
      <rPr>
        <b/>
        <sz val="11"/>
        <color rgb="FFFF0000"/>
        <rFont val="Calibri"/>
        <family val="2"/>
        <charset val="238"/>
        <scheme val="minor"/>
      </rPr>
      <t>Zamawiający wymaga utworzenia depozytu</t>
    </r>
  </si>
  <si>
    <t>Uwaga do Zadania 26: Wykonawca jest zobowiązany do użyczenia na czas obowiązywania umowy nowego, sprawnego technicznie urządzenia do obrazowania OCT wraz z niezbędną dokumentacją techniczną, kompatybilnego z cewnikami do OCT, wymienionym w zadaniu nr 26  na warunkach określonych w Projekcie umowy użyczenia - załącznik nr 6 do SIWZ.</t>
  </si>
  <si>
    <t xml:space="preserve">Osoby upoważnione do podpisania oferty w imieniu wykonawcy </t>
  </si>
  <si>
    <t>Imię i Nazwisko</t>
  </si>
  <si>
    <t>Data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</si>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</sst>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27" x14ac:knownFonts="1">
    <font>
      <sz val="11"/>
      <color rgb="FF000000"/>
      <name val="Arial"/>
      <family val="2"/>
      <charset val="238"/>
    </font>
    <font>
      <sz val="10"/>
      <name val="Arial Narrow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333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4" fillId="2" borderId="4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0" borderId="10" xfId="0" applyFont="1" applyBorder="1"/>
    <xf numFmtId="0" fontId="7" fillId="0" borderId="11" xfId="0" applyFont="1" applyFill="1" applyBorder="1" applyAlignment="1"/>
    <xf numFmtId="0" fontId="7" fillId="0" borderId="5" xfId="0" applyFont="1" applyFill="1" applyBorder="1" applyAlignment="1"/>
    <xf numFmtId="0" fontId="4" fillId="3" borderId="4" xfId="0" applyFont="1" applyFill="1" applyBorder="1"/>
    <xf numFmtId="0" fontId="4" fillId="2" borderId="10" xfId="0" applyFont="1" applyFill="1" applyBorder="1"/>
    <xf numFmtId="0" fontId="7" fillId="0" borderId="12" xfId="0" applyFont="1" applyFill="1" applyBorder="1" applyAlignment="1"/>
    <xf numFmtId="0" fontId="4" fillId="0" borderId="14" xfId="0" applyFont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/>
    <xf numFmtId="4" fontId="1" fillId="0" borderId="0" xfId="0" applyNumberFormat="1" applyFont="1" applyBorder="1" applyAlignment="1"/>
    <xf numFmtId="0" fontId="1" fillId="0" borderId="0" xfId="0" applyFont="1" applyBorder="1" applyAlignment="1"/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4" fillId="3" borderId="8" xfId="0" applyFont="1" applyFill="1" applyBorder="1"/>
    <xf numFmtId="0" fontId="4" fillId="0" borderId="18" xfId="0" applyFont="1" applyBorder="1"/>
    <xf numFmtId="4" fontId="4" fillId="2" borderId="4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4" fontId="4" fillId="2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/>
    <xf numFmtId="2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0" xfId="0" applyFont="1" applyFill="1"/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/>
    <xf numFmtId="4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9" fontId="4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/>
    <xf numFmtId="4" fontId="4" fillId="0" borderId="0" xfId="0" applyNumberFormat="1" applyFont="1"/>
    <xf numFmtId="0" fontId="7" fillId="0" borderId="1" xfId="0" applyFont="1" applyBorder="1"/>
    <xf numFmtId="4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/>
    <xf numFmtId="4" fontId="10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3" fillId="0" borderId="0" xfId="0" applyFont="1"/>
    <xf numFmtId="0" fontId="13" fillId="0" borderId="0" xfId="0" applyFont="1" applyBorder="1"/>
    <xf numFmtId="0" fontId="5" fillId="0" borderId="8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4" fontId="9" fillId="0" borderId="22" xfId="0" applyNumberFormat="1" applyFont="1" applyBorder="1" applyAlignment="1">
      <alignment horizontal="center"/>
    </xf>
    <xf numFmtId="0" fontId="5" fillId="5" borderId="8" xfId="0" applyFont="1" applyFill="1" applyBorder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Fill="1"/>
    <xf numFmtId="0" fontId="17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9" fillId="7" borderId="1" xfId="0" applyFont="1" applyFill="1" applyBorder="1" applyAlignment="1"/>
    <xf numFmtId="0" fontId="16" fillId="7" borderId="1" xfId="0" applyFont="1" applyFill="1" applyBorder="1" applyAlignment="1"/>
    <xf numFmtId="0" fontId="21" fillId="0" borderId="1" xfId="0" applyFont="1" applyFill="1" applyBorder="1" applyAlignment="1">
      <alignment horizontal="left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6" fillId="0" borderId="10" xfId="0" applyFont="1" applyFill="1" applyBorder="1"/>
    <xf numFmtId="0" fontId="16" fillId="0" borderId="14" xfId="0" applyFont="1" applyFill="1" applyBorder="1"/>
    <xf numFmtId="0" fontId="16" fillId="0" borderId="11" xfId="0" applyFont="1" applyFill="1" applyBorder="1"/>
    <xf numFmtId="0" fontId="17" fillId="0" borderId="7" xfId="0" applyFont="1" applyFill="1" applyBorder="1" applyAlignment="1">
      <alignment horizontal="right"/>
    </xf>
    <xf numFmtId="0" fontId="17" fillId="0" borderId="12" xfId="0" applyFont="1" applyFill="1" applyBorder="1" applyAlignment="1">
      <alignment horizontal="right"/>
    </xf>
    <xf numFmtId="0" fontId="17" fillId="0" borderId="6" xfId="0" applyFont="1" applyFill="1" applyBorder="1" applyAlignment="1">
      <alignment horizontal="right"/>
    </xf>
    <xf numFmtId="4" fontId="19" fillId="0" borderId="8" xfId="0" applyNumberFormat="1" applyFont="1" applyFill="1" applyBorder="1" applyAlignment="1">
      <alignment horizontal="center" vertical="center"/>
    </xf>
    <xf numFmtId="4" fontId="19" fillId="6" borderId="8" xfId="0" applyNumberFormat="1" applyFont="1" applyFill="1" applyBorder="1" applyAlignment="1">
      <alignment horizontal="center" vertical="center"/>
    </xf>
    <xf numFmtId="0" fontId="16" fillId="6" borderId="8" xfId="0" applyFont="1" applyFill="1" applyBorder="1"/>
    <xf numFmtId="0" fontId="16" fillId="6" borderId="7" xfId="0" applyFont="1" applyFill="1" applyBorder="1"/>
    <xf numFmtId="0" fontId="17" fillId="6" borderId="2" xfId="0" applyFont="1" applyFill="1" applyBorder="1" applyAlignment="1">
      <alignment horizontal="center" wrapText="1"/>
    </xf>
    <xf numFmtId="0" fontId="22" fillId="0" borderId="17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6" fillId="0" borderId="3" xfId="0" applyFont="1" applyFill="1" applyBorder="1"/>
    <xf numFmtId="0" fontId="17" fillId="0" borderId="18" xfId="0" applyFont="1" applyFill="1" applyBorder="1" applyAlignment="1">
      <alignment horizont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top" wrapText="1"/>
    </xf>
    <xf numFmtId="0" fontId="21" fillId="0" borderId="33" xfId="0" applyFont="1" applyFill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0" fontId="17" fillId="0" borderId="10" xfId="0" applyFont="1" applyFill="1" applyBorder="1" applyAlignment="1">
      <alignment horizontal="right"/>
    </xf>
    <xf numFmtId="4" fontId="19" fillId="0" borderId="4" xfId="0" applyNumberFormat="1" applyFont="1" applyFill="1" applyBorder="1" applyAlignment="1">
      <alignment horizontal="center" vertical="center"/>
    </xf>
    <xf numFmtId="4" fontId="19" fillId="6" borderId="4" xfId="0" applyNumberFormat="1" applyFont="1" applyFill="1" applyBorder="1" applyAlignment="1">
      <alignment horizontal="center" vertical="center"/>
    </xf>
    <xf numFmtId="0" fontId="16" fillId="6" borderId="4" xfId="0" applyFont="1" applyFill="1" applyBorder="1"/>
    <xf numFmtId="0" fontId="16" fillId="6" borderId="11" xfId="0" applyFont="1" applyFill="1" applyBorder="1"/>
    <xf numFmtId="0" fontId="17" fillId="6" borderId="1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0" fontId="16" fillId="0" borderId="5" xfId="0" applyFont="1" applyFill="1" applyBorder="1"/>
    <xf numFmtId="0" fontId="22" fillId="0" borderId="2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19" fillId="7" borderId="18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30" xfId="0" applyFont="1" applyFill="1" applyBorder="1" applyAlignment="1">
      <alignment horizontal="left"/>
    </xf>
    <xf numFmtId="0" fontId="21" fillId="0" borderId="17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4" fontId="19" fillId="0" borderId="4" xfId="0" applyNumberFormat="1" applyFont="1" applyFill="1" applyBorder="1" applyAlignment="1">
      <alignment horizontal="center"/>
    </xf>
    <xf numFmtId="4" fontId="19" fillId="6" borderId="4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 wrapText="1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9" fontId="16" fillId="0" borderId="9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0" fontId="16" fillId="0" borderId="13" xfId="0" applyFont="1" applyFill="1" applyBorder="1"/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4" fontId="16" fillId="0" borderId="8" xfId="0" applyNumberFormat="1" applyFont="1" applyFill="1" applyBorder="1" applyAlignment="1">
      <alignment horizontal="center" vertical="center"/>
    </xf>
    <xf numFmtId="0" fontId="16" fillId="0" borderId="6" xfId="0" applyFont="1" applyFill="1" applyBorder="1"/>
    <xf numFmtId="0" fontId="16" fillId="0" borderId="7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17" xfId="0" applyFont="1" applyFill="1" applyBorder="1"/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/>
    </xf>
    <xf numFmtId="4" fontId="19" fillId="0" borderId="1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7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wrapText="1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8" xfId="0" applyFont="1" applyFill="1" applyBorder="1"/>
    <xf numFmtId="4" fontId="19" fillId="0" borderId="1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/>
    </xf>
    <xf numFmtId="0" fontId="16" fillId="0" borderId="1" xfId="0" applyFont="1" applyBorder="1" applyAlignment="1"/>
    <xf numFmtId="0" fontId="16" fillId="0" borderId="17" xfId="0" applyFont="1" applyBorder="1" applyAlignment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0" fontId="17" fillId="0" borderId="17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4" fontId="19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/>
    <xf numFmtId="0" fontId="16" fillId="6" borderId="17" xfId="0" applyFont="1" applyFill="1" applyBorder="1"/>
    <xf numFmtId="0" fontId="22" fillId="0" borderId="32" xfId="0" applyFont="1" applyFill="1" applyBorder="1" applyAlignment="1">
      <alignment horizontal="left"/>
    </xf>
    <xf numFmtId="0" fontId="22" fillId="0" borderId="33" xfId="0" applyFont="1" applyFill="1" applyBorder="1" applyAlignment="1">
      <alignment horizontal="left"/>
    </xf>
    <xf numFmtId="0" fontId="22" fillId="0" borderId="24" xfId="0" applyFont="1" applyFill="1" applyBorder="1" applyAlignment="1">
      <alignment horizontal="left"/>
    </xf>
    <xf numFmtId="0" fontId="19" fillId="7" borderId="17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left"/>
    </xf>
    <xf numFmtId="0" fontId="19" fillId="7" borderId="18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4" fontId="19" fillId="6" borderId="1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wrapText="1"/>
    </xf>
    <xf numFmtId="0" fontId="16" fillId="6" borderId="10" xfId="0" applyFont="1" applyFill="1" applyBorder="1"/>
    <xf numFmtId="0" fontId="22" fillId="0" borderId="18" xfId="0" applyFont="1" applyFill="1" applyBorder="1" applyAlignment="1">
      <alignment horizontal="left"/>
    </xf>
    <xf numFmtId="0" fontId="19" fillId="7" borderId="17" xfId="0" applyFont="1" applyFill="1" applyBorder="1" applyAlignment="1">
      <alignment horizontal="left" vertical="top" wrapText="1"/>
    </xf>
    <xf numFmtId="0" fontId="19" fillId="7" borderId="3" xfId="0" applyFont="1" applyFill="1" applyBorder="1" applyAlignment="1">
      <alignment horizontal="left" vertical="top" wrapText="1"/>
    </xf>
    <xf numFmtId="0" fontId="19" fillId="7" borderId="18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right"/>
    </xf>
    <xf numFmtId="0" fontId="17" fillId="0" borderId="29" xfId="0" applyFont="1" applyFill="1" applyBorder="1" applyAlignment="1">
      <alignment horizontal="right"/>
    </xf>
    <xf numFmtId="0" fontId="17" fillId="0" borderId="35" xfId="0" applyFont="1" applyFill="1" applyBorder="1" applyAlignment="1">
      <alignment horizontal="right"/>
    </xf>
    <xf numFmtId="4" fontId="19" fillId="6" borderId="16" xfId="0" applyNumberFormat="1" applyFont="1" applyFill="1" applyBorder="1" applyAlignment="1">
      <alignment horizontal="center" vertical="center"/>
    </xf>
    <xf numFmtId="4" fontId="19" fillId="0" borderId="31" xfId="0" applyNumberFormat="1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right"/>
    </xf>
    <xf numFmtId="0" fontId="17" fillId="0" borderId="37" xfId="0" applyFont="1" applyFill="1" applyBorder="1" applyAlignment="1">
      <alignment horizontal="right"/>
    </xf>
    <xf numFmtId="0" fontId="16" fillId="6" borderId="16" xfId="0" applyFont="1" applyFill="1" applyBorder="1"/>
    <xf numFmtId="0" fontId="16" fillId="6" borderId="28" xfId="0" applyFont="1" applyFill="1" applyBorder="1"/>
    <xf numFmtId="0" fontId="24" fillId="0" borderId="17" xfId="0" applyNumberFormat="1" applyFont="1" applyFill="1" applyBorder="1" applyAlignment="1">
      <alignment horizontal="left" vertical="center" wrapText="1"/>
    </xf>
    <xf numFmtId="0" fontId="24" fillId="0" borderId="3" xfId="0" applyNumberFormat="1" applyFont="1" applyFill="1" applyBorder="1" applyAlignment="1">
      <alignment horizontal="left" vertical="center" wrapText="1"/>
    </xf>
    <xf numFmtId="0" fontId="24" fillId="0" borderId="18" xfId="0" applyNumberFormat="1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16" fillId="6" borderId="5" xfId="0" applyFont="1" applyFill="1" applyBorder="1"/>
    <xf numFmtId="4" fontId="26" fillId="0" borderId="38" xfId="0" applyNumberFormat="1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49" fontId="26" fillId="0" borderId="38" xfId="0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173182</xdr:colOff>
      <xdr:row>155</xdr:row>
      <xdr:rowOff>34636</xdr:rowOff>
    </xdr:from>
    <xdr:to>
      <xdr:col>9</xdr:col>
      <xdr:colOff>173182</xdr:colOff>
      <xdr:row>155</xdr:row>
      <xdr:rowOff>60613</xdr:rowOff>
    </xdr:to>
    <xdr:cxnSp macro="">
      <xdr:nvCxnSpPr>
        <xdr:cNvPr id="3" name="Łącznik prostoliniowy 2"/>
        <xdr:cNvCxnSpPr/>
      </xdr:nvCxnSpPr>
      <xdr:spPr>
        <a:xfrm flipV="1">
          <a:off x="7862455" y="50950091"/>
          <a:ext cx="0" cy="259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173182</xdr:colOff>
      <xdr:row>155</xdr:row>
      <xdr:rowOff>34636</xdr:rowOff>
    </xdr:from>
    <xdr:to>
      <xdr:col>9</xdr:col>
      <xdr:colOff>173182</xdr:colOff>
      <xdr:row>155</xdr:row>
      <xdr:rowOff>60613</xdr:rowOff>
    </xdr:to>
    <xdr:cxnSp macro="">
      <xdr:nvCxnSpPr>
        <xdr:cNvPr id="2" name="Łącznik prostoliniowy 1"/>
        <xdr:cNvCxnSpPr/>
      </xdr:nvCxnSpPr>
      <xdr:spPr>
        <a:xfrm flipV="1">
          <a:off x="7983682" y="51450586"/>
          <a:ext cx="0" cy="259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151</xdr:row>
      <xdr:rowOff>8659</xdr:rowOff>
    </xdr:from>
    <xdr:to>
      <xdr:col>8</xdr:col>
      <xdr:colOff>8660</xdr:colOff>
      <xdr:row>153</xdr:row>
      <xdr:rowOff>8659</xdr:rowOff>
    </xdr:to>
    <xdr:cxnSp macro="">
      <xdr:nvCxnSpPr>
        <xdr:cNvPr id="3" name="Łącznik prostoliniowy 2"/>
        <xdr:cNvCxnSpPr/>
      </xdr:nvCxnSpPr>
      <xdr:spPr>
        <a:xfrm>
          <a:off x="6257059" y="50300659"/>
          <a:ext cx="828676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8659</xdr:colOff>
      <xdr:row>151</xdr:row>
      <xdr:rowOff>8659</xdr:rowOff>
    </xdr:from>
    <xdr:to>
      <xdr:col>7</xdr:col>
      <xdr:colOff>822613</xdr:colOff>
      <xdr:row>153</xdr:row>
      <xdr:rowOff>0</xdr:rowOff>
    </xdr:to>
    <xdr:cxnSp macro="">
      <xdr:nvCxnSpPr>
        <xdr:cNvPr id="4" name="Łącznik prostoliniowy 3"/>
        <xdr:cNvCxnSpPr/>
      </xdr:nvCxnSpPr>
      <xdr:spPr>
        <a:xfrm flipV="1">
          <a:off x="6257059" y="50300659"/>
          <a:ext cx="813954" cy="6961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view="pageBreakPreview" topLeftCell="A142" zoomScaleNormal="110" zoomScaleSheetLayoutView="100" workbookViewId="0">
      <selection activeCell="C165" sqref="C165"/>
    </sheetView>
  </sheetViews>
  <sheetFormatPr defaultColWidth="9" defaultRowHeight="16.5" x14ac:dyDescent="0.3"/>
  <cols>
    <col min="1" max="1" width="3.375" style="1" customWidth="1"/>
    <col min="2" max="2" width="35.75" style="1" customWidth="1"/>
    <col min="3" max="3" width="7.75" style="1" customWidth="1"/>
    <col min="4" max="4" width="5.25" style="1" customWidth="1"/>
    <col min="5" max="5" width="10.625" style="1" customWidth="1"/>
    <col min="6" max="6" width="8.625" style="1" customWidth="1"/>
    <col min="7" max="7" width="10.625" style="1" customWidth="1"/>
    <col min="8" max="8" width="10.875" style="1" customWidth="1"/>
    <col min="9" max="9" width="9.625" style="1" customWidth="1"/>
    <col min="10" max="10" width="12.875" style="1" customWidth="1"/>
    <col min="11" max="11" width="16.875" style="1" customWidth="1"/>
    <col min="12" max="12" width="9" style="1" customWidth="1"/>
    <col min="13" max="16384" width="9" style="1"/>
  </cols>
  <sheetData>
    <row r="1" spans="1:12" x14ac:dyDescent="0.3">
      <c r="A1" s="4" t="s">
        <v>15</v>
      </c>
      <c r="J1" s="3" t="s">
        <v>14</v>
      </c>
      <c r="K1" s="3"/>
    </row>
    <row r="2" spans="1:12" x14ac:dyDescent="0.3">
      <c r="A2" s="4" t="s">
        <v>16</v>
      </c>
    </row>
    <row r="3" spans="1:12" x14ac:dyDescent="0.3">
      <c r="A3" s="125" t="s">
        <v>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5" spans="1:12" x14ac:dyDescent="0.3">
      <c r="A5" s="9"/>
      <c r="B5" s="10" t="s">
        <v>55</v>
      </c>
      <c r="C5" s="10"/>
      <c r="D5" s="10"/>
      <c r="E5" s="10"/>
      <c r="F5" s="10"/>
      <c r="G5" s="10"/>
      <c r="H5" s="10"/>
      <c r="I5" s="10"/>
      <c r="J5" s="13"/>
      <c r="K5" s="10"/>
      <c r="L5" s="8"/>
    </row>
    <row r="6" spans="1:12" ht="44.25" customHeight="1" x14ac:dyDescent="0.3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10</v>
      </c>
      <c r="I6" s="2" t="s">
        <v>11</v>
      </c>
      <c r="J6" s="2" t="s">
        <v>7</v>
      </c>
      <c r="K6" s="19" t="s">
        <v>8</v>
      </c>
      <c r="L6" s="20" t="s">
        <v>18</v>
      </c>
    </row>
    <row r="7" spans="1:12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 t="s">
        <v>12</v>
      </c>
      <c r="H7" s="2">
        <v>8</v>
      </c>
      <c r="I7" s="2">
        <v>9</v>
      </c>
      <c r="J7" s="2" t="s">
        <v>13</v>
      </c>
      <c r="K7" s="19">
        <v>11</v>
      </c>
      <c r="L7" s="21">
        <v>12</v>
      </c>
    </row>
    <row r="8" spans="1:12" s="61" customFormat="1" ht="109.5" customHeight="1" x14ac:dyDescent="0.3">
      <c r="A8" s="52">
        <v>1</v>
      </c>
      <c r="B8" s="53" t="s">
        <v>19</v>
      </c>
      <c r="C8" s="54"/>
      <c r="D8" s="52" t="s">
        <v>9</v>
      </c>
      <c r="E8" s="52">
        <v>100</v>
      </c>
      <c r="F8" s="55">
        <v>2700</v>
      </c>
      <c r="G8" s="56">
        <f t="shared" ref="G8" si="0">E8*F8</f>
        <v>270000</v>
      </c>
      <c r="H8" s="57">
        <v>8</v>
      </c>
      <c r="I8" s="58">
        <f t="shared" ref="I8" si="1">G8*8%</f>
        <v>21600</v>
      </c>
      <c r="J8" s="59">
        <f t="shared" ref="J8" si="2">G8+I8</f>
        <v>291600</v>
      </c>
      <c r="K8" s="60"/>
      <c r="L8" s="54"/>
    </row>
    <row r="9" spans="1:12" x14ac:dyDescent="0.3">
      <c r="A9" s="119" t="s">
        <v>59</v>
      </c>
      <c r="B9" s="119"/>
      <c r="C9" s="119"/>
      <c r="D9" s="5"/>
      <c r="E9" s="5"/>
      <c r="F9" s="42"/>
      <c r="G9" s="34">
        <f>SUM(G8)</f>
        <v>270000</v>
      </c>
      <c r="H9" s="44"/>
      <c r="I9" s="34">
        <f t="shared" ref="I9:J9" si="3">SUM(I8)</f>
        <v>21600</v>
      </c>
      <c r="J9" s="34">
        <f t="shared" si="3"/>
        <v>291600</v>
      </c>
      <c r="K9" s="7"/>
      <c r="L9" s="11"/>
    </row>
    <row r="10" spans="1:12" ht="106.5" customHeight="1" x14ac:dyDescent="0.3">
      <c r="A10" s="127" t="s">
        <v>56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</row>
    <row r="11" spans="1:12" x14ac:dyDescent="0.3">
      <c r="A11" s="117" t="s">
        <v>60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36"/>
      <c r="L11" s="14"/>
    </row>
    <row r="12" spans="1:12" x14ac:dyDescent="0.3">
      <c r="A12" s="9"/>
      <c r="B12" s="10" t="s">
        <v>57</v>
      </c>
      <c r="C12" s="10"/>
      <c r="D12" s="10"/>
      <c r="E12" s="10"/>
      <c r="F12" s="10"/>
      <c r="G12" s="10"/>
      <c r="H12" s="10"/>
      <c r="I12" s="10"/>
      <c r="J12" s="13"/>
      <c r="K12" s="10"/>
      <c r="L12" s="8"/>
    </row>
    <row r="13" spans="1:12" ht="38.25" x14ac:dyDescent="0.3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10</v>
      </c>
      <c r="I13" s="2" t="s">
        <v>11</v>
      </c>
      <c r="J13" s="2" t="s">
        <v>7</v>
      </c>
      <c r="K13" s="19" t="s">
        <v>8</v>
      </c>
      <c r="L13" s="20" t="s">
        <v>18</v>
      </c>
    </row>
    <row r="14" spans="1:12" x14ac:dyDescent="0.3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 t="s">
        <v>12</v>
      </c>
      <c r="H14" s="2">
        <v>8</v>
      </c>
      <c r="I14" s="2">
        <v>9</v>
      </c>
      <c r="J14" s="2" t="s">
        <v>13</v>
      </c>
      <c r="K14" s="19">
        <v>11</v>
      </c>
      <c r="L14" s="21">
        <v>12</v>
      </c>
    </row>
    <row r="15" spans="1:12" s="61" customFormat="1" ht="96.75" customHeight="1" x14ac:dyDescent="0.3">
      <c r="A15" s="52">
        <v>1</v>
      </c>
      <c r="B15" s="53" t="s">
        <v>52</v>
      </c>
      <c r="C15" s="54"/>
      <c r="D15" s="52" t="s">
        <v>9</v>
      </c>
      <c r="E15" s="52">
        <v>50</v>
      </c>
      <c r="F15" s="56">
        <v>2800</v>
      </c>
      <c r="G15" s="56">
        <f t="shared" ref="G15" si="4">E15*F15</f>
        <v>140000</v>
      </c>
      <c r="H15" s="57">
        <v>8</v>
      </c>
      <c r="I15" s="58">
        <f t="shared" ref="I15" si="5">G15*8%</f>
        <v>11200</v>
      </c>
      <c r="J15" s="59">
        <f t="shared" ref="J15" si="6">G15+I15</f>
        <v>151200</v>
      </c>
      <c r="K15" s="60"/>
      <c r="L15" s="54"/>
    </row>
    <row r="16" spans="1:12" x14ac:dyDescent="0.3">
      <c r="A16" s="119" t="s">
        <v>61</v>
      </c>
      <c r="B16" s="119"/>
      <c r="C16" s="119"/>
      <c r="D16" s="5"/>
      <c r="E16" s="43"/>
      <c r="F16" s="33"/>
      <c r="G16" s="34">
        <f>SUM(G15)</f>
        <v>140000</v>
      </c>
      <c r="H16" s="44"/>
      <c r="I16" s="34">
        <f t="shared" ref="I16:J16" si="7">SUM(I15)</f>
        <v>11200</v>
      </c>
      <c r="J16" s="34">
        <f t="shared" si="7"/>
        <v>151200</v>
      </c>
      <c r="K16" s="7"/>
      <c r="L16" s="11"/>
    </row>
    <row r="17" spans="1:12" ht="41.25" customHeight="1" x14ac:dyDescent="0.3">
      <c r="A17" s="130" t="s">
        <v>58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2"/>
    </row>
    <row r="18" spans="1:12" ht="43.5" customHeight="1" x14ac:dyDescent="0.3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5"/>
    </row>
    <row r="19" spans="1:12" x14ac:dyDescent="0.3">
      <c r="A19" s="116" t="s">
        <v>62</v>
      </c>
      <c r="B19" s="116"/>
      <c r="C19" s="116"/>
      <c r="D19" s="116"/>
      <c r="E19" s="116"/>
      <c r="F19" s="116"/>
      <c r="G19" s="116"/>
      <c r="H19" s="116"/>
      <c r="I19" s="116"/>
      <c r="J19" s="117"/>
      <c r="K19" s="118"/>
      <c r="L19" s="8"/>
    </row>
    <row r="20" spans="1:12" x14ac:dyDescent="0.3">
      <c r="A20" s="9"/>
      <c r="B20" s="10" t="s">
        <v>63</v>
      </c>
      <c r="C20" s="10"/>
      <c r="D20" s="10"/>
      <c r="E20" s="10"/>
      <c r="F20" s="10"/>
      <c r="G20" s="10"/>
      <c r="H20" s="10"/>
      <c r="I20" s="10"/>
      <c r="J20" s="13"/>
      <c r="K20" s="10"/>
      <c r="L20" s="8"/>
    </row>
    <row r="21" spans="1:12" ht="38.25" x14ac:dyDescent="0.3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10</v>
      </c>
      <c r="I21" s="2" t="s">
        <v>11</v>
      </c>
      <c r="J21" s="2" t="s">
        <v>7</v>
      </c>
      <c r="K21" s="19" t="s">
        <v>8</v>
      </c>
      <c r="L21" s="20" t="s">
        <v>18</v>
      </c>
    </row>
    <row r="22" spans="1:12" x14ac:dyDescent="0.3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v>6</v>
      </c>
      <c r="G22" s="2" t="s">
        <v>12</v>
      </c>
      <c r="H22" s="2">
        <v>8</v>
      </c>
      <c r="I22" s="2">
        <v>9</v>
      </c>
      <c r="J22" s="2" t="s">
        <v>13</v>
      </c>
      <c r="K22" s="19">
        <v>11</v>
      </c>
      <c r="L22" s="21">
        <v>12</v>
      </c>
    </row>
    <row r="23" spans="1:12" s="61" customFormat="1" ht="84.75" customHeight="1" x14ac:dyDescent="0.3">
      <c r="A23" s="52">
        <v>1</v>
      </c>
      <c r="B23" s="62" t="s">
        <v>20</v>
      </c>
      <c r="C23" s="54"/>
      <c r="D23" s="52" t="s">
        <v>9</v>
      </c>
      <c r="E23" s="52">
        <v>120</v>
      </c>
      <c r="F23" s="56">
        <v>400</v>
      </c>
      <c r="G23" s="56">
        <f t="shared" ref="G23" si="8">E23*F23</f>
        <v>48000</v>
      </c>
      <c r="H23" s="57">
        <v>8</v>
      </c>
      <c r="I23" s="58">
        <f t="shared" ref="I23" si="9">G23*8%</f>
        <v>3840</v>
      </c>
      <c r="J23" s="59">
        <f t="shared" ref="J23" si="10">G23+I23</f>
        <v>51840</v>
      </c>
      <c r="K23" s="60"/>
      <c r="L23" s="54"/>
    </row>
    <row r="24" spans="1:12" x14ac:dyDescent="0.3">
      <c r="A24" s="119" t="s">
        <v>64</v>
      </c>
      <c r="B24" s="119"/>
      <c r="C24" s="119"/>
      <c r="D24" s="5"/>
      <c r="E24" s="5"/>
      <c r="F24" s="33"/>
      <c r="G24" s="34">
        <f>SUM(G23)</f>
        <v>48000</v>
      </c>
      <c r="H24" s="44"/>
      <c r="I24" s="34">
        <f t="shared" ref="I24:J24" si="11">SUM(I23)</f>
        <v>3840</v>
      </c>
      <c r="J24" s="34">
        <f t="shared" si="11"/>
        <v>51840</v>
      </c>
      <c r="K24" s="7"/>
      <c r="L24" s="11"/>
    </row>
    <row r="25" spans="1:12" x14ac:dyDescent="0.3">
      <c r="A25" s="116" t="s">
        <v>65</v>
      </c>
      <c r="B25" s="116"/>
      <c r="C25" s="116"/>
      <c r="D25" s="116"/>
      <c r="E25" s="116"/>
      <c r="F25" s="116"/>
      <c r="G25" s="116"/>
      <c r="H25" s="116"/>
      <c r="I25" s="116"/>
      <c r="J25" s="117"/>
      <c r="K25" s="118"/>
      <c r="L25" s="8"/>
    </row>
    <row r="26" spans="1:12" x14ac:dyDescent="0.3">
      <c r="A26" s="9"/>
      <c r="B26" s="10" t="s">
        <v>66</v>
      </c>
      <c r="C26" s="10"/>
      <c r="D26" s="10"/>
      <c r="E26" s="10"/>
      <c r="F26" s="10"/>
      <c r="G26" s="10"/>
      <c r="H26" s="10"/>
      <c r="I26" s="10"/>
      <c r="J26" s="13"/>
      <c r="K26" s="10"/>
      <c r="L26" s="8"/>
    </row>
    <row r="27" spans="1:12" ht="38.25" x14ac:dyDescent="0.3">
      <c r="A27" s="2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10</v>
      </c>
      <c r="I27" s="2" t="s">
        <v>11</v>
      </c>
      <c r="J27" s="2" t="s">
        <v>7</v>
      </c>
      <c r="K27" s="19" t="s">
        <v>8</v>
      </c>
      <c r="L27" s="20" t="s">
        <v>18</v>
      </c>
    </row>
    <row r="28" spans="1:12" x14ac:dyDescent="0.3">
      <c r="A28" s="2">
        <v>1</v>
      </c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 t="s">
        <v>12</v>
      </c>
      <c r="H28" s="2">
        <v>8</v>
      </c>
      <c r="I28" s="2">
        <v>9</v>
      </c>
      <c r="J28" s="2" t="s">
        <v>13</v>
      </c>
      <c r="K28" s="19">
        <v>11</v>
      </c>
      <c r="L28" s="21">
        <v>12</v>
      </c>
    </row>
    <row r="29" spans="1:12" s="61" customFormat="1" ht="27.75" customHeight="1" x14ac:dyDescent="0.3">
      <c r="A29" s="52">
        <v>1</v>
      </c>
      <c r="B29" s="63" t="s">
        <v>21</v>
      </c>
      <c r="C29" s="54"/>
      <c r="D29" s="64" t="s">
        <v>9</v>
      </c>
      <c r="E29" s="52">
        <v>20</v>
      </c>
      <c r="F29" s="56">
        <v>3600</v>
      </c>
      <c r="G29" s="56">
        <f t="shared" ref="G29" si="12">E29*F29</f>
        <v>72000</v>
      </c>
      <c r="H29" s="56">
        <v>8</v>
      </c>
      <c r="I29" s="58">
        <f t="shared" ref="I29" si="13">G29*8%</f>
        <v>5760</v>
      </c>
      <c r="J29" s="59">
        <f t="shared" ref="J29" si="14">G29+I29</f>
        <v>77760</v>
      </c>
      <c r="K29" s="60"/>
      <c r="L29" s="54"/>
    </row>
    <row r="30" spans="1:12" x14ac:dyDescent="0.3">
      <c r="A30" s="119" t="s">
        <v>67</v>
      </c>
      <c r="B30" s="119"/>
      <c r="C30" s="119"/>
      <c r="D30" s="5"/>
      <c r="E30" s="5"/>
      <c r="F30" s="6"/>
      <c r="G30" s="37">
        <f>SUM(G29)</f>
        <v>72000</v>
      </c>
      <c r="H30" s="38"/>
      <c r="I30" s="37">
        <f t="shared" ref="I30:J30" si="15">SUM(I29)</f>
        <v>5760</v>
      </c>
      <c r="J30" s="37">
        <f t="shared" si="15"/>
        <v>77760</v>
      </c>
      <c r="K30" s="7"/>
      <c r="L30" s="11"/>
    </row>
    <row r="31" spans="1:12" x14ac:dyDescent="0.3">
      <c r="A31" s="116" t="s">
        <v>68</v>
      </c>
      <c r="B31" s="116"/>
      <c r="C31" s="116"/>
      <c r="D31" s="116"/>
      <c r="E31" s="116"/>
      <c r="F31" s="116"/>
      <c r="G31" s="116"/>
      <c r="H31" s="116"/>
      <c r="I31" s="116"/>
      <c r="J31" s="117"/>
      <c r="K31" s="118"/>
      <c r="L31" s="8"/>
    </row>
    <row r="32" spans="1:12" x14ac:dyDescent="0.3">
      <c r="A32" s="9"/>
      <c r="B32" s="10" t="s">
        <v>72</v>
      </c>
      <c r="C32" s="10"/>
      <c r="D32" s="10"/>
      <c r="E32" s="10"/>
      <c r="F32" s="10"/>
      <c r="G32" s="10"/>
      <c r="H32" s="10"/>
      <c r="I32" s="10"/>
      <c r="J32" s="13"/>
      <c r="K32" s="10"/>
      <c r="L32" s="8"/>
    </row>
    <row r="33" spans="1:12" ht="38.25" x14ac:dyDescent="0.3">
      <c r="A33" s="2" t="s">
        <v>0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10</v>
      </c>
      <c r="I33" s="2" t="s">
        <v>11</v>
      </c>
      <c r="J33" s="2" t="s">
        <v>7</v>
      </c>
      <c r="K33" s="19" t="s">
        <v>8</v>
      </c>
      <c r="L33" s="20" t="s">
        <v>18</v>
      </c>
    </row>
    <row r="34" spans="1:12" x14ac:dyDescent="0.3">
      <c r="A34" s="2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2" t="s">
        <v>12</v>
      </c>
      <c r="H34" s="2">
        <v>8</v>
      </c>
      <c r="I34" s="2">
        <v>9</v>
      </c>
      <c r="J34" s="2" t="s">
        <v>13</v>
      </c>
      <c r="K34" s="19">
        <v>11</v>
      </c>
      <c r="L34" s="21">
        <v>12</v>
      </c>
    </row>
    <row r="35" spans="1:12" s="61" customFormat="1" ht="213.75" customHeight="1" x14ac:dyDescent="0.3">
      <c r="A35" s="52">
        <v>1</v>
      </c>
      <c r="B35" s="53" t="s">
        <v>122</v>
      </c>
      <c r="C35" s="54"/>
      <c r="D35" s="52" t="s">
        <v>9</v>
      </c>
      <c r="E35" s="57">
        <v>2400</v>
      </c>
      <c r="F35" s="55">
        <v>28</v>
      </c>
      <c r="G35" s="56">
        <f t="shared" ref="G35" si="16">E35*F35</f>
        <v>67200</v>
      </c>
      <c r="H35" s="57">
        <v>8</v>
      </c>
      <c r="I35" s="58">
        <f t="shared" ref="I35" si="17">G35*8%</f>
        <v>5376</v>
      </c>
      <c r="J35" s="59">
        <f t="shared" ref="J35" si="18">G35+I35</f>
        <v>72576</v>
      </c>
      <c r="K35" s="60"/>
      <c r="L35" s="54"/>
    </row>
    <row r="36" spans="1:12" x14ac:dyDescent="0.3">
      <c r="A36" s="119" t="s">
        <v>73</v>
      </c>
      <c r="B36" s="119"/>
      <c r="C36" s="119"/>
      <c r="D36" s="5"/>
      <c r="E36" s="5"/>
      <c r="F36" s="42"/>
      <c r="G36" s="34">
        <f>SUM(G35)</f>
        <v>67200</v>
      </c>
      <c r="H36" s="44"/>
      <c r="I36" s="34">
        <f t="shared" ref="I36:J36" si="19">SUM(I35)</f>
        <v>5376</v>
      </c>
      <c r="J36" s="34">
        <f t="shared" si="19"/>
        <v>72576</v>
      </c>
      <c r="K36" s="7"/>
      <c r="L36" s="11"/>
    </row>
    <row r="37" spans="1:12" x14ac:dyDescent="0.3">
      <c r="A37" s="116" t="s">
        <v>74</v>
      </c>
      <c r="B37" s="116"/>
      <c r="C37" s="116"/>
      <c r="D37" s="116"/>
      <c r="E37" s="116"/>
      <c r="F37" s="116"/>
      <c r="G37" s="116"/>
      <c r="H37" s="116"/>
      <c r="I37" s="116"/>
      <c r="J37" s="117"/>
      <c r="K37" s="118"/>
      <c r="L37" s="8"/>
    </row>
    <row r="38" spans="1:12" x14ac:dyDescent="0.3">
      <c r="A38" s="9"/>
      <c r="B38" s="10" t="s">
        <v>75</v>
      </c>
      <c r="C38" s="10"/>
      <c r="D38" s="10"/>
      <c r="E38" s="10"/>
      <c r="F38" s="10"/>
      <c r="G38" s="10"/>
      <c r="H38" s="10"/>
      <c r="I38" s="10"/>
      <c r="J38" s="13"/>
      <c r="K38" s="10"/>
      <c r="L38" s="8"/>
    </row>
    <row r="39" spans="1:12" ht="38.25" x14ac:dyDescent="0.3">
      <c r="A39" s="2" t="s">
        <v>0</v>
      </c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10</v>
      </c>
      <c r="I39" s="2" t="s">
        <v>11</v>
      </c>
      <c r="J39" s="2" t="s">
        <v>7</v>
      </c>
      <c r="K39" s="19" t="s">
        <v>8</v>
      </c>
      <c r="L39" s="20" t="s">
        <v>18</v>
      </c>
    </row>
    <row r="40" spans="1:12" x14ac:dyDescent="0.3">
      <c r="A40" s="2">
        <v>1</v>
      </c>
      <c r="B40" s="2">
        <v>2</v>
      </c>
      <c r="C40" s="2">
        <v>3</v>
      </c>
      <c r="D40" s="2">
        <v>4</v>
      </c>
      <c r="E40" s="2">
        <v>5</v>
      </c>
      <c r="F40" s="2">
        <v>6</v>
      </c>
      <c r="G40" s="2" t="s">
        <v>12</v>
      </c>
      <c r="H40" s="2">
        <v>8</v>
      </c>
      <c r="I40" s="2">
        <v>9</v>
      </c>
      <c r="J40" s="2" t="s">
        <v>13</v>
      </c>
      <c r="K40" s="19">
        <v>11</v>
      </c>
      <c r="L40" s="21">
        <v>12</v>
      </c>
    </row>
    <row r="41" spans="1:12" s="61" customFormat="1" ht="33" x14ac:dyDescent="0.3">
      <c r="A41" s="52">
        <v>1</v>
      </c>
      <c r="B41" s="53" t="s">
        <v>22</v>
      </c>
      <c r="C41" s="54"/>
      <c r="D41" s="52" t="s">
        <v>9</v>
      </c>
      <c r="E41" s="57">
        <v>2400</v>
      </c>
      <c r="F41" s="56">
        <v>159</v>
      </c>
      <c r="G41" s="56">
        <f t="shared" ref="G41:G49" si="20">E41*F41</f>
        <v>381600</v>
      </c>
      <c r="H41" s="57">
        <v>8</v>
      </c>
      <c r="I41" s="58">
        <f t="shared" ref="I41:I49" si="21">G41*8%</f>
        <v>30528</v>
      </c>
      <c r="J41" s="59">
        <f t="shared" ref="J41:J49" si="22">G41+I41</f>
        <v>412128</v>
      </c>
      <c r="K41" s="60"/>
      <c r="L41" s="54"/>
    </row>
    <row r="42" spans="1:12" s="61" customFormat="1" ht="33" x14ac:dyDescent="0.3">
      <c r="A42" s="52">
        <v>2</v>
      </c>
      <c r="B42" s="53" t="s">
        <v>23</v>
      </c>
      <c r="C42" s="54"/>
      <c r="D42" s="52" t="s">
        <v>9</v>
      </c>
      <c r="E42" s="57">
        <v>1300</v>
      </c>
      <c r="F42" s="56">
        <v>41.1</v>
      </c>
      <c r="G42" s="56">
        <f t="shared" si="20"/>
        <v>53430</v>
      </c>
      <c r="H42" s="57">
        <v>8</v>
      </c>
      <c r="I42" s="58">
        <f t="shared" si="21"/>
        <v>4274.3999999999996</v>
      </c>
      <c r="J42" s="59">
        <f t="shared" si="22"/>
        <v>57704.4</v>
      </c>
      <c r="K42" s="60"/>
      <c r="L42" s="54"/>
    </row>
    <row r="43" spans="1:12" s="61" customFormat="1" x14ac:dyDescent="0.3">
      <c r="A43" s="52">
        <v>3</v>
      </c>
      <c r="B43" s="53" t="s">
        <v>24</v>
      </c>
      <c r="C43" s="54"/>
      <c r="D43" s="52" t="s">
        <v>9</v>
      </c>
      <c r="E43" s="52">
        <v>400</v>
      </c>
      <c r="F43" s="56">
        <v>3.8</v>
      </c>
      <c r="G43" s="56">
        <f t="shared" si="20"/>
        <v>1520</v>
      </c>
      <c r="H43" s="57">
        <v>8</v>
      </c>
      <c r="I43" s="58">
        <f t="shared" si="21"/>
        <v>121.6</v>
      </c>
      <c r="J43" s="59">
        <f t="shared" si="22"/>
        <v>1641.6</v>
      </c>
      <c r="K43" s="60"/>
      <c r="L43" s="54"/>
    </row>
    <row r="44" spans="1:12" s="61" customFormat="1" x14ac:dyDescent="0.3">
      <c r="A44" s="65">
        <v>4</v>
      </c>
      <c r="B44" s="66" t="s">
        <v>25</v>
      </c>
      <c r="C44" s="67"/>
      <c r="D44" s="65" t="s">
        <v>9</v>
      </c>
      <c r="E44" s="65">
        <v>100</v>
      </c>
      <c r="F44" s="68">
        <v>8</v>
      </c>
      <c r="G44" s="56">
        <f t="shared" si="20"/>
        <v>800</v>
      </c>
      <c r="H44" s="57">
        <v>8</v>
      </c>
      <c r="I44" s="58">
        <f t="shared" si="21"/>
        <v>64</v>
      </c>
      <c r="J44" s="59">
        <f t="shared" si="22"/>
        <v>864</v>
      </c>
      <c r="K44" s="69"/>
      <c r="L44" s="67"/>
    </row>
    <row r="45" spans="1:12" s="61" customFormat="1" ht="21.75" customHeight="1" x14ac:dyDescent="0.3">
      <c r="A45" s="70">
        <v>5</v>
      </c>
      <c r="B45" s="71" t="s">
        <v>26</v>
      </c>
      <c r="C45" s="72"/>
      <c r="D45" s="70" t="s">
        <v>9</v>
      </c>
      <c r="E45" s="70">
        <v>100</v>
      </c>
      <c r="F45" s="73">
        <v>20</v>
      </c>
      <c r="G45" s="56">
        <f t="shared" si="20"/>
        <v>2000</v>
      </c>
      <c r="H45" s="57">
        <v>8</v>
      </c>
      <c r="I45" s="58">
        <f t="shared" si="21"/>
        <v>160</v>
      </c>
      <c r="J45" s="59">
        <f t="shared" si="22"/>
        <v>2160</v>
      </c>
      <c r="K45" s="72"/>
      <c r="L45" s="72"/>
    </row>
    <row r="46" spans="1:12" s="61" customFormat="1" ht="24" customHeight="1" x14ac:dyDescent="0.3">
      <c r="A46" s="70">
        <v>6</v>
      </c>
      <c r="B46" s="74" t="s">
        <v>27</v>
      </c>
      <c r="C46" s="72"/>
      <c r="D46" s="75" t="s">
        <v>9</v>
      </c>
      <c r="E46" s="75">
        <v>100</v>
      </c>
      <c r="F46" s="73">
        <v>13</v>
      </c>
      <c r="G46" s="56">
        <f t="shared" si="20"/>
        <v>1300</v>
      </c>
      <c r="H46" s="57">
        <v>8</v>
      </c>
      <c r="I46" s="58">
        <f t="shared" si="21"/>
        <v>104</v>
      </c>
      <c r="J46" s="59">
        <f t="shared" si="22"/>
        <v>1404</v>
      </c>
      <c r="K46" s="72"/>
      <c r="L46" s="72"/>
    </row>
    <row r="47" spans="1:12" s="61" customFormat="1" ht="19.5" customHeight="1" x14ac:dyDescent="0.3">
      <c r="A47" s="70">
        <v>7</v>
      </c>
      <c r="B47" s="74" t="s">
        <v>28</v>
      </c>
      <c r="C47" s="72"/>
      <c r="D47" s="75" t="s">
        <v>9</v>
      </c>
      <c r="E47" s="75">
        <v>100</v>
      </c>
      <c r="F47" s="73">
        <v>16</v>
      </c>
      <c r="G47" s="56">
        <f t="shared" si="20"/>
        <v>1600</v>
      </c>
      <c r="H47" s="57">
        <v>8</v>
      </c>
      <c r="I47" s="58">
        <f t="shared" si="21"/>
        <v>128</v>
      </c>
      <c r="J47" s="59">
        <f t="shared" si="22"/>
        <v>1728</v>
      </c>
      <c r="K47" s="72"/>
      <c r="L47" s="72"/>
    </row>
    <row r="48" spans="1:12" s="61" customFormat="1" ht="23.25" customHeight="1" x14ac:dyDescent="0.3">
      <c r="A48" s="70">
        <v>8</v>
      </c>
      <c r="B48" s="74" t="s">
        <v>29</v>
      </c>
      <c r="C48" s="72"/>
      <c r="D48" s="75" t="s">
        <v>9</v>
      </c>
      <c r="E48" s="75">
        <v>100</v>
      </c>
      <c r="F48" s="73">
        <v>6.45</v>
      </c>
      <c r="G48" s="56">
        <f t="shared" si="20"/>
        <v>645</v>
      </c>
      <c r="H48" s="57">
        <v>8</v>
      </c>
      <c r="I48" s="58">
        <f t="shared" si="21"/>
        <v>51.6</v>
      </c>
      <c r="J48" s="59">
        <f t="shared" si="22"/>
        <v>696.6</v>
      </c>
      <c r="K48" s="72"/>
      <c r="L48" s="72"/>
    </row>
    <row r="49" spans="1:12" s="61" customFormat="1" ht="22.5" customHeight="1" x14ac:dyDescent="0.3">
      <c r="A49" s="70">
        <v>9</v>
      </c>
      <c r="B49" s="74" t="s">
        <v>30</v>
      </c>
      <c r="C49" s="72"/>
      <c r="D49" s="75" t="s">
        <v>9</v>
      </c>
      <c r="E49" s="75">
        <v>50</v>
      </c>
      <c r="F49" s="73">
        <v>28</v>
      </c>
      <c r="G49" s="56">
        <f t="shared" si="20"/>
        <v>1400</v>
      </c>
      <c r="H49" s="57">
        <v>8</v>
      </c>
      <c r="I49" s="58">
        <f t="shared" si="21"/>
        <v>112</v>
      </c>
      <c r="J49" s="59">
        <f t="shared" si="22"/>
        <v>1512</v>
      </c>
      <c r="K49" s="72"/>
      <c r="L49" s="72"/>
    </row>
    <row r="50" spans="1:12" ht="22.5" customHeight="1" x14ac:dyDescent="0.3">
      <c r="A50" s="137" t="s">
        <v>69</v>
      </c>
      <c r="B50" s="137"/>
      <c r="C50" s="137"/>
      <c r="D50" s="15"/>
      <c r="E50" s="15"/>
      <c r="F50" s="16"/>
      <c r="G50" s="36">
        <f>SUM(G41:G49)</f>
        <v>444295</v>
      </c>
      <c r="H50" s="41"/>
      <c r="I50" s="36">
        <f t="shared" ref="I50:J50" si="23">SUM(I41:I49)</f>
        <v>35543.599999999999</v>
      </c>
      <c r="J50" s="36">
        <f t="shared" si="23"/>
        <v>479838.6</v>
      </c>
      <c r="K50" s="17"/>
      <c r="L50" s="18"/>
    </row>
    <row r="51" spans="1:12" x14ac:dyDescent="0.3">
      <c r="A51" s="117" t="s">
        <v>70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36"/>
      <c r="L51" s="14"/>
    </row>
    <row r="52" spans="1:12" x14ac:dyDescent="0.3">
      <c r="A52" s="9"/>
      <c r="B52" s="10" t="s">
        <v>76</v>
      </c>
      <c r="C52" s="10"/>
      <c r="D52" s="10"/>
      <c r="E52" s="10"/>
      <c r="F52" s="10"/>
      <c r="G52" s="10"/>
      <c r="H52" s="10"/>
      <c r="I52" s="10"/>
      <c r="J52" s="13"/>
      <c r="K52" s="10"/>
      <c r="L52" s="8"/>
    </row>
    <row r="53" spans="1:12" ht="38.25" x14ac:dyDescent="0.3">
      <c r="A53" s="2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10</v>
      </c>
      <c r="I53" s="2" t="s">
        <v>11</v>
      </c>
      <c r="J53" s="2" t="s">
        <v>7</v>
      </c>
      <c r="K53" s="19" t="s">
        <v>8</v>
      </c>
      <c r="L53" s="20" t="s">
        <v>18</v>
      </c>
    </row>
    <row r="54" spans="1:12" x14ac:dyDescent="0.3">
      <c r="A54" s="2">
        <v>1</v>
      </c>
      <c r="B54" s="2">
        <v>2</v>
      </c>
      <c r="C54" s="2">
        <v>3</v>
      </c>
      <c r="D54" s="2">
        <v>4</v>
      </c>
      <c r="E54" s="2">
        <v>5</v>
      </c>
      <c r="F54" s="2">
        <v>6</v>
      </c>
      <c r="G54" s="2" t="s">
        <v>12</v>
      </c>
      <c r="H54" s="2">
        <v>8</v>
      </c>
      <c r="I54" s="2">
        <v>9</v>
      </c>
      <c r="J54" s="2" t="s">
        <v>13</v>
      </c>
      <c r="K54" s="19">
        <v>11</v>
      </c>
      <c r="L54" s="21">
        <v>12</v>
      </c>
    </row>
    <row r="55" spans="1:12" s="61" customFormat="1" x14ac:dyDescent="0.3">
      <c r="A55" s="52">
        <v>1</v>
      </c>
      <c r="B55" s="63" t="s">
        <v>31</v>
      </c>
      <c r="C55" s="54"/>
      <c r="D55" s="52" t="s">
        <v>9</v>
      </c>
      <c r="E55" s="52">
        <v>150</v>
      </c>
      <c r="F55" s="76">
        <v>97</v>
      </c>
      <c r="G55" s="56">
        <f>E55*F55</f>
        <v>14550</v>
      </c>
      <c r="H55" s="57">
        <v>8</v>
      </c>
      <c r="I55" s="58">
        <f>G55*8%</f>
        <v>1164</v>
      </c>
      <c r="J55" s="59">
        <f>G55+I55</f>
        <v>15714</v>
      </c>
      <c r="K55" s="60"/>
      <c r="L55" s="54"/>
    </row>
    <row r="56" spans="1:12" x14ac:dyDescent="0.3">
      <c r="A56" s="119" t="s">
        <v>77</v>
      </c>
      <c r="B56" s="119"/>
      <c r="C56" s="119"/>
      <c r="D56" s="5"/>
      <c r="E56" s="5"/>
      <c r="F56" s="6"/>
      <c r="G56" s="37">
        <f>SUM(G55)</f>
        <v>14550</v>
      </c>
      <c r="H56" s="38"/>
      <c r="I56" s="37">
        <f t="shared" ref="I56:J56" si="24">SUM(I55)</f>
        <v>1164</v>
      </c>
      <c r="J56" s="37">
        <f t="shared" si="24"/>
        <v>15714</v>
      </c>
      <c r="K56" s="7"/>
      <c r="L56" s="11"/>
    </row>
    <row r="57" spans="1:12" x14ac:dyDescent="0.3">
      <c r="A57" s="116" t="s">
        <v>71</v>
      </c>
      <c r="B57" s="116"/>
      <c r="C57" s="116"/>
      <c r="D57" s="116"/>
      <c r="E57" s="116"/>
      <c r="F57" s="116"/>
      <c r="G57" s="116"/>
      <c r="H57" s="116"/>
      <c r="I57" s="116"/>
      <c r="J57" s="117"/>
      <c r="K57" s="118"/>
      <c r="L57" s="8"/>
    </row>
    <row r="58" spans="1:12" x14ac:dyDescent="0.3">
      <c r="A58" s="9"/>
      <c r="B58" s="10" t="s">
        <v>78</v>
      </c>
      <c r="C58" s="10"/>
      <c r="D58" s="10"/>
      <c r="E58" s="10"/>
      <c r="F58" s="10"/>
      <c r="G58" s="10"/>
      <c r="H58" s="10"/>
      <c r="I58" s="10"/>
      <c r="J58" s="13"/>
      <c r="K58" s="10"/>
      <c r="L58" s="8"/>
    </row>
    <row r="59" spans="1:12" ht="38.25" x14ac:dyDescent="0.3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10</v>
      </c>
      <c r="I59" s="2" t="s">
        <v>11</v>
      </c>
      <c r="J59" s="2" t="s">
        <v>7</v>
      </c>
      <c r="K59" s="19" t="s">
        <v>8</v>
      </c>
      <c r="L59" s="20" t="s">
        <v>18</v>
      </c>
    </row>
    <row r="60" spans="1:12" x14ac:dyDescent="0.3">
      <c r="A60" s="2">
        <v>1</v>
      </c>
      <c r="B60" s="2">
        <v>2</v>
      </c>
      <c r="C60" s="2">
        <v>3</v>
      </c>
      <c r="D60" s="2">
        <v>4</v>
      </c>
      <c r="E60" s="2">
        <v>5</v>
      </c>
      <c r="F60" s="2">
        <v>6</v>
      </c>
      <c r="G60" s="2" t="s">
        <v>12</v>
      </c>
      <c r="H60" s="2">
        <v>8</v>
      </c>
      <c r="I60" s="2">
        <v>9</v>
      </c>
      <c r="J60" s="2" t="s">
        <v>13</v>
      </c>
      <c r="K60" s="19">
        <v>11</v>
      </c>
      <c r="L60" s="21">
        <v>12</v>
      </c>
    </row>
    <row r="61" spans="1:12" s="61" customFormat="1" ht="20.25" customHeight="1" x14ac:dyDescent="0.3">
      <c r="A61" s="52">
        <v>1</v>
      </c>
      <c r="B61" s="53" t="s">
        <v>32</v>
      </c>
      <c r="C61" s="54"/>
      <c r="D61" s="52" t="s">
        <v>9</v>
      </c>
      <c r="E61" s="57">
        <v>2000</v>
      </c>
      <c r="F61" s="55">
        <v>61</v>
      </c>
      <c r="G61" s="56">
        <f t="shared" ref="G61:G62" si="25">E61*F61</f>
        <v>122000</v>
      </c>
      <c r="H61" s="57">
        <v>8</v>
      </c>
      <c r="I61" s="58">
        <f t="shared" ref="I61:I62" si="26">G61*8%</f>
        <v>9760</v>
      </c>
      <c r="J61" s="59">
        <f t="shared" ref="J61:J62" si="27">G61+I61</f>
        <v>131760</v>
      </c>
      <c r="K61" s="60"/>
      <c r="L61" s="54"/>
    </row>
    <row r="62" spans="1:12" s="61" customFormat="1" ht="22.5" customHeight="1" x14ac:dyDescent="0.3">
      <c r="A62" s="52">
        <v>2</v>
      </c>
      <c r="B62" s="53" t="s">
        <v>33</v>
      </c>
      <c r="C62" s="54"/>
      <c r="D62" s="52" t="s">
        <v>9</v>
      </c>
      <c r="E62" s="52">
        <v>400</v>
      </c>
      <c r="F62" s="55">
        <v>42</v>
      </c>
      <c r="G62" s="56">
        <f t="shared" si="25"/>
        <v>16800</v>
      </c>
      <c r="H62" s="57">
        <v>8</v>
      </c>
      <c r="I62" s="58">
        <f t="shared" si="26"/>
        <v>1344</v>
      </c>
      <c r="J62" s="59">
        <f t="shared" si="27"/>
        <v>18144</v>
      </c>
      <c r="K62" s="60"/>
      <c r="L62" s="54"/>
    </row>
    <row r="63" spans="1:12" x14ac:dyDescent="0.3">
      <c r="A63" s="119" t="s">
        <v>79</v>
      </c>
      <c r="B63" s="119"/>
      <c r="C63" s="119"/>
      <c r="D63" s="5"/>
      <c r="E63" s="5"/>
      <c r="F63" s="6"/>
      <c r="G63" s="37">
        <f>SUM(G61:G62)</f>
        <v>138800</v>
      </c>
      <c r="H63" s="38"/>
      <c r="I63" s="37">
        <f t="shared" ref="I63:J63" si="28">SUM(I61:I62)</f>
        <v>11104</v>
      </c>
      <c r="J63" s="37">
        <f t="shared" si="28"/>
        <v>149904</v>
      </c>
      <c r="K63" s="7"/>
      <c r="L63" s="11"/>
    </row>
    <row r="64" spans="1:12" x14ac:dyDescent="0.3">
      <c r="A64" s="116" t="s">
        <v>80</v>
      </c>
      <c r="B64" s="116"/>
      <c r="C64" s="116"/>
      <c r="D64" s="116"/>
      <c r="E64" s="116"/>
      <c r="F64" s="116"/>
      <c r="G64" s="116"/>
      <c r="H64" s="116"/>
      <c r="I64" s="116"/>
      <c r="J64" s="117"/>
      <c r="K64" s="118"/>
      <c r="L64" s="8"/>
    </row>
    <row r="65" spans="1:12" x14ac:dyDescent="0.3">
      <c r="A65" s="9"/>
      <c r="B65" s="10" t="s">
        <v>81</v>
      </c>
      <c r="C65" s="10"/>
      <c r="D65" s="10"/>
      <c r="E65" s="10"/>
      <c r="F65" s="10"/>
      <c r="G65" s="10"/>
      <c r="H65" s="10"/>
      <c r="I65" s="10"/>
      <c r="J65" s="13"/>
      <c r="K65" s="10"/>
      <c r="L65" s="8"/>
    </row>
    <row r="66" spans="1:12" ht="38.25" x14ac:dyDescent="0.3">
      <c r="A66" s="2" t="s">
        <v>0</v>
      </c>
      <c r="B66" s="2" t="s">
        <v>1</v>
      </c>
      <c r="C66" s="2" t="s">
        <v>2</v>
      </c>
      <c r="D66" s="2" t="s">
        <v>3</v>
      </c>
      <c r="E66" s="2" t="s">
        <v>4</v>
      </c>
      <c r="F66" s="2" t="s">
        <v>5</v>
      </c>
      <c r="G66" s="2" t="s">
        <v>6</v>
      </c>
      <c r="H66" s="2" t="s">
        <v>10</v>
      </c>
      <c r="I66" s="2" t="s">
        <v>11</v>
      </c>
      <c r="J66" s="2" t="s">
        <v>7</v>
      </c>
      <c r="K66" s="19" t="s">
        <v>8</v>
      </c>
      <c r="L66" s="20" t="s">
        <v>18</v>
      </c>
    </row>
    <row r="67" spans="1:12" x14ac:dyDescent="0.3">
      <c r="A67" s="2">
        <v>1</v>
      </c>
      <c r="B67" s="2">
        <v>2</v>
      </c>
      <c r="C67" s="2">
        <v>3</v>
      </c>
      <c r="D67" s="2">
        <v>4</v>
      </c>
      <c r="E67" s="2">
        <v>5</v>
      </c>
      <c r="F67" s="2">
        <v>6</v>
      </c>
      <c r="G67" s="2" t="s">
        <v>12</v>
      </c>
      <c r="H67" s="2">
        <v>8</v>
      </c>
      <c r="I67" s="2">
        <v>9</v>
      </c>
      <c r="J67" s="2" t="s">
        <v>13</v>
      </c>
      <c r="K67" s="19">
        <v>11</v>
      </c>
      <c r="L67" s="21">
        <v>12</v>
      </c>
    </row>
    <row r="68" spans="1:12" s="61" customFormat="1" ht="21.75" customHeight="1" x14ac:dyDescent="0.3">
      <c r="A68" s="52">
        <v>1</v>
      </c>
      <c r="B68" s="53" t="s">
        <v>34</v>
      </c>
      <c r="C68" s="54"/>
      <c r="D68" s="52" t="s">
        <v>9</v>
      </c>
      <c r="E68" s="57">
        <v>1400</v>
      </c>
      <c r="F68" s="76">
        <v>150</v>
      </c>
      <c r="G68" s="56">
        <f t="shared" ref="G68:G69" si="29">E68*F68</f>
        <v>210000</v>
      </c>
      <c r="H68" s="57">
        <v>8</v>
      </c>
      <c r="I68" s="58">
        <f t="shared" ref="I68:I69" si="30">G68*8%</f>
        <v>16800</v>
      </c>
      <c r="J68" s="59">
        <f t="shared" ref="J68:J69" si="31">G68+I68</f>
        <v>226800</v>
      </c>
      <c r="K68" s="60"/>
      <c r="L68" s="54"/>
    </row>
    <row r="69" spans="1:12" s="61" customFormat="1" ht="24" customHeight="1" x14ac:dyDescent="0.3">
      <c r="A69" s="52">
        <v>2</v>
      </c>
      <c r="B69" s="53" t="s">
        <v>35</v>
      </c>
      <c r="C69" s="54"/>
      <c r="D69" s="52" t="s">
        <v>9</v>
      </c>
      <c r="E69" s="52">
        <v>140</v>
      </c>
      <c r="F69" s="76">
        <v>495</v>
      </c>
      <c r="G69" s="56">
        <f t="shared" si="29"/>
        <v>69300</v>
      </c>
      <c r="H69" s="57">
        <v>8</v>
      </c>
      <c r="I69" s="58">
        <f t="shared" si="30"/>
        <v>5544</v>
      </c>
      <c r="J69" s="59">
        <f t="shared" si="31"/>
        <v>74844</v>
      </c>
      <c r="K69" s="60"/>
      <c r="L69" s="54"/>
    </row>
    <row r="70" spans="1:12" x14ac:dyDescent="0.3">
      <c r="A70" s="119" t="s">
        <v>82</v>
      </c>
      <c r="B70" s="119"/>
      <c r="C70" s="119"/>
      <c r="D70" s="5"/>
      <c r="E70" s="5"/>
      <c r="F70" s="6"/>
      <c r="G70" s="37">
        <f>SUM(G68:G69)</f>
        <v>279300</v>
      </c>
      <c r="H70" s="38"/>
      <c r="I70" s="37">
        <f t="shared" ref="I70:J70" si="32">SUM(I68:I69)</f>
        <v>22344</v>
      </c>
      <c r="J70" s="37">
        <f t="shared" si="32"/>
        <v>301644</v>
      </c>
      <c r="K70" s="7"/>
      <c r="L70" s="11"/>
    </row>
    <row r="71" spans="1:12" x14ac:dyDescent="0.3">
      <c r="A71" s="116" t="s">
        <v>83</v>
      </c>
      <c r="B71" s="116"/>
      <c r="C71" s="116"/>
      <c r="D71" s="116"/>
      <c r="E71" s="116"/>
      <c r="F71" s="116"/>
      <c r="G71" s="116"/>
      <c r="H71" s="116"/>
      <c r="I71" s="116"/>
      <c r="J71" s="117"/>
      <c r="K71" s="118"/>
      <c r="L71" s="8"/>
    </row>
    <row r="72" spans="1:12" x14ac:dyDescent="0.3">
      <c r="A72" s="9"/>
      <c r="B72" s="10" t="s">
        <v>84</v>
      </c>
      <c r="C72" s="10"/>
      <c r="D72" s="10"/>
      <c r="E72" s="10"/>
      <c r="F72" s="10"/>
      <c r="G72" s="10"/>
      <c r="H72" s="10"/>
      <c r="I72" s="10"/>
      <c r="J72" s="13"/>
      <c r="K72" s="10"/>
      <c r="L72" s="8"/>
    </row>
    <row r="73" spans="1:12" ht="38.25" x14ac:dyDescent="0.3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10</v>
      </c>
      <c r="I73" s="2" t="s">
        <v>11</v>
      </c>
      <c r="J73" s="2" t="s">
        <v>7</v>
      </c>
      <c r="K73" s="19" t="s">
        <v>8</v>
      </c>
      <c r="L73" s="20" t="s">
        <v>18</v>
      </c>
    </row>
    <row r="74" spans="1:12" s="61" customFormat="1" x14ac:dyDescent="0.3">
      <c r="A74" s="77">
        <v>1</v>
      </c>
      <c r="B74" s="77">
        <v>2</v>
      </c>
      <c r="C74" s="77">
        <v>3</v>
      </c>
      <c r="D74" s="77">
        <v>4</v>
      </c>
      <c r="E74" s="77">
        <v>5</v>
      </c>
      <c r="F74" s="77">
        <v>6</v>
      </c>
      <c r="G74" s="77" t="s">
        <v>12</v>
      </c>
      <c r="H74" s="77">
        <v>8</v>
      </c>
      <c r="I74" s="77">
        <v>9</v>
      </c>
      <c r="J74" s="77" t="s">
        <v>13</v>
      </c>
      <c r="K74" s="78">
        <v>11</v>
      </c>
      <c r="L74" s="79">
        <v>12</v>
      </c>
    </row>
    <row r="75" spans="1:12" s="61" customFormat="1" ht="33.75" customHeight="1" x14ac:dyDescent="0.3">
      <c r="A75" s="52">
        <v>1</v>
      </c>
      <c r="B75" s="53" t="s">
        <v>36</v>
      </c>
      <c r="C75" s="54"/>
      <c r="D75" s="52" t="s">
        <v>9</v>
      </c>
      <c r="E75" s="52">
        <v>500</v>
      </c>
      <c r="F75" s="55">
        <v>150</v>
      </c>
      <c r="G75" s="56">
        <f>E75*F75</f>
        <v>75000</v>
      </c>
      <c r="H75" s="57">
        <v>8</v>
      </c>
      <c r="I75" s="58">
        <f>G75*8%</f>
        <v>6000</v>
      </c>
      <c r="J75" s="59">
        <f>G75+I75</f>
        <v>81000</v>
      </c>
      <c r="K75" s="60"/>
      <c r="L75" s="54"/>
    </row>
    <row r="76" spans="1:12" s="61" customFormat="1" ht="34.5" customHeight="1" x14ac:dyDescent="0.3">
      <c r="A76" s="52">
        <v>2</v>
      </c>
      <c r="B76" s="53" t="s">
        <v>37</v>
      </c>
      <c r="C76" s="54"/>
      <c r="D76" s="52" t="s">
        <v>9</v>
      </c>
      <c r="E76" s="52">
        <v>950</v>
      </c>
      <c r="F76" s="55">
        <v>150</v>
      </c>
      <c r="G76" s="56">
        <f>E76*F76</f>
        <v>142500</v>
      </c>
      <c r="H76" s="80">
        <v>8</v>
      </c>
      <c r="I76" s="58">
        <f>G76*8%</f>
        <v>11400</v>
      </c>
      <c r="J76" s="59">
        <f>G76+I76</f>
        <v>153900</v>
      </c>
      <c r="K76" s="60"/>
      <c r="L76" s="54"/>
    </row>
    <row r="77" spans="1:12" ht="21.75" customHeight="1" x14ac:dyDescent="0.3">
      <c r="A77" s="119" t="s">
        <v>85</v>
      </c>
      <c r="B77" s="119"/>
      <c r="C77" s="119"/>
      <c r="D77" s="5"/>
      <c r="E77" s="5"/>
      <c r="F77" s="6"/>
      <c r="G77" s="34">
        <f>SUM(G75:G76)</f>
        <v>217500</v>
      </c>
      <c r="H77" s="35"/>
      <c r="I77" s="36">
        <f>SUM(I75:I76)</f>
        <v>17400</v>
      </c>
      <c r="J77" s="36">
        <f>SUM(J75:J76)</f>
        <v>234900</v>
      </c>
      <c r="K77" s="32"/>
      <c r="L77" s="11"/>
    </row>
    <row r="78" spans="1:12" x14ac:dyDescent="0.3">
      <c r="A78" s="116" t="s">
        <v>86</v>
      </c>
      <c r="B78" s="116"/>
      <c r="C78" s="116"/>
      <c r="D78" s="116"/>
      <c r="E78" s="116"/>
      <c r="F78" s="116"/>
      <c r="G78" s="116"/>
      <c r="H78" s="116"/>
      <c r="I78" s="117"/>
      <c r="J78" s="117"/>
      <c r="K78" s="118"/>
      <c r="L78" s="8"/>
    </row>
    <row r="79" spans="1:12" x14ac:dyDescent="0.3">
      <c r="A79" s="9"/>
      <c r="B79" s="10" t="s">
        <v>87</v>
      </c>
      <c r="C79" s="10"/>
      <c r="D79" s="10"/>
      <c r="E79" s="10"/>
      <c r="F79" s="10"/>
      <c r="G79" s="10"/>
      <c r="H79" s="10"/>
      <c r="I79" s="10"/>
      <c r="J79" s="13"/>
      <c r="K79" s="10"/>
      <c r="L79" s="8"/>
    </row>
    <row r="80" spans="1:12" ht="38.25" x14ac:dyDescent="0.3">
      <c r="A80" s="2" t="s">
        <v>0</v>
      </c>
      <c r="B80" s="2" t="s">
        <v>1</v>
      </c>
      <c r="C80" s="2" t="s">
        <v>2</v>
      </c>
      <c r="D80" s="2" t="s">
        <v>3</v>
      </c>
      <c r="E80" s="2" t="s">
        <v>4</v>
      </c>
      <c r="F80" s="2" t="s">
        <v>5</v>
      </c>
      <c r="G80" s="2" t="s">
        <v>6</v>
      </c>
      <c r="H80" s="2" t="s">
        <v>10</v>
      </c>
      <c r="I80" s="2" t="s">
        <v>11</v>
      </c>
      <c r="J80" s="2" t="s">
        <v>7</v>
      </c>
      <c r="K80" s="19" t="s">
        <v>8</v>
      </c>
      <c r="L80" s="20" t="s">
        <v>18</v>
      </c>
    </row>
    <row r="81" spans="1:12" x14ac:dyDescent="0.3">
      <c r="A81" s="2">
        <v>1</v>
      </c>
      <c r="B81" s="2">
        <v>2</v>
      </c>
      <c r="C81" s="2">
        <v>3</v>
      </c>
      <c r="D81" s="2">
        <v>4</v>
      </c>
      <c r="E81" s="2">
        <v>5</v>
      </c>
      <c r="F81" s="2">
        <v>6</v>
      </c>
      <c r="G81" s="2" t="s">
        <v>12</v>
      </c>
      <c r="H81" s="2">
        <v>8</v>
      </c>
      <c r="I81" s="2">
        <v>9</v>
      </c>
      <c r="J81" s="2" t="s">
        <v>13</v>
      </c>
      <c r="K81" s="19">
        <v>11</v>
      </c>
      <c r="L81" s="21">
        <v>12</v>
      </c>
    </row>
    <row r="82" spans="1:12" s="61" customFormat="1" ht="17.25" customHeight="1" x14ac:dyDescent="0.3">
      <c r="A82" s="52">
        <v>1</v>
      </c>
      <c r="B82" s="63" t="s">
        <v>38</v>
      </c>
      <c r="C82" s="54"/>
      <c r="D82" s="52" t="s">
        <v>9</v>
      </c>
      <c r="E82" s="52">
        <v>100</v>
      </c>
      <c r="F82" s="76">
        <v>230</v>
      </c>
      <c r="G82" s="56">
        <f t="shared" ref="G82:G83" si="33">E82*F82</f>
        <v>23000</v>
      </c>
      <c r="H82" s="80">
        <v>8</v>
      </c>
      <c r="I82" s="58">
        <f t="shared" ref="I82:I83" si="34">G82*8%</f>
        <v>1840</v>
      </c>
      <c r="J82" s="59">
        <f t="shared" ref="J82:J83" si="35">G82+I82</f>
        <v>24840</v>
      </c>
      <c r="K82" s="60"/>
      <c r="L82" s="54"/>
    </row>
    <row r="83" spans="1:12" s="61" customFormat="1" x14ac:dyDescent="0.3">
      <c r="A83" s="52">
        <v>2</v>
      </c>
      <c r="B83" s="63" t="s">
        <v>39</v>
      </c>
      <c r="C83" s="54"/>
      <c r="D83" s="52" t="s">
        <v>9</v>
      </c>
      <c r="E83" s="52">
        <v>20</v>
      </c>
      <c r="F83" s="76">
        <v>1500</v>
      </c>
      <c r="G83" s="56">
        <f t="shared" si="33"/>
        <v>30000</v>
      </c>
      <c r="H83" s="80">
        <v>8</v>
      </c>
      <c r="I83" s="58">
        <f t="shared" si="34"/>
        <v>2400</v>
      </c>
      <c r="J83" s="59">
        <f t="shared" si="35"/>
        <v>32400</v>
      </c>
      <c r="K83" s="60"/>
      <c r="L83" s="54"/>
    </row>
    <row r="84" spans="1:12" x14ac:dyDescent="0.3">
      <c r="A84" s="119" t="s">
        <v>88</v>
      </c>
      <c r="B84" s="119"/>
      <c r="C84" s="119"/>
      <c r="D84" s="5"/>
      <c r="E84" s="5"/>
      <c r="F84" s="6"/>
      <c r="G84" s="37">
        <f>SUM(G82:G83)</f>
        <v>53000</v>
      </c>
      <c r="H84" s="38"/>
      <c r="I84" s="37">
        <f t="shared" ref="I84:J84" si="36">SUM(I82:I83)</f>
        <v>4240</v>
      </c>
      <c r="J84" s="37">
        <f t="shared" si="36"/>
        <v>57240</v>
      </c>
      <c r="K84" s="7"/>
      <c r="L84" s="11"/>
    </row>
    <row r="85" spans="1:12" x14ac:dyDescent="0.3">
      <c r="A85" s="116" t="s">
        <v>89</v>
      </c>
      <c r="B85" s="116"/>
      <c r="C85" s="116"/>
      <c r="D85" s="116"/>
      <c r="E85" s="116"/>
      <c r="F85" s="116"/>
      <c r="G85" s="116"/>
      <c r="H85" s="116"/>
      <c r="I85" s="116"/>
      <c r="J85" s="117"/>
      <c r="K85" s="118"/>
      <c r="L85" s="8"/>
    </row>
    <row r="86" spans="1:12" x14ac:dyDescent="0.3">
      <c r="A86" s="9"/>
      <c r="B86" s="10" t="s">
        <v>90</v>
      </c>
      <c r="C86" s="10"/>
      <c r="D86" s="10"/>
      <c r="E86" s="10"/>
      <c r="F86" s="10"/>
      <c r="G86" s="10"/>
      <c r="H86" s="10"/>
      <c r="I86" s="10"/>
      <c r="J86" s="13"/>
      <c r="K86" s="10"/>
      <c r="L86" s="8"/>
    </row>
    <row r="87" spans="1:12" ht="38.25" x14ac:dyDescent="0.3">
      <c r="A87" s="2" t="s">
        <v>0</v>
      </c>
      <c r="B87" s="2" t="s">
        <v>1</v>
      </c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10</v>
      </c>
      <c r="I87" s="2" t="s">
        <v>11</v>
      </c>
      <c r="J87" s="2" t="s">
        <v>7</v>
      </c>
      <c r="K87" s="19" t="s">
        <v>8</v>
      </c>
      <c r="L87" s="20" t="s">
        <v>18</v>
      </c>
    </row>
    <row r="88" spans="1:12" s="61" customFormat="1" x14ac:dyDescent="0.3">
      <c r="A88" s="77">
        <v>1</v>
      </c>
      <c r="B88" s="77">
        <v>2</v>
      </c>
      <c r="C88" s="77">
        <v>3</v>
      </c>
      <c r="D88" s="77">
        <v>4</v>
      </c>
      <c r="E88" s="77">
        <v>5</v>
      </c>
      <c r="F88" s="77">
        <v>6</v>
      </c>
      <c r="G88" s="77" t="s">
        <v>12</v>
      </c>
      <c r="H88" s="77">
        <v>8</v>
      </c>
      <c r="I88" s="77">
        <v>9</v>
      </c>
      <c r="J88" s="77" t="s">
        <v>13</v>
      </c>
      <c r="K88" s="78">
        <v>11</v>
      </c>
      <c r="L88" s="79">
        <v>12</v>
      </c>
    </row>
    <row r="89" spans="1:12" s="61" customFormat="1" ht="20.25" customHeight="1" x14ac:dyDescent="0.3">
      <c r="A89" s="52">
        <v>1</v>
      </c>
      <c r="B89" s="53" t="s">
        <v>40</v>
      </c>
      <c r="C89" s="54"/>
      <c r="D89" s="52" t="s">
        <v>9</v>
      </c>
      <c r="E89" s="57">
        <v>1900</v>
      </c>
      <c r="F89" s="55">
        <v>173</v>
      </c>
      <c r="G89" s="56">
        <f>E89*F89</f>
        <v>328700</v>
      </c>
      <c r="H89" s="57">
        <v>8</v>
      </c>
      <c r="I89" s="58">
        <f>G89*8%</f>
        <v>26296</v>
      </c>
      <c r="J89" s="59">
        <f>G89+I89</f>
        <v>354996</v>
      </c>
      <c r="K89" s="60"/>
      <c r="L89" s="54"/>
    </row>
    <row r="90" spans="1:12" s="61" customFormat="1" ht="22.5" customHeight="1" x14ac:dyDescent="0.3">
      <c r="A90" s="52">
        <v>2</v>
      </c>
      <c r="B90" s="53" t="s">
        <v>41</v>
      </c>
      <c r="C90" s="54"/>
      <c r="D90" s="52" t="s">
        <v>9</v>
      </c>
      <c r="E90" s="52">
        <v>100</v>
      </c>
      <c r="F90" s="55">
        <v>173</v>
      </c>
      <c r="G90" s="56">
        <f>E90*F90</f>
        <v>17300</v>
      </c>
      <c r="H90" s="80">
        <v>8</v>
      </c>
      <c r="I90" s="58">
        <f>G90*8%</f>
        <v>1384</v>
      </c>
      <c r="J90" s="59">
        <f>G90+I90</f>
        <v>18684</v>
      </c>
      <c r="K90" s="60"/>
      <c r="L90" s="54"/>
    </row>
    <row r="91" spans="1:12" x14ac:dyDescent="0.3">
      <c r="A91" s="119" t="s">
        <v>91</v>
      </c>
      <c r="B91" s="119"/>
      <c r="C91" s="119"/>
      <c r="D91" s="5"/>
      <c r="E91" s="5"/>
      <c r="F91" s="6"/>
      <c r="G91" s="37">
        <f>SUM(G89:G90)</f>
        <v>346000</v>
      </c>
      <c r="H91" s="38"/>
      <c r="I91" s="37">
        <f t="shared" ref="I91:J91" si="37">SUM(I89:I90)</f>
        <v>27680</v>
      </c>
      <c r="J91" s="37">
        <f t="shared" si="37"/>
        <v>373680</v>
      </c>
      <c r="K91" s="7"/>
      <c r="L91" s="11"/>
    </row>
    <row r="92" spans="1:12" x14ac:dyDescent="0.3">
      <c r="A92" s="116" t="s">
        <v>92</v>
      </c>
      <c r="B92" s="116"/>
      <c r="C92" s="116"/>
      <c r="D92" s="116"/>
      <c r="E92" s="116"/>
      <c r="F92" s="116"/>
      <c r="G92" s="116"/>
      <c r="H92" s="116"/>
      <c r="I92" s="116"/>
      <c r="J92" s="117"/>
      <c r="K92" s="118"/>
      <c r="L92" s="8"/>
    </row>
    <row r="93" spans="1:12" x14ac:dyDescent="0.3">
      <c r="A93" s="9"/>
      <c r="B93" s="10" t="s">
        <v>93</v>
      </c>
      <c r="C93" s="10"/>
      <c r="D93" s="10"/>
      <c r="E93" s="10"/>
      <c r="F93" s="10"/>
      <c r="G93" s="10"/>
      <c r="H93" s="10"/>
      <c r="I93" s="13"/>
      <c r="J93" s="13"/>
      <c r="K93" s="10"/>
      <c r="L93" s="8"/>
    </row>
    <row r="94" spans="1:12" ht="38.25" x14ac:dyDescent="0.3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10</v>
      </c>
      <c r="I94" s="2" t="s">
        <v>11</v>
      </c>
      <c r="J94" s="2" t="s">
        <v>7</v>
      </c>
      <c r="K94" s="19" t="s">
        <v>8</v>
      </c>
      <c r="L94" s="20" t="s">
        <v>18</v>
      </c>
    </row>
    <row r="95" spans="1:12" x14ac:dyDescent="0.3">
      <c r="A95" s="2">
        <v>1</v>
      </c>
      <c r="B95" s="2">
        <v>2</v>
      </c>
      <c r="C95" s="2">
        <v>3</v>
      </c>
      <c r="D95" s="2">
        <v>4</v>
      </c>
      <c r="E95" s="2">
        <v>5</v>
      </c>
      <c r="F95" s="2">
        <v>6</v>
      </c>
      <c r="G95" s="2" t="s">
        <v>12</v>
      </c>
      <c r="H95" s="2">
        <v>8</v>
      </c>
      <c r="I95" s="2">
        <v>9</v>
      </c>
      <c r="J95" s="2" t="s">
        <v>13</v>
      </c>
      <c r="K95" s="19">
        <v>11</v>
      </c>
      <c r="L95" s="21">
        <v>12</v>
      </c>
    </row>
    <row r="96" spans="1:12" s="61" customFormat="1" ht="69" customHeight="1" x14ac:dyDescent="0.3">
      <c r="A96" s="52">
        <v>1</v>
      </c>
      <c r="B96" s="53" t="s">
        <v>42</v>
      </c>
      <c r="C96" s="54"/>
      <c r="D96" s="52" t="s">
        <v>9</v>
      </c>
      <c r="E96" s="52">
        <v>150</v>
      </c>
      <c r="F96" s="56">
        <v>1100</v>
      </c>
      <c r="G96" s="56">
        <f>E96*F96</f>
        <v>165000</v>
      </c>
      <c r="H96" s="80">
        <v>8</v>
      </c>
      <c r="I96" s="58">
        <f>G96*8%</f>
        <v>13200</v>
      </c>
      <c r="J96" s="59">
        <f>G96+I96</f>
        <v>178200</v>
      </c>
      <c r="K96" s="60"/>
      <c r="L96" s="54"/>
    </row>
    <row r="97" spans="1:12" x14ac:dyDescent="0.3">
      <c r="A97" s="119" t="s">
        <v>94</v>
      </c>
      <c r="B97" s="119"/>
      <c r="C97" s="119"/>
      <c r="D97" s="5"/>
      <c r="E97" s="5"/>
      <c r="F97" s="33"/>
      <c r="G97" s="34">
        <f>SUM(G96)</f>
        <v>165000</v>
      </c>
      <c r="H97" s="35"/>
      <c r="I97" s="34">
        <f t="shared" ref="I97:J97" si="38">SUM(I96)</f>
        <v>13200</v>
      </c>
      <c r="J97" s="34">
        <f t="shared" si="38"/>
        <v>178200</v>
      </c>
      <c r="K97" s="12"/>
      <c r="L97" s="11"/>
    </row>
    <row r="98" spans="1:12" x14ac:dyDescent="0.3">
      <c r="A98" s="116" t="s">
        <v>95</v>
      </c>
      <c r="B98" s="116"/>
      <c r="C98" s="116"/>
      <c r="D98" s="116"/>
      <c r="E98" s="116"/>
      <c r="F98" s="116"/>
      <c r="G98" s="116"/>
      <c r="H98" s="116"/>
      <c r="I98" s="117"/>
      <c r="J98" s="117"/>
      <c r="K98" s="118"/>
      <c r="L98" s="8"/>
    </row>
    <row r="99" spans="1:12" x14ac:dyDescent="0.3">
      <c r="A99" s="9"/>
      <c r="B99" s="10" t="s">
        <v>96</v>
      </c>
      <c r="C99" s="10"/>
      <c r="D99" s="10"/>
      <c r="E99" s="10"/>
      <c r="F99" s="10"/>
      <c r="G99" s="10"/>
      <c r="H99" s="10"/>
      <c r="I99" s="13"/>
      <c r="J99" s="13"/>
      <c r="K99" s="10"/>
      <c r="L99" s="8"/>
    </row>
    <row r="100" spans="1:12" ht="38.25" x14ac:dyDescent="0.3">
      <c r="A100" s="2" t="s">
        <v>0</v>
      </c>
      <c r="B100" s="2" t="s">
        <v>1</v>
      </c>
      <c r="C100" s="2" t="s">
        <v>2</v>
      </c>
      <c r="D100" s="2" t="s">
        <v>3</v>
      </c>
      <c r="E100" s="2" t="s">
        <v>4</v>
      </c>
      <c r="F100" s="2" t="s">
        <v>5</v>
      </c>
      <c r="G100" s="2" t="s">
        <v>6</v>
      </c>
      <c r="H100" s="2" t="s">
        <v>10</v>
      </c>
      <c r="I100" s="2" t="s">
        <v>11</v>
      </c>
      <c r="J100" s="2" t="s">
        <v>7</v>
      </c>
      <c r="K100" s="19" t="s">
        <v>8</v>
      </c>
      <c r="L100" s="20" t="s">
        <v>18</v>
      </c>
    </row>
    <row r="101" spans="1:12" x14ac:dyDescent="0.3">
      <c r="A101" s="2">
        <v>1</v>
      </c>
      <c r="B101" s="2">
        <v>2</v>
      </c>
      <c r="C101" s="2">
        <v>3</v>
      </c>
      <c r="D101" s="2">
        <v>4</v>
      </c>
      <c r="E101" s="2">
        <v>5</v>
      </c>
      <c r="F101" s="2">
        <v>6</v>
      </c>
      <c r="G101" s="2" t="s">
        <v>12</v>
      </c>
      <c r="H101" s="2">
        <v>8</v>
      </c>
      <c r="I101" s="2">
        <v>9</v>
      </c>
      <c r="J101" s="2" t="s">
        <v>13</v>
      </c>
      <c r="K101" s="19">
        <v>11</v>
      </c>
      <c r="L101" s="21">
        <v>12</v>
      </c>
    </row>
    <row r="102" spans="1:12" s="61" customFormat="1" ht="33" x14ac:dyDescent="0.3">
      <c r="A102" s="52">
        <v>1</v>
      </c>
      <c r="B102" s="63" t="s">
        <v>43</v>
      </c>
      <c r="C102" s="54"/>
      <c r="D102" s="52" t="s">
        <v>9</v>
      </c>
      <c r="E102" s="52">
        <v>150</v>
      </c>
      <c r="F102" s="55">
        <v>1100</v>
      </c>
      <c r="G102" s="56">
        <f t="shared" ref="G102:G103" si="39">E102*F102</f>
        <v>165000</v>
      </c>
      <c r="H102" s="80">
        <v>8</v>
      </c>
      <c r="I102" s="58">
        <f t="shared" ref="I102:I103" si="40">G102*8%</f>
        <v>13200</v>
      </c>
      <c r="J102" s="59">
        <f t="shared" ref="J102:J103" si="41">G102+I102</f>
        <v>178200</v>
      </c>
      <c r="K102" s="60"/>
      <c r="L102" s="54"/>
    </row>
    <row r="103" spans="1:12" s="61" customFormat="1" ht="33.75" customHeight="1" x14ac:dyDescent="0.3">
      <c r="A103" s="52">
        <v>2</v>
      </c>
      <c r="B103" s="63" t="s">
        <v>44</v>
      </c>
      <c r="C103" s="54"/>
      <c r="D103" s="52" t="s">
        <v>9</v>
      </c>
      <c r="E103" s="52">
        <v>30</v>
      </c>
      <c r="F103" s="55">
        <v>2650</v>
      </c>
      <c r="G103" s="56">
        <f t="shared" si="39"/>
        <v>79500</v>
      </c>
      <c r="H103" s="80">
        <v>8</v>
      </c>
      <c r="I103" s="58">
        <f t="shared" si="40"/>
        <v>6360</v>
      </c>
      <c r="J103" s="59">
        <f t="shared" si="41"/>
        <v>85860</v>
      </c>
      <c r="K103" s="60"/>
      <c r="L103" s="54"/>
    </row>
    <row r="104" spans="1:12" ht="20.25" customHeight="1" x14ac:dyDescent="0.3">
      <c r="A104" s="119" t="s">
        <v>97</v>
      </c>
      <c r="B104" s="119"/>
      <c r="C104" s="119"/>
      <c r="D104" s="5"/>
      <c r="E104" s="5"/>
      <c r="F104" s="42"/>
      <c r="G104" s="34">
        <f>SUM(G102:G103)</f>
        <v>244500</v>
      </c>
      <c r="H104" s="44"/>
      <c r="I104" s="34">
        <f t="shared" ref="I104:J104" si="42">SUM(I102:I103)</f>
        <v>19560</v>
      </c>
      <c r="J104" s="34">
        <f t="shared" si="42"/>
        <v>264060</v>
      </c>
      <c r="K104" s="7"/>
      <c r="L104" s="11"/>
    </row>
    <row r="105" spans="1:12" x14ac:dyDescent="0.3">
      <c r="A105" s="116" t="s">
        <v>98</v>
      </c>
      <c r="B105" s="116"/>
      <c r="C105" s="116"/>
      <c r="D105" s="116"/>
      <c r="E105" s="116"/>
      <c r="F105" s="116"/>
      <c r="G105" s="116"/>
      <c r="H105" s="116"/>
      <c r="I105" s="116"/>
      <c r="J105" s="117"/>
      <c r="K105" s="118"/>
      <c r="L105" s="8"/>
    </row>
    <row r="106" spans="1:12" ht="16.5" customHeight="1" x14ac:dyDescent="0.3">
      <c r="A106" s="120" t="s">
        <v>99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1:12" ht="43.5" customHeight="1" x14ac:dyDescent="0.3">
      <c r="A107" s="2" t="s">
        <v>0</v>
      </c>
      <c r="B107" s="2" t="s">
        <v>1</v>
      </c>
      <c r="C107" s="2" t="s">
        <v>2</v>
      </c>
      <c r="D107" s="2" t="s">
        <v>3</v>
      </c>
      <c r="E107" s="2" t="s">
        <v>4</v>
      </c>
      <c r="F107" s="2" t="s">
        <v>5</v>
      </c>
      <c r="G107" s="2" t="s">
        <v>6</v>
      </c>
      <c r="H107" s="2" t="s">
        <v>10</v>
      </c>
      <c r="I107" s="2" t="s">
        <v>11</v>
      </c>
      <c r="J107" s="2" t="s">
        <v>7</v>
      </c>
      <c r="K107" s="19" t="s">
        <v>8</v>
      </c>
      <c r="L107" s="20" t="s">
        <v>18</v>
      </c>
    </row>
    <row r="108" spans="1:12" s="61" customFormat="1" ht="15.75" customHeight="1" x14ac:dyDescent="0.3">
      <c r="A108" s="77">
        <v>1</v>
      </c>
      <c r="B108" s="77">
        <v>2</v>
      </c>
      <c r="C108" s="77">
        <v>3</v>
      </c>
      <c r="D108" s="77">
        <v>4</v>
      </c>
      <c r="E108" s="77">
        <v>5</v>
      </c>
      <c r="F108" s="77">
        <v>6</v>
      </c>
      <c r="G108" s="77" t="s">
        <v>12</v>
      </c>
      <c r="H108" s="77">
        <v>8</v>
      </c>
      <c r="I108" s="77">
        <v>9</v>
      </c>
      <c r="J108" s="77" t="s">
        <v>13</v>
      </c>
      <c r="K108" s="78">
        <v>11</v>
      </c>
      <c r="L108" s="79">
        <v>12</v>
      </c>
    </row>
    <row r="109" spans="1:12" s="61" customFormat="1" ht="100.5" customHeight="1" x14ac:dyDescent="0.3">
      <c r="A109" s="52">
        <v>1</v>
      </c>
      <c r="B109" s="53" t="s">
        <v>45</v>
      </c>
      <c r="C109" s="54"/>
      <c r="D109" s="52" t="s">
        <v>9</v>
      </c>
      <c r="E109" s="52">
        <v>400</v>
      </c>
      <c r="F109" s="55">
        <v>750</v>
      </c>
      <c r="G109" s="56">
        <f>E109*F109</f>
        <v>300000</v>
      </c>
      <c r="H109" s="80">
        <v>8</v>
      </c>
      <c r="I109" s="58">
        <f>G109*8%</f>
        <v>24000</v>
      </c>
      <c r="J109" s="59">
        <f>G109+I109</f>
        <v>324000</v>
      </c>
      <c r="K109" s="81"/>
      <c r="L109" s="52"/>
    </row>
    <row r="110" spans="1:12" x14ac:dyDescent="0.3">
      <c r="A110" s="119" t="s">
        <v>100</v>
      </c>
      <c r="B110" s="119"/>
      <c r="C110" s="119"/>
      <c r="D110" s="5"/>
      <c r="E110" s="5"/>
      <c r="F110" s="6"/>
      <c r="G110" s="37">
        <f>SUM(G109)</f>
        <v>300000</v>
      </c>
      <c r="H110" s="38"/>
      <c r="I110" s="37">
        <f t="shared" ref="I110:J110" si="43">SUM(I109)</f>
        <v>24000</v>
      </c>
      <c r="J110" s="37">
        <f t="shared" si="43"/>
        <v>324000</v>
      </c>
      <c r="K110" s="7"/>
      <c r="L110" s="11"/>
    </row>
    <row r="111" spans="1:12" x14ac:dyDescent="0.3">
      <c r="A111" s="116" t="s">
        <v>101</v>
      </c>
      <c r="B111" s="116"/>
      <c r="C111" s="116"/>
      <c r="D111" s="116"/>
      <c r="E111" s="116"/>
      <c r="F111" s="116"/>
      <c r="G111" s="116"/>
      <c r="H111" s="116"/>
      <c r="I111" s="116"/>
      <c r="J111" s="117"/>
      <c r="K111" s="118"/>
      <c r="L111" s="8"/>
    </row>
    <row r="112" spans="1:12" x14ac:dyDescent="0.3">
      <c r="A112" s="9"/>
      <c r="B112" s="10" t="s">
        <v>102</v>
      </c>
      <c r="C112" s="10"/>
      <c r="D112" s="10"/>
      <c r="E112" s="10"/>
      <c r="F112" s="10"/>
      <c r="G112" s="10"/>
      <c r="H112" s="10"/>
      <c r="I112" s="13"/>
      <c r="J112" s="13"/>
      <c r="K112" s="10"/>
      <c r="L112" s="8"/>
    </row>
    <row r="113" spans="1:12" ht="38.25" x14ac:dyDescent="0.3">
      <c r="A113" s="2" t="s">
        <v>0</v>
      </c>
      <c r="B113" s="2" t="s">
        <v>1</v>
      </c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10</v>
      </c>
      <c r="I113" s="2" t="s">
        <v>11</v>
      </c>
      <c r="J113" s="2" t="s">
        <v>7</v>
      </c>
      <c r="K113" s="19" t="s">
        <v>8</v>
      </c>
      <c r="L113" s="20" t="s">
        <v>18</v>
      </c>
    </row>
    <row r="114" spans="1:12" x14ac:dyDescent="0.3">
      <c r="A114" s="2">
        <v>1</v>
      </c>
      <c r="B114" s="2">
        <v>2</v>
      </c>
      <c r="C114" s="2">
        <v>3</v>
      </c>
      <c r="D114" s="2">
        <v>4</v>
      </c>
      <c r="E114" s="2">
        <v>5</v>
      </c>
      <c r="F114" s="2">
        <v>6</v>
      </c>
      <c r="G114" s="2" t="s">
        <v>12</v>
      </c>
      <c r="H114" s="2">
        <v>8</v>
      </c>
      <c r="I114" s="2">
        <v>9</v>
      </c>
      <c r="J114" s="2" t="s">
        <v>13</v>
      </c>
      <c r="K114" s="19">
        <v>11</v>
      </c>
      <c r="L114" s="21">
        <v>12</v>
      </c>
    </row>
    <row r="115" spans="1:12" s="61" customFormat="1" x14ac:dyDescent="0.3">
      <c r="A115" s="52">
        <v>1</v>
      </c>
      <c r="B115" s="63" t="s">
        <v>46</v>
      </c>
      <c r="C115" s="54"/>
      <c r="D115" s="52" t="s">
        <v>9</v>
      </c>
      <c r="E115" s="52">
        <v>20</v>
      </c>
      <c r="F115" s="82">
        <v>2300</v>
      </c>
      <c r="G115" s="56">
        <f>E115*F115</f>
        <v>46000</v>
      </c>
      <c r="H115" s="80">
        <v>8</v>
      </c>
      <c r="I115" s="58">
        <f>G115*8%</f>
        <v>3680</v>
      </c>
      <c r="J115" s="59">
        <f>G115+I115</f>
        <v>49680</v>
      </c>
      <c r="K115" s="60"/>
      <c r="L115" s="54"/>
    </row>
    <row r="116" spans="1:12" x14ac:dyDescent="0.3">
      <c r="A116" s="119" t="s">
        <v>103</v>
      </c>
      <c r="B116" s="119"/>
      <c r="C116" s="119"/>
      <c r="D116" s="5"/>
      <c r="E116" s="5"/>
      <c r="F116" s="31"/>
      <c r="G116" s="37">
        <f>SUM(G115)</f>
        <v>46000</v>
      </c>
      <c r="H116" s="38"/>
      <c r="I116" s="37">
        <f t="shared" ref="I116:J116" si="44">SUM(I115)</f>
        <v>3680</v>
      </c>
      <c r="J116" s="37">
        <f t="shared" si="44"/>
        <v>49680</v>
      </c>
      <c r="K116" s="7"/>
      <c r="L116" s="11"/>
    </row>
    <row r="117" spans="1:12" x14ac:dyDescent="0.3">
      <c r="A117" s="116" t="s">
        <v>104</v>
      </c>
      <c r="B117" s="116"/>
      <c r="C117" s="116"/>
      <c r="D117" s="116"/>
      <c r="E117" s="116"/>
      <c r="F117" s="116"/>
      <c r="G117" s="116"/>
      <c r="H117" s="116"/>
      <c r="I117" s="123"/>
      <c r="J117" s="124"/>
      <c r="K117" s="118"/>
      <c r="L117" s="8"/>
    </row>
    <row r="118" spans="1:12" x14ac:dyDescent="0.3">
      <c r="A118" s="9"/>
      <c r="B118" s="10" t="s">
        <v>105</v>
      </c>
      <c r="C118" s="10"/>
      <c r="D118" s="10"/>
      <c r="E118" s="10"/>
      <c r="F118" s="10"/>
      <c r="G118" s="10"/>
      <c r="H118" s="10"/>
      <c r="I118" s="45"/>
      <c r="J118" s="45"/>
      <c r="K118" s="10"/>
      <c r="L118" s="8"/>
    </row>
    <row r="119" spans="1:12" ht="39.75" customHeight="1" x14ac:dyDescent="0.3">
      <c r="A119" s="2" t="s">
        <v>0</v>
      </c>
      <c r="B119" s="2" t="s">
        <v>1</v>
      </c>
      <c r="C119" s="2" t="s">
        <v>2</v>
      </c>
      <c r="D119" s="2" t="s">
        <v>3</v>
      </c>
      <c r="E119" s="2" t="s">
        <v>4</v>
      </c>
      <c r="F119" s="2" t="s">
        <v>5</v>
      </c>
      <c r="G119" s="2" t="s">
        <v>6</v>
      </c>
      <c r="H119" s="2" t="s">
        <v>10</v>
      </c>
      <c r="I119" s="2" t="s">
        <v>11</v>
      </c>
      <c r="J119" s="2" t="s">
        <v>7</v>
      </c>
      <c r="K119" s="19" t="s">
        <v>8</v>
      </c>
      <c r="L119" s="20" t="s">
        <v>18</v>
      </c>
    </row>
    <row r="120" spans="1:12" ht="20.25" customHeight="1" x14ac:dyDescent="0.3">
      <c r="A120" s="2">
        <v>1</v>
      </c>
      <c r="B120" s="2">
        <v>2</v>
      </c>
      <c r="C120" s="2">
        <v>3</v>
      </c>
      <c r="D120" s="2">
        <v>4</v>
      </c>
      <c r="E120" s="2">
        <v>5</v>
      </c>
      <c r="F120" s="2">
        <v>6</v>
      </c>
      <c r="G120" s="2" t="s">
        <v>12</v>
      </c>
      <c r="H120" s="2">
        <v>8</v>
      </c>
      <c r="I120" s="2">
        <v>9</v>
      </c>
      <c r="J120" s="2" t="s">
        <v>13</v>
      </c>
      <c r="K120" s="19">
        <v>11</v>
      </c>
      <c r="L120" s="21">
        <v>12</v>
      </c>
    </row>
    <row r="121" spans="1:12" s="61" customFormat="1" ht="33" x14ac:dyDescent="0.3">
      <c r="A121" s="52">
        <v>1</v>
      </c>
      <c r="B121" s="63" t="s">
        <v>47</v>
      </c>
      <c r="C121" s="54"/>
      <c r="D121" s="52" t="s">
        <v>9</v>
      </c>
      <c r="E121" s="57">
        <v>1000</v>
      </c>
      <c r="F121" s="55">
        <v>60</v>
      </c>
      <c r="G121" s="56">
        <f>E121*F121</f>
        <v>60000</v>
      </c>
      <c r="H121" s="80">
        <v>8</v>
      </c>
      <c r="I121" s="58">
        <f>G121*8%</f>
        <v>4800</v>
      </c>
      <c r="J121" s="59">
        <f>G121+I121</f>
        <v>64800</v>
      </c>
      <c r="K121" s="60"/>
      <c r="L121" s="54"/>
    </row>
    <row r="122" spans="1:12" x14ac:dyDescent="0.3">
      <c r="A122" s="119" t="s">
        <v>106</v>
      </c>
      <c r="B122" s="119"/>
      <c r="C122" s="119"/>
      <c r="D122" s="5"/>
      <c r="E122" s="43"/>
      <c r="F122" s="42"/>
      <c r="G122" s="34">
        <f>SUM(G121)</f>
        <v>60000</v>
      </c>
      <c r="H122" s="44"/>
      <c r="I122" s="34">
        <f t="shared" ref="I122:J122" si="45">SUM(I121)</f>
        <v>4800</v>
      </c>
      <c r="J122" s="34">
        <f t="shared" si="45"/>
        <v>64800</v>
      </c>
      <c r="K122" s="7"/>
      <c r="L122" s="11"/>
    </row>
    <row r="123" spans="1:12" x14ac:dyDescent="0.3">
      <c r="A123" s="116" t="s">
        <v>107</v>
      </c>
      <c r="B123" s="116"/>
      <c r="C123" s="116"/>
      <c r="D123" s="116"/>
      <c r="E123" s="116"/>
      <c r="F123" s="116"/>
      <c r="G123" s="116"/>
      <c r="H123" s="116"/>
      <c r="I123" s="116"/>
      <c r="J123" s="117"/>
      <c r="K123" s="118"/>
      <c r="L123" s="8"/>
    </row>
    <row r="124" spans="1:12" x14ac:dyDescent="0.3">
      <c r="A124" s="9"/>
      <c r="B124" s="10" t="s">
        <v>108</v>
      </c>
      <c r="C124" s="10"/>
      <c r="D124" s="10"/>
      <c r="E124" s="10"/>
      <c r="F124" s="10"/>
      <c r="G124" s="10"/>
      <c r="H124" s="10"/>
      <c r="I124" s="13"/>
      <c r="J124" s="13"/>
      <c r="K124" s="10"/>
      <c r="L124" s="8"/>
    </row>
    <row r="125" spans="1:12" ht="38.25" x14ac:dyDescent="0.3">
      <c r="A125" s="2" t="s">
        <v>0</v>
      </c>
      <c r="B125" s="2" t="s">
        <v>1</v>
      </c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10</v>
      </c>
      <c r="I125" s="2" t="s">
        <v>11</v>
      </c>
      <c r="J125" s="2" t="s">
        <v>7</v>
      </c>
      <c r="K125" s="19" t="s">
        <v>8</v>
      </c>
      <c r="L125" s="20" t="s">
        <v>18</v>
      </c>
    </row>
    <row r="126" spans="1:12" x14ac:dyDescent="0.3">
      <c r="A126" s="2">
        <v>1</v>
      </c>
      <c r="B126" s="2">
        <v>2</v>
      </c>
      <c r="C126" s="2">
        <v>3</v>
      </c>
      <c r="D126" s="2">
        <v>4</v>
      </c>
      <c r="E126" s="2">
        <v>5</v>
      </c>
      <c r="F126" s="2">
        <v>6</v>
      </c>
      <c r="G126" s="2" t="s">
        <v>12</v>
      </c>
      <c r="H126" s="2">
        <v>8</v>
      </c>
      <c r="I126" s="2">
        <v>9</v>
      </c>
      <c r="J126" s="2" t="s">
        <v>13</v>
      </c>
      <c r="K126" s="19">
        <v>11</v>
      </c>
      <c r="L126" s="21">
        <v>12</v>
      </c>
    </row>
    <row r="127" spans="1:12" s="61" customFormat="1" x14ac:dyDescent="0.3">
      <c r="A127" s="52">
        <v>1</v>
      </c>
      <c r="B127" s="63" t="s">
        <v>48</v>
      </c>
      <c r="C127" s="54"/>
      <c r="D127" s="52" t="s">
        <v>9</v>
      </c>
      <c r="E127" s="57">
        <v>1000</v>
      </c>
      <c r="F127" s="76">
        <v>41.5</v>
      </c>
      <c r="G127" s="56">
        <f t="shared" ref="G127:G128" si="46">E127*F127</f>
        <v>41500</v>
      </c>
      <c r="H127" s="80">
        <v>8</v>
      </c>
      <c r="I127" s="58">
        <f t="shared" ref="I127:I128" si="47">G127*8%</f>
        <v>3320</v>
      </c>
      <c r="J127" s="59">
        <f t="shared" ref="J127:J128" si="48">G127+I127</f>
        <v>44820</v>
      </c>
      <c r="K127" s="60"/>
      <c r="L127" s="54"/>
    </row>
    <row r="128" spans="1:12" s="61" customFormat="1" x14ac:dyDescent="0.3">
      <c r="A128" s="52">
        <v>2</v>
      </c>
      <c r="B128" s="63" t="s">
        <v>34</v>
      </c>
      <c r="C128" s="54"/>
      <c r="D128" s="52" t="s">
        <v>9</v>
      </c>
      <c r="E128" s="52">
        <v>100</v>
      </c>
      <c r="F128" s="76">
        <v>159</v>
      </c>
      <c r="G128" s="56">
        <f t="shared" si="46"/>
        <v>15900</v>
      </c>
      <c r="H128" s="80">
        <v>8</v>
      </c>
      <c r="I128" s="58">
        <f t="shared" si="47"/>
        <v>1272</v>
      </c>
      <c r="J128" s="59">
        <f t="shared" si="48"/>
        <v>17172</v>
      </c>
      <c r="K128" s="60"/>
      <c r="L128" s="54"/>
    </row>
    <row r="129" spans="1:12" x14ac:dyDescent="0.3">
      <c r="A129" s="119" t="s">
        <v>109</v>
      </c>
      <c r="B129" s="119"/>
      <c r="C129" s="119"/>
      <c r="D129" s="5"/>
      <c r="E129" s="5"/>
      <c r="F129" s="6"/>
      <c r="G129" s="37">
        <f>SUM(G127:G128)</f>
        <v>57400</v>
      </c>
      <c r="H129" s="38"/>
      <c r="I129" s="37">
        <f t="shared" ref="I129:J129" si="49">SUM(I127:I128)</f>
        <v>4592</v>
      </c>
      <c r="J129" s="37">
        <f t="shared" si="49"/>
        <v>61992</v>
      </c>
      <c r="K129" s="7"/>
      <c r="L129" s="11"/>
    </row>
    <row r="130" spans="1:12" x14ac:dyDescent="0.3">
      <c r="A130" s="116" t="s">
        <v>110</v>
      </c>
      <c r="B130" s="116"/>
      <c r="C130" s="116"/>
      <c r="D130" s="116"/>
      <c r="E130" s="116"/>
      <c r="F130" s="116"/>
      <c r="G130" s="116"/>
      <c r="H130" s="116"/>
      <c r="I130" s="116"/>
      <c r="J130" s="117"/>
      <c r="K130" s="118"/>
      <c r="L130" s="8"/>
    </row>
    <row r="131" spans="1:12" x14ac:dyDescent="0.3">
      <c r="A131" s="9"/>
      <c r="B131" s="10" t="s">
        <v>111</v>
      </c>
      <c r="C131" s="10"/>
      <c r="D131" s="10"/>
      <c r="E131" s="10"/>
      <c r="F131" s="10"/>
      <c r="G131" s="10"/>
      <c r="H131" s="10"/>
      <c r="I131" s="13"/>
      <c r="J131" s="13"/>
      <c r="K131" s="10"/>
      <c r="L131" s="8"/>
    </row>
    <row r="132" spans="1:12" ht="38.25" x14ac:dyDescent="0.3">
      <c r="A132" s="2" t="s">
        <v>0</v>
      </c>
      <c r="B132" s="2" t="s">
        <v>1</v>
      </c>
      <c r="C132" s="2" t="s">
        <v>2</v>
      </c>
      <c r="D132" s="2" t="s">
        <v>3</v>
      </c>
      <c r="E132" s="2" t="s">
        <v>4</v>
      </c>
      <c r="F132" s="2" t="s">
        <v>5</v>
      </c>
      <c r="G132" s="2" t="s">
        <v>6</v>
      </c>
      <c r="H132" s="2" t="s">
        <v>10</v>
      </c>
      <c r="I132" s="2" t="s">
        <v>11</v>
      </c>
      <c r="J132" s="2" t="s">
        <v>7</v>
      </c>
      <c r="K132" s="19" t="s">
        <v>8</v>
      </c>
      <c r="L132" s="20" t="s">
        <v>18</v>
      </c>
    </row>
    <row r="133" spans="1:12" x14ac:dyDescent="0.3">
      <c r="A133" s="2">
        <v>1</v>
      </c>
      <c r="B133" s="2">
        <v>2</v>
      </c>
      <c r="C133" s="2">
        <v>3</v>
      </c>
      <c r="D133" s="2">
        <v>4</v>
      </c>
      <c r="E133" s="2">
        <v>5</v>
      </c>
      <c r="F133" s="2">
        <v>6</v>
      </c>
      <c r="G133" s="2" t="s">
        <v>12</v>
      </c>
      <c r="H133" s="2">
        <v>8</v>
      </c>
      <c r="I133" s="2">
        <v>9</v>
      </c>
      <c r="J133" s="2" t="s">
        <v>13</v>
      </c>
      <c r="K133" s="19">
        <v>11</v>
      </c>
      <c r="L133" s="21">
        <v>12</v>
      </c>
    </row>
    <row r="134" spans="1:12" s="61" customFormat="1" ht="18.75" customHeight="1" x14ac:dyDescent="0.3">
      <c r="A134" s="52">
        <v>1</v>
      </c>
      <c r="B134" s="63" t="s">
        <v>49</v>
      </c>
      <c r="C134" s="54"/>
      <c r="D134" s="52" t="s">
        <v>9</v>
      </c>
      <c r="E134" s="52">
        <v>100</v>
      </c>
      <c r="F134" s="76">
        <v>260</v>
      </c>
      <c r="G134" s="56">
        <f t="shared" ref="G134:G135" si="50">E134*F134</f>
        <v>26000</v>
      </c>
      <c r="H134" s="80">
        <v>8</v>
      </c>
      <c r="I134" s="58">
        <f t="shared" ref="I134:I135" si="51">G134*8%</f>
        <v>2080</v>
      </c>
      <c r="J134" s="59">
        <f t="shared" ref="J134:J135" si="52">G134+I134</f>
        <v>28080</v>
      </c>
      <c r="K134" s="60"/>
      <c r="L134" s="54"/>
    </row>
    <row r="135" spans="1:12" s="61" customFormat="1" x14ac:dyDescent="0.3">
      <c r="A135" s="52">
        <v>2</v>
      </c>
      <c r="B135" s="63" t="s">
        <v>50</v>
      </c>
      <c r="C135" s="54"/>
      <c r="D135" s="52" t="s">
        <v>9</v>
      </c>
      <c r="E135" s="52">
        <v>10</v>
      </c>
      <c r="F135" s="76">
        <v>1600</v>
      </c>
      <c r="G135" s="56">
        <f t="shared" si="50"/>
        <v>16000</v>
      </c>
      <c r="H135" s="80">
        <v>8</v>
      </c>
      <c r="I135" s="58">
        <f t="shared" si="51"/>
        <v>1280</v>
      </c>
      <c r="J135" s="59">
        <f t="shared" si="52"/>
        <v>17280</v>
      </c>
      <c r="K135" s="60"/>
      <c r="L135" s="54"/>
    </row>
    <row r="136" spans="1:12" x14ac:dyDescent="0.3">
      <c r="A136" s="119" t="s">
        <v>112</v>
      </c>
      <c r="B136" s="119"/>
      <c r="C136" s="119"/>
      <c r="D136" s="5"/>
      <c r="E136" s="5"/>
      <c r="F136" s="6"/>
      <c r="G136" s="37">
        <f>SUM(G134:G135)</f>
        <v>42000</v>
      </c>
      <c r="H136" s="38"/>
      <c r="I136" s="37">
        <f t="shared" ref="I136:J136" si="53">SUM(I134:I135)</f>
        <v>3360</v>
      </c>
      <c r="J136" s="37">
        <f t="shared" si="53"/>
        <v>45360</v>
      </c>
      <c r="K136" s="7"/>
      <c r="L136" s="11"/>
    </row>
    <row r="137" spans="1:12" x14ac:dyDescent="0.3">
      <c r="A137" s="116" t="s">
        <v>113</v>
      </c>
      <c r="B137" s="116"/>
      <c r="C137" s="116"/>
      <c r="D137" s="116"/>
      <c r="E137" s="116"/>
      <c r="F137" s="116"/>
      <c r="G137" s="116"/>
      <c r="H137" s="116"/>
      <c r="I137" s="116"/>
      <c r="J137" s="117"/>
      <c r="K137" s="118"/>
      <c r="L137" s="8"/>
    </row>
    <row r="138" spans="1:12" x14ac:dyDescent="0.3">
      <c r="A138" s="9"/>
      <c r="B138" s="10" t="s">
        <v>114</v>
      </c>
      <c r="C138" s="10"/>
      <c r="D138" s="10"/>
      <c r="E138" s="10"/>
      <c r="F138" s="10"/>
      <c r="G138" s="10"/>
      <c r="H138" s="10"/>
      <c r="I138" s="13"/>
      <c r="J138" s="13"/>
      <c r="K138" s="10"/>
      <c r="L138" s="8"/>
    </row>
    <row r="139" spans="1:12" ht="38.25" x14ac:dyDescent="0.3">
      <c r="A139" s="2" t="s">
        <v>0</v>
      </c>
      <c r="B139" s="2" t="s">
        <v>1</v>
      </c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10</v>
      </c>
      <c r="I139" s="2" t="s">
        <v>11</v>
      </c>
      <c r="J139" s="2" t="s">
        <v>7</v>
      </c>
      <c r="K139" s="19" t="s">
        <v>8</v>
      </c>
      <c r="L139" s="20" t="s">
        <v>18</v>
      </c>
    </row>
    <row r="140" spans="1:12" x14ac:dyDescent="0.3">
      <c r="A140" s="2">
        <v>1</v>
      </c>
      <c r="B140" s="2">
        <v>2</v>
      </c>
      <c r="C140" s="2">
        <v>3</v>
      </c>
      <c r="D140" s="2">
        <v>4</v>
      </c>
      <c r="E140" s="2">
        <v>5</v>
      </c>
      <c r="F140" s="2">
        <v>6</v>
      </c>
      <c r="G140" s="2" t="s">
        <v>12</v>
      </c>
      <c r="H140" s="2">
        <v>8</v>
      </c>
      <c r="I140" s="2">
        <v>9</v>
      </c>
      <c r="J140" s="2" t="s">
        <v>13</v>
      </c>
      <c r="K140" s="19">
        <v>11</v>
      </c>
      <c r="L140" s="21">
        <v>12</v>
      </c>
    </row>
    <row r="141" spans="1:12" s="61" customFormat="1" ht="42" customHeight="1" x14ac:dyDescent="0.3">
      <c r="A141" s="52">
        <v>1</v>
      </c>
      <c r="B141" s="53" t="s">
        <v>51</v>
      </c>
      <c r="C141" s="54"/>
      <c r="D141" s="52" t="s">
        <v>9</v>
      </c>
      <c r="E141" s="52">
        <v>300</v>
      </c>
      <c r="F141" s="55">
        <v>950</v>
      </c>
      <c r="G141" s="56">
        <f t="shared" ref="G141" si="54">E141*F141</f>
        <v>285000</v>
      </c>
      <c r="H141" s="80">
        <v>8</v>
      </c>
      <c r="I141" s="58">
        <f t="shared" ref="I141" si="55">G141*8%</f>
        <v>22800</v>
      </c>
      <c r="J141" s="59">
        <f t="shared" ref="J141" si="56">G141+I141</f>
        <v>307800</v>
      </c>
      <c r="K141" s="60"/>
      <c r="L141" s="54"/>
    </row>
    <row r="142" spans="1:12" x14ac:dyDescent="0.3">
      <c r="A142" s="119" t="s">
        <v>115</v>
      </c>
      <c r="B142" s="119"/>
      <c r="C142" s="119"/>
      <c r="D142" s="5"/>
      <c r="E142" s="43"/>
      <c r="F142" s="42"/>
      <c r="G142" s="34">
        <f>SUM(G141)</f>
        <v>285000</v>
      </c>
      <c r="H142" s="44"/>
      <c r="I142" s="34">
        <f t="shared" ref="I142:J142" si="57">SUM(I141)</f>
        <v>22800</v>
      </c>
      <c r="J142" s="34">
        <f t="shared" si="57"/>
        <v>307800</v>
      </c>
      <c r="K142" s="7"/>
      <c r="L142" s="11"/>
    </row>
    <row r="143" spans="1:12" x14ac:dyDescent="0.3">
      <c r="A143" s="116" t="s">
        <v>116</v>
      </c>
      <c r="B143" s="116"/>
      <c r="C143" s="116"/>
      <c r="D143" s="116"/>
      <c r="E143" s="116"/>
      <c r="F143" s="116"/>
      <c r="G143" s="116"/>
      <c r="H143" s="116"/>
      <c r="I143" s="116"/>
      <c r="J143" s="117"/>
      <c r="K143" s="118"/>
      <c r="L143" s="8"/>
    </row>
    <row r="144" spans="1:12" ht="26.25" customHeight="1" x14ac:dyDescent="0.3">
      <c r="A144" s="9"/>
      <c r="B144" s="126" t="s">
        <v>117</v>
      </c>
      <c r="C144" s="126"/>
      <c r="D144" s="126"/>
      <c r="E144" s="126"/>
      <c r="F144" s="126"/>
      <c r="G144" s="126"/>
      <c r="H144" s="126"/>
      <c r="I144" s="13"/>
      <c r="J144" s="13"/>
      <c r="K144" s="10"/>
      <c r="L144" s="8"/>
    </row>
    <row r="145" spans="1:12" ht="38.25" x14ac:dyDescent="0.3">
      <c r="A145" s="2" t="s">
        <v>0</v>
      </c>
      <c r="B145" s="2" t="s">
        <v>1</v>
      </c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10</v>
      </c>
      <c r="I145" s="2" t="s">
        <v>11</v>
      </c>
      <c r="J145" s="2" t="s">
        <v>7</v>
      </c>
      <c r="K145" s="19" t="s">
        <v>8</v>
      </c>
      <c r="L145" s="20" t="s">
        <v>18</v>
      </c>
    </row>
    <row r="146" spans="1:12" x14ac:dyDescent="0.3">
      <c r="A146" s="2">
        <v>1</v>
      </c>
      <c r="B146" s="2">
        <v>2</v>
      </c>
      <c r="C146" s="2">
        <v>3</v>
      </c>
      <c r="D146" s="2">
        <v>4</v>
      </c>
      <c r="E146" s="2">
        <v>5</v>
      </c>
      <c r="F146" s="2">
        <v>6</v>
      </c>
      <c r="G146" s="47" t="s">
        <v>12</v>
      </c>
      <c r="H146" s="47">
        <v>8</v>
      </c>
      <c r="I146" s="47">
        <v>9</v>
      </c>
      <c r="J146" s="47" t="s">
        <v>13</v>
      </c>
      <c r="K146" s="19">
        <v>11</v>
      </c>
      <c r="L146" s="21">
        <v>12</v>
      </c>
    </row>
    <row r="147" spans="1:12" s="61" customFormat="1" ht="39" customHeight="1" x14ac:dyDescent="0.3">
      <c r="A147" s="52">
        <v>1</v>
      </c>
      <c r="B147" s="53" t="s">
        <v>53</v>
      </c>
      <c r="C147" s="54"/>
      <c r="D147" s="52" t="s">
        <v>9</v>
      </c>
      <c r="E147" s="52">
        <v>60</v>
      </c>
      <c r="F147" s="83">
        <v>260</v>
      </c>
      <c r="G147" s="73">
        <f t="shared" ref="G147" si="58">E147*F147</f>
        <v>15600</v>
      </c>
      <c r="H147" s="84">
        <v>8</v>
      </c>
      <c r="I147" s="73">
        <f t="shared" ref="I147" si="59">G147*8%</f>
        <v>1248</v>
      </c>
      <c r="J147" s="73">
        <f t="shared" ref="J147" si="60">G147+I147</f>
        <v>16848</v>
      </c>
      <c r="K147" s="60"/>
      <c r="L147" s="54"/>
    </row>
    <row r="148" spans="1:12" s="61" customFormat="1" ht="29.25" customHeight="1" x14ac:dyDescent="0.3">
      <c r="A148" s="65">
        <v>2</v>
      </c>
      <c r="B148" s="66" t="s">
        <v>54</v>
      </c>
      <c r="C148" s="67"/>
      <c r="D148" s="65"/>
      <c r="E148" s="65">
        <v>30</v>
      </c>
      <c r="F148" s="58">
        <v>360</v>
      </c>
      <c r="G148" s="73">
        <f t="shared" ref="G148" si="61">E148*F148</f>
        <v>10800</v>
      </c>
      <c r="H148" s="84">
        <v>8</v>
      </c>
      <c r="I148" s="73">
        <f t="shared" ref="I148" si="62">G148*8%</f>
        <v>864</v>
      </c>
      <c r="J148" s="73">
        <f t="shared" ref="J148" si="63">G148+I148</f>
        <v>11664</v>
      </c>
      <c r="K148" s="69"/>
      <c r="L148" s="67"/>
    </row>
    <row r="149" spans="1:12" x14ac:dyDescent="0.3">
      <c r="A149" s="113" t="s">
        <v>118</v>
      </c>
      <c r="B149" s="113"/>
      <c r="C149" s="113"/>
      <c r="D149" s="27"/>
      <c r="E149" s="27"/>
      <c r="F149" s="46"/>
      <c r="G149" s="48">
        <f>SUM(G147:G148)</f>
        <v>26400</v>
      </c>
      <c r="H149" s="49"/>
      <c r="I149" s="48">
        <f t="shared" ref="I149:J149" si="64">SUM(I147:I148)</f>
        <v>2112</v>
      </c>
      <c r="J149" s="48">
        <f t="shared" si="64"/>
        <v>28512</v>
      </c>
      <c r="K149" s="28"/>
      <c r="L149" s="29"/>
    </row>
    <row r="150" spans="1:12" x14ac:dyDescent="0.3">
      <c r="A150" s="114" t="s">
        <v>119</v>
      </c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30"/>
    </row>
    <row r="151" spans="1:12" x14ac:dyDescent="0.3">
      <c r="G151" s="22"/>
      <c r="H151" s="22"/>
      <c r="I151" s="22"/>
      <c r="J151" s="22"/>
      <c r="K151" s="22"/>
      <c r="L151" s="22"/>
    </row>
    <row r="152" spans="1:12" ht="28.5" customHeight="1" x14ac:dyDescent="0.3">
      <c r="E152" s="145" t="s">
        <v>140</v>
      </c>
      <c r="F152" s="145"/>
      <c r="G152" s="142" t="s">
        <v>6</v>
      </c>
      <c r="H152" s="142"/>
      <c r="I152" s="50" t="s">
        <v>121</v>
      </c>
      <c r="J152" s="50" t="s">
        <v>7</v>
      </c>
      <c r="K152" s="23"/>
      <c r="L152" s="23"/>
    </row>
    <row r="153" spans="1:12" ht="27" customHeight="1" x14ac:dyDescent="0.3">
      <c r="E153" s="145"/>
      <c r="F153" s="145"/>
      <c r="G153" s="142">
        <f>G9+G16+G24+G30+G36+G50+G56+G63+G70+G77+G84+G91+G97+G104+G110+G116+G122+G129+G136+G142+G149</f>
        <v>3316945</v>
      </c>
      <c r="H153" s="142"/>
      <c r="I153" s="95">
        <f>I9+I16+I24+I30+I36+I50+I56+I63+I70+I77+I84+I91+I97+I104+I110+I116+I122+I129+I136+I142+I149</f>
        <v>265355.59999999998</v>
      </c>
      <c r="J153" s="95">
        <f>J9+J16+J24+J30+J36+J50+J56+J63+J70+J77+J84+J91+J97+J104+J110+J116+J122+J129+J136+J142+J149</f>
        <v>3582300.6</v>
      </c>
      <c r="K153" s="23">
        <v>9238593.2899999991</v>
      </c>
      <c r="L153" s="24"/>
    </row>
    <row r="154" spans="1:12" x14ac:dyDescent="0.3">
      <c r="E154" s="96"/>
      <c r="F154" s="96"/>
      <c r="G154" s="97"/>
      <c r="H154" s="98"/>
      <c r="I154" s="98"/>
      <c r="J154" s="98"/>
      <c r="K154" s="99"/>
      <c r="L154" s="24"/>
    </row>
    <row r="155" spans="1:12" x14ac:dyDescent="0.3">
      <c r="E155" s="143" t="s">
        <v>139</v>
      </c>
      <c r="F155" s="143"/>
      <c r="G155" s="144" t="s">
        <v>6</v>
      </c>
      <c r="H155" s="144"/>
      <c r="I155" s="100" t="s">
        <v>11</v>
      </c>
      <c r="J155" s="100" t="s">
        <v>7</v>
      </c>
      <c r="K155" s="101"/>
      <c r="L155" s="24"/>
    </row>
    <row r="156" spans="1:12" x14ac:dyDescent="0.3">
      <c r="E156" s="143"/>
      <c r="F156" s="143"/>
      <c r="G156" s="139">
        <f>PORÓWNANIE!C193</f>
        <v>3581698</v>
      </c>
      <c r="H156" s="140"/>
      <c r="I156" s="102">
        <f>PORÓWNANIE!E193</f>
        <v>286535.84000000003</v>
      </c>
      <c r="J156" s="102">
        <f>PORÓWNANIE!F193</f>
        <v>3868233.84</v>
      </c>
      <c r="K156" s="101">
        <v>9114280.9199999999</v>
      </c>
      <c r="L156" s="24"/>
    </row>
    <row r="157" spans="1:12" ht="25.5" customHeight="1" x14ac:dyDescent="0.3">
      <c r="E157" s="138" t="s">
        <v>138</v>
      </c>
      <c r="F157" s="138"/>
      <c r="G157" s="139">
        <f>G153-G156</f>
        <v>-264753</v>
      </c>
      <c r="H157" s="140"/>
      <c r="I157" s="103">
        <f>I153-I156</f>
        <v>-21180.240000000002</v>
      </c>
      <c r="J157" s="103">
        <f>J153-J156</f>
        <v>-285933.24</v>
      </c>
      <c r="K157" s="101">
        <f>K153-K156</f>
        <v>124312.37</v>
      </c>
      <c r="L157" s="24"/>
    </row>
    <row r="158" spans="1:12" ht="23.25" customHeight="1" x14ac:dyDescent="0.3">
      <c r="E158" s="138"/>
      <c r="F158" s="138"/>
      <c r="G158" s="141">
        <f>G157/G153</f>
        <v>-7.9799999999999996E-2</v>
      </c>
      <c r="H158" s="141"/>
      <c r="I158" s="104"/>
      <c r="J158" s="104">
        <f>J157/J153</f>
        <v>-7.9799999999999996E-2</v>
      </c>
      <c r="K158" s="105">
        <f>K157/K153</f>
        <v>1.35E-2</v>
      </c>
      <c r="L158" s="22"/>
    </row>
  </sheetData>
  <mergeCells count="56">
    <mergeCell ref="E157:F158"/>
    <mergeCell ref="G157:H157"/>
    <mergeCell ref="G158:H158"/>
    <mergeCell ref="G152:H152"/>
    <mergeCell ref="G153:H153"/>
    <mergeCell ref="E155:F156"/>
    <mergeCell ref="G155:H155"/>
    <mergeCell ref="G156:H156"/>
    <mergeCell ref="E152:F153"/>
    <mergeCell ref="A3:K3"/>
    <mergeCell ref="B144:H144"/>
    <mergeCell ref="A10:L10"/>
    <mergeCell ref="A17:L18"/>
    <mergeCell ref="A11:K11"/>
    <mergeCell ref="A9:C9"/>
    <mergeCell ref="A36:C36"/>
    <mergeCell ref="A37:K37"/>
    <mergeCell ref="A50:C50"/>
    <mergeCell ref="A51:K51"/>
    <mergeCell ref="A16:C16"/>
    <mergeCell ref="A19:K19"/>
    <mergeCell ref="A24:C24"/>
    <mergeCell ref="A25:K25"/>
    <mergeCell ref="A30:C30"/>
    <mergeCell ref="A31:K31"/>
    <mergeCell ref="A63:C63"/>
    <mergeCell ref="A64:K64"/>
    <mergeCell ref="A56:C56"/>
    <mergeCell ref="A57:K57"/>
    <mergeCell ref="A70:C70"/>
    <mergeCell ref="A71:K71"/>
    <mergeCell ref="A77:C77"/>
    <mergeCell ref="A78:K78"/>
    <mergeCell ref="A84:C84"/>
    <mergeCell ref="A85:K85"/>
    <mergeCell ref="A116:C116"/>
    <mergeCell ref="A117:K117"/>
    <mergeCell ref="A122:C122"/>
    <mergeCell ref="A123:K123"/>
    <mergeCell ref="A129:C129"/>
    <mergeCell ref="A110:C110"/>
    <mergeCell ref="A111:K111"/>
    <mergeCell ref="A91:C91"/>
    <mergeCell ref="A92:K92"/>
    <mergeCell ref="A97:C97"/>
    <mergeCell ref="A98:K98"/>
    <mergeCell ref="A106:L106"/>
    <mergeCell ref="A104:C104"/>
    <mergeCell ref="A105:K105"/>
    <mergeCell ref="A149:C149"/>
    <mergeCell ref="A150:K150"/>
    <mergeCell ref="A130:K130"/>
    <mergeCell ref="A136:C136"/>
    <mergeCell ref="A137:K137"/>
    <mergeCell ref="A142:C142"/>
    <mergeCell ref="A143:K143"/>
  </mergeCells>
  <pageMargins left="0" right="0" top="0.39370078740157483" bottom="0.39370078740157483" header="0" footer="0"/>
  <pageSetup paperSize="9" scale="75" fitToWidth="0" fitToHeight="0" pageOrder="overThenDown" orientation="landscape" useFirstPageNumber="1" r:id="rId1"/>
  <headerFooter>
    <oddFooter>&amp;L&amp;8sporzadziła
Karolina Wojciechowska&amp;C&amp;P z &amp;N</oddFooter>
  </headerFooter>
  <rowBreaks count="7" manualBreakCount="7">
    <brk id="16" max="16383" man="1"/>
    <brk id="31" max="16383" man="1"/>
    <brk id="51" max="16383" man="1"/>
    <brk id="78" max="16383" man="1"/>
    <brk id="98" max="16383" man="1"/>
    <brk id="123" max="16383" man="1"/>
    <brk id="1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opLeftCell="A142" zoomScale="110" zoomScaleNormal="110" workbookViewId="0">
      <selection activeCell="I156" sqref="I156"/>
    </sheetView>
  </sheetViews>
  <sheetFormatPr defaultColWidth="9" defaultRowHeight="16.5" x14ac:dyDescent="0.3"/>
  <cols>
    <col min="1" max="1" width="3.375" style="1" customWidth="1"/>
    <col min="2" max="2" width="35.75" style="1" customWidth="1"/>
    <col min="3" max="3" width="12.625" style="1" customWidth="1"/>
    <col min="4" max="4" width="5.25" style="1" customWidth="1"/>
    <col min="5" max="5" width="13.125" style="1" customWidth="1"/>
    <col min="6" max="6" width="11.125" style="1" customWidth="1"/>
    <col min="7" max="7" width="10.625" style="1" customWidth="1"/>
    <col min="8" max="8" width="10.875" style="1" customWidth="1"/>
    <col min="9" max="9" width="9.625" style="1" customWidth="1"/>
    <col min="10" max="10" width="12.875" style="1" customWidth="1"/>
    <col min="11" max="11" width="16.875" style="1" customWidth="1"/>
    <col min="12" max="12" width="9" style="1" customWidth="1"/>
    <col min="13" max="16384" width="9" style="1"/>
  </cols>
  <sheetData>
    <row r="1" spans="1:12" x14ac:dyDescent="0.3">
      <c r="A1" s="4" t="s">
        <v>15</v>
      </c>
      <c r="J1" s="3" t="s">
        <v>14</v>
      </c>
      <c r="K1" s="3"/>
    </row>
    <row r="2" spans="1:12" x14ac:dyDescent="0.3">
      <c r="A2" s="4" t="s">
        <v>16</v>
      </c>
    </row>
    <row r="3" spans="1:12" x14ac:dyDescent="0.3">
      <c r="A3" s="125" t="s">
        <v>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5" spans="1:12" x14ac:dyDescent="0.3">
      <c r="A5" s="9"/>
      <c r="B5" s="10" t="s">
        <v>55</v>
      </c>
      <c r="C5" s="10"/>
      <c r="D5" s="10"/>
      <c r="E5" s="10"/>
      <c r="F5" s="10"/>
      <c r="G5" s="10"/>
      <c r="H5" s="10"/>
      <c r="I5" s="10"/>
      <c r="J5" s="13"/>
      <c r="K5" s="10"/>
      <c r="L5" s="8"/>
    </row>
    <row r="6" spans="1:12" ht="44.25" customHeight="1" x14ac:dyDescent="0.3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10</v>
      </c>
      <c r="I6" s="2" t="s">
        <v>11</v>
      </c>
      <c r="J6" s="2" t="s">
        <v>7</v>
      </c>
      <c r="K6" s="19" t="s">
        <v>8</v>
      </c>
      <c r="L6" s="20" t="s">
        <v>18</v>
      </c>
    </row>
    <row r="7" spans="1:12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 t="s">
        <v>12</v>
      </c>
      <c r="H7" s="2">
        <v>8</v>
      </c>
      <c r="I7" s="2">
        <v>9</v>
      </c>
      <c r="J7" s="2" t="s">
        <v>13</v>
      </c>
      <c r="K7" s="19">
        <v>11</v>
      </c>
      <c r="L7" s="21">
        <v>12</v>
      </c>
    </row>
    <row r="8" spans="1:12" s="61" customFormat="1" ht="109.5" customHeight="1" x14ac:dyDescent="0.3">
      <c r="A8" s="52">
        <v>1</v>
      </c>
      <c r="B8" s="53" t="s">
        <v>19</v>
      </c>
      <c r="C8" s="54"/>
      <c r="D8" s="52" t="s">
        <v>9</v>
      </c>
      <c r="E8" s="52">
        <v>100</v>
      </c>
      <c r="F8" s="55">
        <v>2700</v>
      </c>
      <c r="G8" s="56">
        <f t="shared" ref="G8" si="0">E8*F8</f>
        <v>270000</v>
      </c>
      <c r="H8" s="57">
        <v>8</v>
      </c>
      <c r="I8" s="58">
        <f t="shared" ref="I8" si="1">G8*8%</f>
        <v>21600</v>
      </c>
      <c r="J8" s="59">
        <f t="shared" ref="J8" si="2">G8+I8</f>
        <v>291600</v>
      </c>
      <c r="K8" s="60"/>
      <c r="L8" s="54"/>
    </row>
    <row r="9" spans="1:12" x14ac:dyDescent="0.3">
      <c r="A9" s="119" t="s">
        <v>59</v>
      </c>
      <c r="B9" s="119"/>
      <c r="C9" s="119"/>
      <c r="D9" s="5"/>
      <c r="E9" s="5"/>
      <c r="F9" s="42"/>
      <c r="G9" s="34">
        <f>SUM(G8)</f>
        <v>270000</v>
      </c>
      <c r="H9" s="44"/>
      <c r="I9" s="34">
        <f t="shared" ref="I9:J9" si="3">SUM(I8)</f>
        <v>21600</v>
      </c>
      <c r="J9" s="34">
        <f t="shared" si="3"/>
        <v>291600</v>
      </c>
      <c r="K9" s="7"/>
      <c r="L9" s="11"/>
    </row>
    <row r="10" spans="1:12" ht="106.5" customHeight="1" x14ac:dyDescent="0.3">
      <c r="A10" s="127" t="s">
        <v>56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</row>
    <row r="11" spans="1:12" x14ac:dyDescent="0.3">
      <c r="A11" s="117" t="s">
        <v>60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36"/>
      <c r="L11" s="14"/>
    </row>
    <row r="12" spans="1:12" x14ac:dyDescent="0.3">
      <c r="A12" s="9"/>
      <c r="B12" s="10" t="s">
        <v>57</v>
      </c>
      <c r="C12" s="10"/>
      <c r="D12" s="10"/>
      <c r="E12" s="10"/>
      <c r="F12" s="10"/>
      <c r="G12" s="10"/>
      <c r="H12" s="10"/>
      <c r="I12" s="10"/>
      <c r="J12" s="13"/>
      <c r="K12" s="10"/>
      <c r="L12" s="8"/>
    </row>
    <row r="13" spans="1:12" ht="38.25" x14ac:dyDescent="0.3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10</v>
      </c>
      <c r="I13" s="2" t="s">
        <v>11</v>
      </c>
      <c r="J13" s="2" t="s">
        <v>7</v>
      </c>
      <c r="K13" s="19" t="s">
        <v>8</v>
      </c>
      <c r="L13" s="20" t="s">
        <v>18</v>
      </c>
    </row>
    <row r="14" spans="1:12" x14ac:dyDescent="0.3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 t="s">
        <v>12</v>
      </c>
      <c r="H14" s="2">
        <v>8</v>
      </c>
      <c r="I14" s="2">
        <v>9</v>
      </c>
      <c r="J14" s="2" t="s">
        <v>13</v>
      </c>
      <c r="K14" s="19">
        <v>11</v>
      </c>
      <c r="L14" s="21">
        <v>12</v>
      </c>
    </row>
    <row r="15" spans="1:12" s="61" customFormat="1" ht="96.75" customHeight="1" x14ac:dyDescent="0.3">
      <c r="A15" s="52">
        <v>1</v>
      </c>
      <c r="B15" s="53" t="s">
        <v>52</v>
      </c>
      <c r="C15" s="54"/>
      <c r="D15" s="52" t="s">
        <v>9</v>
      </c>
      <c r="E15" s="52">
        <v>50</v>
      </c>
      <c r="F15" s="56">
        <v>2800</v>
      </c>
      <c r="G15" s="56">
        <f t="shared" ref="G15" si="4">E15*F15</f>
        <v>140000</v>
      </c>
      <c r="H15" s="57">
        <v>8</v>
      </c>
      <c r="I15" s="58">
        <f t="shared" ref="I15" si="5">G15*8%</f>
        <v>11200</v>
      </c>
      <c r="J15" s="59">
        <f t="shared" ref="J15" si="6">G15+I15</f>
        <v>151200</v>
      </c>
      <c r="K15" s="60"/>
      <c r="L15" s="54"/>
    </row>
    <row r="16" spans="1:12" x14ac:dyDescent="0.3">
      <c r="A16" s="119" t="s">
        <v>61</v>
      </c>
      <c r="B16" s="119"/>
      <c r="C16" s="119"/>
      <c r="D16" s="5"/>
      <c r="E16" s="43"/>
      <c r="F16" s="33"/>
      <c r="G16" s="34">
        <f>SUM(G15)</f>
        <v>140000</v>
      </c>
      <c r="H16" s="44"/>
      <c r="I16" s="34">
        <f t="shared" ref="I16:J16" si="7">SUM(I15)</f>
        <v>11200</v>
      </c>
      <c r="J16" s="34">
        <f t="shared" si="7"/>
        <v>151200</v>
      </c>
      <c r="K16" s="7"/>
      <c r="L16" s="11"/>
    </row>
    <row r="17" spans="1:12" ht="41.25" customHeight="1" x14ac:dyDescent="0.3">
      <c r="A17" s="130" t="s">
        <v>58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2"/>
    </row>
    <row r="18" spans="1:12" ht="43.5" customHeight="1" x14ac:dyDescent="0.3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5"/>
    </row>
    <row r="19" spans="1:12" x14ac:dyDescent="0.3">
      <c r="A19" s="116" t="s">
        <v>62</v>
      </c>
      <c r="B19" s="116"/>
      <c r="C19" s="116"/>
      <c r="D19" s="116"/>
      <c r="E19" s="116"/>
      <c r="F19" s="116"/>
      <c r="G19" s="116"/>
      <c r="H19" s="116"/>
      <c r="I19" s="116"/>
      <c r="J19" s="117"/>
      <c r="K19" s="118"/>
      <c r="L19" s="8"/>
    </row>
    <row r="20" spans="1:12" x14ac:dyDescent="0.3">
      <c r="A20" s="9"/>
      <c r="B20" s="10" t="s">
        <v>63</v>
      </c>
      <c r="C20" s="10"/>
      <c r="D20" s="10"/>
      <c r="E20" s="10"/>
      <c r="F20" s="10"/>
      <c r="G20" s="10"/>
      <c r="H20" s="10"/>
      <c r="I20" s="10"/>
      <c r="J20" s="13"/>
      <c r="K20" s="10"/>
      <c r="L20" s="8"/>
    </row>
    <row r="21" spans="1:12" ht="38.25" x14ac:dyDescent="0.3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10</v>
      </c>
      <c r="I21" s="2" t="s">
        <v>11</v>
      </c>
      <c r="J21" s="2" t="s">
        <v>7</v>
      </c>
      <c r="K21" s="19" t="s">
        <v>8</v>
      </c>
      <c r="L21" s="20" t="s">
        <v>18</v>
      </c>
    </row>
    <row r="22" spans="1:12" x14ac:dyDescent="0.3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v>6</v>
      </c>
      <c r="G22" s="2" t="s">
        <v>12</v>
      </c>
      <c r="H22" s="2">
        <v>8</v>
      </c>
      <c r="I22" s="2">
        <v>9</v>
      </c>
      <c r="J22" s="2" t="s">
        <v>13</v>
      </c>
      <c r="K22" s="19">
        <v>11</v>
      </c>
      <c r="L22" s="21">
        <v>12</v>
      </c>
    </row>
    <row r="23" spans="1:12" s="61" customFormat="1" ht="84.75" customHeight="1" x14ac:dyDescent="0.3">
      <c r="A23" s="52">
        <v>1</v>
      </c>
      <c r="B23" s="62" t="s">
        <v>20</v>
      </c>
      <c r="C23" s="54"/>
      <c r="D23" s="52" t="s">
        <v>9</v>
      </c>
      <c r="E23" s="52">
        <v>120</v>
      </c>
      <c r="F23" s="56">
        <v>400</v>
      </c>
      <c r="G23" s="56">
        <f t="shared" ref="G23" si="8">E23*F23</f>
        <v>48000</v>
      </c>
      <c r="H23" s="57">
        <v>8</v>
      </c>
      <c r="I23" s="58">
        <f t="shared" ref="I23" si="9">G23*8%</f>
        <v>3840</v>
      </c>
      <c r="J23" s="59">
        <f t="shared" ref="J23" si="10">G23+I23</f>
        <v>51840</v>
      </c>
      <c r="K23" s="60"/>
      <c r="L23" s="54"/>
    </row>
    <row r="24" spans="1:12" x14ac:dyDescent="0.3">
      <c r="A24" s="146" t="s">
        <v>64</v>
      </c>
      <c r="B24" s="146"/>
      <c r="C24" s="146"/>
      <c r="D24" s="5"/>
      <c r="E24" s="5"/>
      <c r="F24" s="33"/>
      <c r="G24" s="34">
        <f>SUM(G23)</f>
        <v>48000</v>
      </c>
      <c r="H24" s="44"/>
      <c r="I24" s="34">
        <f t="shared" ref="I24:J24" si="11">SUM(I23)</f>
        <v>3840</v>
      </c>
      <c r="J24" s="34">
        <f t="shared" si="11"/>
        <v>51840</v>
      </c>
      <c r="K24" s="7"/>
      <c r="L24" s="11"/>
    </row>
    <row r="25" spans="1:12" x14ac:dyDescent="0.3">
      <c r="A25" s="116" t="s">
        <v>65</v>
      </c>
      <c r="B25" s="116"/>
      <c r="C25" s="116"/>
      <c r="D25" s="116"/>
      <c r="E25" s="116"/>
      <c r="F25" s="116"/>
      <c r="G25" s="116"/>
      <c r="H25" s="116"/>
      <c r="I25" s="116"/>
      <c r="J25" s="117"/>
      <c r="K25" s="118"/>
      <c r="L25" s="8"/>
    </row>
    <row r="26" spans="1:12" x14ac:dyDescent="0.3">
      <c r="A26" s="9"/>
      <c r="B26" s="10" t="s">
        <v>66</v>
      </c>
      <c r="C26" s="10"/>
      <c r="D26" s="10"/>
      <c r="E26" s="10"/>
      <c r="F26" s="10"/>
      <c r="G26" s="10"/>
      <c r="H26" s="10"/>
      <c r="I26" s="10"/>
      <c r="J26" s="13"/>
      <c r="K26" s="10"/>
      <c r="L26" s="8"/>
    </row>
    <row r="27" spans="1:12" ht="38.25" x14ac:dyDescent="0.3">
      <c r="A27" s="2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10</v>
      </c>
      <c r="I27" s="2" t="s">
        <v>11</v>
      </c>
      <c r="J27" s="2" t="s">
        <v>7</v>
      </c>
      <c r="K27" s="19" t="s">
        <v>8</v>
      </c>
      <c r="L27" s="20" t="s">
        <v>18</v>
      </c>
    </row>
    <row r="28" spans="1:12" x14ac:dyDescent="0.3">
      <c r="A28" s="2">
        <v>1</v>
      </c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 t="s">
        <v>12</v>
      </c>
      <c r="H28" s="2">
        <v>8</v>
      </c>
      <c r="I28" s="2">
        <v>9</v>
      </c>
      <c r="J28" s="2" t="s">
        <v>13</v>
      </c>
      <c r="K28" s="19">
        <v>11</v>
      </c>
      <c r="L28" s="21">
        <v>12</v>
      </c>
    </row>
    <row r="29" spans="1:12" s="61" customFormat="1" ht="27.75" customHeight="1" x14ac:dyDescent="0.3">
      <c r="A29" s="52">
        <v>1</v>
      </c>
      <c r="B29" s="63" t="s">
        <v>21</v>
      </c>
      <c r="C29" s="54"/>
      <c r="D29" s="64" t="s">
        <v>9</v>
      </c>
      <c r="E29" s="52">
        <v>20</v>
      </c>
      <c r="F29" s="56">
        <v>3600</v>
      </c>
      <c r="G29" s="56">
        <f t="shared" ref="G29" si="12">E29*F29</f>
        <v>72000</v>
      </c>
      <c r="H29" s="56">
        <v>8</v>
      </c>
      <c r="I29" s="58">
        <f t="shared" ref="I29" si="13">G29*8%</f>
        <v>5760</v>
      </c>
      <c r="J29" s="59">
        <f t="shared" ref="J29" si="14">G29+I29</f>
        <v>77760</v>
      </c>
      <c r="K29" s="60"/>
      <c r="L29" s="54"/>
    </row>
    <row r="30" spans="1:12" x14ac:dyDescent="0.3">
      <c r="A30" s="146" t="s">
        <v>67</v>
      </c>
      <c r="B30" s="146"/>
      <c r="C30" s="146"/>
      <c r="D30" s="5"/>
      <c r="E30" s="5"/>
      <c r="F30" s="6"/>
      <c r="G30" s="37">
        <f>SUM(G29)</f>
        <v>72000</v>
      </c>
      <c r="H30" s="38"/>
      <c r="I30" s="37">
        <f t="shared" ref="I30:J30" si="15">SUM(I29)</f>
        <v>5760</v>
      </c>
      <c r="J30" s="37">
        <f t="shared" si="15"/>
        <v>77760</v>
      </c>
      <c r="K30" s="7"/>
      <c r="L30" s="11"/>
    </row>
    <row r="31" spans="1:12" x14ac:dyDescent="0.3">
      <c r="A31" s="116" t="s">
        <v>68</v>
      </c>
      <c r="B31" s="116"/>
      <c r="C31" s="116"/>
      <c r="D31" s="116"/>
      <c r="E31" s="116"/>
      <c r="F31" s="116"/>
      <c r="G31" s="116"/>
      <c r="H31" s="116"/>
      <c r="I31" s="116"/>
      <c r="J31" s="117"/>
      <c r="K31" s="118"/>
      <c r="L31" s="8"/>
    </row>
    <row r="32" spans="1:12" x14ac:dyDescent="0.3">
      <c r="A32" s="9"/>
      <c r="B32" s="10" t="s">
        <v>72</v>
      </c>
      <c r="C32" s="10"/>
      <c r="D32" s="10"/>
      <c r="E32" s="10"/>
      <c r="F32" s="10"/>
      <c r="G32" s="10"/>
      <c r="H32" s="10"/>
      <c r="I32" s="10"/>
      <c r="J32" s="13"/>
      <c r="K32" s="10"/>
      <c r="L32" s="8"/>
    </row>
    <row r="33" spans="1:12" ht="38.25" x14ac:dyDescent="0.3">
      <c r="A33" s="2" t="s">
        <v>0</v>
      </c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10</v>
      </c>
      <c r="I33" s="2" t="s">
        <v>11</v>
      </c>
      <c r="J33" s="2" t="s">
        <v>7</v>
      </c>
      <c r="K33" s="19" t="s">
        <v>8</v>
      </c>
      <c r="L33" s="20" t="s">
        <v>18</v>
      </c>
    </row>
    <row r="34" spans="1:12" x14ac:dyDescent="0.3">
      <c r="A34" s="2">
        <v>1</v>
      </c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2" t="s">
        <v>12</v>
      </c>
      <c r="H34" s="2">
        <v>8</v>
      </c>
      <c r="I34" s="2">
        <v>9</v>
      </c>
      <c r="J34" s="2" t="s">
        <v>13</v>
      </c>
      <c r="K34" s="19">
        <v>11</v>
      </c>
      <c r="L34" s="21">
        <v>12</v>
      </c>
    </row>
    <row r="35" spans="1:12" s="61" customFormat="1" ht="213.75" customHeight="1" x14ac:dyDescent="0.3">
      <c r="A35" s="52">
        <v>1</v>
      </c>
      <c r="B35" s="53" t="s">
        <v>122</v>
      </c>
      <c r="C35" s="54"/>
      <c r="D35" s="52" t="s">
        <v>9</v>
      </c>
      <c r="E35" s="57">
        <v>2400</v>
      </c>
      <c r="F35" s="55">
        <v>28</v>
      </c>
      <c r="G35" s="56">
        <f t="shared" ref="G35" si="16">E35*F35</f>
        <v>67200</v>
      </c>
      <c r="H35" s="57">
        <v>8</v>
      </c>
      <c r="I35" s="58">
        <f t="shared" ref="I35" si="17">G35*8%</f>
        <v>5376</v>
      </c>
      <c r="J35" s="59">
        <f t="shared" ref="J35" si="18">G35+I35</f>
        <v>72576</v>
      </c>
      <c r="K35" s="60"/>
      <c r="L35" s="54"/>
    </row>
    <row r="36" spans="1:12" x14ac:dyDescent="0.3">
      <c r="A36" s="146" t="s">
        <v>73</v>
      </c>
      <c r="B36" s="146"/>
      <c r="C36" s="146"/>
      <c r="D36" s="5"/>
      <c r="E36" s="5"/>
      <c r="F36" s="42"/>
      <c r="G36" s="34">
        <f>SUM(G35)</f>
        <v>67200</v>
      </c>
      <c r="H36" s="44"/>
      <c r="I36" s="34">
        <f t="shared" ref="I36:J36" si="19">SUM(I35)</f>
        <v>5376</v>
      </c>
      <c r="J36" s="34">
        <f t="shared" si="19"/>
        <v>72576</v>
      </c>
      <c r="K36" s="7"/>
      <c r="L36" s="11"/>
    </row>
    <row r="37" spans="1:12" x14ac:dyDescent="0.3">
      <c r="A37" s="116" t="s">
        <v>74</v>
      </c>
      <c r="B37" s="116"/>
      <c r="C37" s="116"/>
      <c r="D37" s="116"/>
      <c r="E37" s="116"/>
      <c r="F37" s="116"/>
      <c r="G37" s="116"/>
      <c r="H37" s="116"/>
      <c r="I37" s="116"/>
      <c r="J37" s="117"/>
      <c r="K37" s="118"/>
      <c r="L37" s="8"/>
    </row>
    <row r="38" spans="1:12" x14ac:dyDescent="0.3">
      <c r="A38" s="9"/>
      <c r="B38" s="10" t="s">
        <v>75</v>
      </c>
      <c r="C38" s="10"/>
      <c r="D38" s="10"/>
      <c r="E38" s="10"/>
      <c r="F38" s="10"/>
      <c r="G38" s="10"/>
      <c r="H38" s="10"/>
      <c r="I38" s="10"/>
      <c r="J38" s="13"/>
      <c r="K38" s="10"/>
      <c r="L38" s="8"/>
    </row>
    <row r="39" spans="1:12" ht="38.25" x14ac:dyDescent="0.3">
      <c r="A39" s="2" t="s">
        <v>0</v>
      </c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10</v>
      </c>
      <c r="I39" s="2" t="s">
        <v>11</v>
      </c>
      <c r="J39" s="2" t="s">
        <v>7</v>
      </c>
      <c r="K39" s="19" t="s">
        <v>8</v>
      </c>
      <c r="L39" s="20" t="s">
        <v>18</v>
      </c>
    </row>
    <row r="40" spans="1:12" x14ac:dyDescent="0.3">
      <c r="A40" s="2">
        <v>1</v>
      </c>
      <c r="B40" s="2">
        <v>2</v>
      </c>
      <c r="C40" s="2">
        <v>3</v>
      </c>
      <c r="D40" s="2">
        <v>4</v>
      </c>
      <c r="E40" s="2">
        <v>5</v>
      </c>
      <c r="F40" s="2">
        <v>6</v>
      </c>
      <c r="G40" s="2" t="s">
        <v>12</v>
      </c>
      <c r="H40" s="2">
        <v>8</v>
      </c>
      <c r="I40" s="2">
        <v>9</v>
      </c>
      <c r="J40" s="2" t="s">
        <v>13</v>
      </c>
      <c r="K40" s="19">
        <v>11</v>
      </c>
      <c r="L40" s="21">
        <v>12</v>
      </c>
    </row>
    <row r="41" spans="1:12" s="61" customFormat="1" ht="33" x14ac:dyDescent="0.3">
      <c r="A41" s="52">
        <v>1</v>
      </c>
      <c r="B41" s="53" t="s">
        <v>22</v>
      </c>
      <c r="C41" s="54"/>
      <c r="D41" s="52" t="s">
        <v>9</v>
      </c>
      <c r="E41" s="57">
        <v>2400</v>
      </c>
      <c r="F41" s="56">
        <v>159</v>
      </c>
      <c r="G41" s="56">
        <f t="shared" ref="G41:G49" si="20">E41*F41</f>
        <v>381600</v>
      </c>
      <c r="H41" s="57">
        <v>8</v>
      </c>
      <c r="I41" s="58">
        <f t="shared" ref="I41:I49" si="21">G41*8%</f>
        <v>30528</v>
      </c>
      <c r="J41" s="59">
        <f t="shared" ref="J41:J49" si="22">G41+I41</f>
        <v>412128</v>
      </c>
      <c r="K41" s="60"/>
      <c r="L41" s="54"/>
    </row>
    <row r="42" spans="1:12" s="61" customFormat="1" ht="33" x14ac:dyDescent="0.3">
      <c r="A42" s="52">
        <v>2</v>
      </c>
      <c r="B42" s="53" t="s">
        <v>23</v>
      </c>
      <c r="C42" s="54"/>
      <c r="D42" s="52" t="s">
        <v>9</v>
      </c>
      <c r="E42" s="57">
        <v>1300</v>
      </c>
      <c r="F42" s="56">
        <v>41.1</v>
      </c>
      <c r="G42" s="56">
        <f t="shared" si="20"/>
        <v>53430</v>
      </c>
      <c r="H42" s="57">
        <v>8</v>
      </c>
      <c r="I42" s="58">
        <f t="shared" si="21"/>
        <v>4274.3999999999996</v>
      </c>
      <c r="J42" s="59">
        <f t="shared" si="22"/>
        <v>57704.4</v>
      </c>
      <c r="K42" s="60"/>
      <c r="L42" s="54"/>
    </row>
    <row r="43" spans="1:12" s="61" customFormat="1" x14ac:dyDescent="0.3">
      <c r="A43" s="52">
        <v>3</v>
      </c>
      <c r="B43" s="53" t="s">
        <v>24</v>
      </c>
      <c r="C43" s="54"/>
      <c r="D43" s="52" t="s">
        <v>9</v>
      </c>
      <c r="E43" s="52">
        <v>400</v>
      </c>
      <c r="F43" s="56">
        <v>3.8</v>
      </c>
      <c r="G43" s="56">
        <f t="shared" si="20"/>
        <v>1520</v>
      </c>
      <c r="H43" s="57">
        <v>8</v>
      </c>
      <c r="I43" s="58">
        <f t="shared" si="21"/>
        <v>121.6</v>
      </c>
      <c r="J43" s="59">
        <f t="shared" si="22"/>
        <v>1641.6</v>
      </c>
      <c r="K43" s="60"/>
      <c r="L43" s="54"/>
    </row>
    <row r="44" spans="1:12" s="61" customFormat="1" x14ac:dyDescent="0.3">
      <c r="A44" s="65">
        <v>4</v>
      </c>
      <c r="B44" s="66" t="s">
        <v>25</v>
      </c>
      <c r="C44" s="67"/>
      <c r="D44" s="65" t="s">
        <v>9</v>
      </c>
      <c r="E44" s="65">
        <v>100</v>
      </c>
      <c r="F44" s="68">
        <v>8</v>
      </c>
      <c r="G44" s="56">
        <f t="shared" si="20"/>
        <v>800</v>
      </c>
      <c r="H44" s="57">
        <v>8</v>
      </c>
      <c r="I44" s="58">
        <f t="shared" si="21"/>
        <v>64</v>
      </c>
      <c r="J44" s="59">
        <f t="shared" si="22"/>
        <v>864</v>
      </c>
      <c r="K44" s="69"/>
      <c r="L44" s="67"/>
    </row>
    <row r="45" spans="1:12" s="61" customFormat="1" ht="21.75" customHeight="1" x14ac:dyDescent="0.3">
      <c r="A45" s="70">
        <v>5</v>
      </c>
      <c r="B45" s="71" t="s">
        <v>26</v>
      </c>
      <c r="C45" s="72"/>
      <c r="D45" s="70" t="s">
        <v>9</v>
      </c>
      <c r="E45" s="70">
        <v>100</v>
      </c>
      <c r="F45" s="73">
        <v>20</v>
      </c>
      <c r="G45" s="56">
        <f t="shared" si="20"/>
        <v>2000</v>
      </c>
      <c r="H45" s="57">
        <v>8</v>
      </c>
      <c r="I45" s="58">
        <f t="shared" si="21"/>
        <v>160</v>
      </c>
      <c r="J45" s="59">
        <f t="shared" si="22"/>
        <v>2160</v>
      </c>
      <c r="K45" s="72"/>
      <c r="L45" s="72"/>
    </row>
    <row r="46" spans="1:12" s="61" customFormat="1" ht="24" customHeight="1" x14ac:dyDescent="0.3">
      <c r="A46" s="70">
        <v>6</v>
      </c>
      <c r="B46" s="74" t="s">
        <v>27</v>
      </c>
      <c r="C46" s="72"/>
      <c r="D46" s="75" t="s">
        <v>9</v>
      </c>
      <c r="E46" s="75">
        <v>100</v>
      </c>
      <c r="F46" s="73">
        <v>13</v>
      </c>
      <c r="G46" s="56">
        <f t="shared" si="20"/>
        <v>1300</v>
      </c>
      <c r="H46" s="57">
        <v>8</v>
      </c>
      <c r="I46" s="58">
        <f t="shared" si="21"/>
        <v>104</v>
      </c>
      <c r="J46" s="59">
        <f t="shared" si="22"/>
        <v>1404</v>
      </c>
      <c r="K46" s="72"/>
      <c r="L46" s="72"/>
    </row>
    <row r="47" spans="1:12" s="61" customFormat="1" ht="19.5" customHeight="1" x14ac:dyDescent="0.3">
      <c r="A47" s="70">
        <v>7</v>
      </c>
      <c r="B47" s="74" t="s">
        <v>28</v>
      </c>
      <c r="C47" s="72"/>
      <c r="D47" s="75" t="s">
        <v>9</v>
      </c>
      <c r="E47" s="75">
        <v>100</v>
      </c>
      <c r="F47" s="73">
        <v>16</v>
      </c>
      <c r="G47" s="56">
        <f t="shared" si="20"/>
        <v>1600</v>
      </c>
      <c r="H47" s="57">
        <v>8</v>
      </c>
      <c r="I47" s="58">
        <f t="shared" si="21"/>
        <v>128</v>
      </c>
      <c r="J47" s="59">
        <f t="shared" si="22"/>
        <v>1728</v>
      </c>
      <c r="K47" s="72"/>
      <c r="L47" s="72"/>
    </row>
    <row r="48" spans="1:12" s="61" customFormat="1" ht="23.25" customHeight="1" x14ac:dyDescent="0.3">
      <c r="A48" s="70">
        <v>8</v>
      </c>
      <c r="B48" s="74" t="s">
        <v>29</v>
      </c>
      <c r="C48" s="72"/>
      <c r="D48" s="75" t="s">
        <v>9</v>
      </c>
      <c r="E48" s="75">
        <v>100</v>
      </c>
      <c r="F48" s="73">
        <v>6.45</v>
      </c>
      <c r="G48" s="56">
        <f t="shared" si="20"/>
        <v>645</v>
      </c>
      <c r="H48" s="57">
        <v>8</v>
      </c>
      <c r="I48" s="58">
        <f t="shared" si="21"/>
        <v>51.6</v>
      </c>
      <c r="J48" s="59">
        <f t="shared" si="22"/>
        <v>696.6</v>
      </c>
      <c r="K48" s="72"/>
      <c r="L48" s="72"/>
    </row>
    <row r="49" spans="1:12" s="61" customFormat="1" ht="22.5" customHeight="1" x14ac:dyDescent="0.3">
      <c r="A49" s="70">
        <v>9</v>
      </c>
      <c r="B49" s="74" t="s">
        <v>30</v>
      </c>
      <c r="C49" s="72"/>
      <c r="D49" s="75" t="s">
        <v>9</v>
      </c>
      <c r="E49" s="75">
        <v>50</v>
      </c>
      <c r="F49" s="73">
        <v>28</v>
      </c>
      <c r="G49" s="56">
        <f t="shared" si="20"/>
        <v>1400</v>
      </c>
      <c r="H49" s="57">
        <v>8</v>
      </c>
      <c r="I49" s="58">
        <f t="shared" si="21"/>
        <v>112</v>
      </c>
      <c r="J49" s="59">
        <f t="shared" si="22"/>
        <v>1512</v>
      </c>
      <c r="K49" s="72"/>
      <c r="L49" s="72"/>
    </row>
    <row r="50" spans="1:12" ht="22.5" customHeight="1" x14ac:dyDescent="0.3">
      <c r="A50" s="147" t="s">
        <v>69</v>
      </c>
      <c r="B50" s="147"/>
      <c r="C50" s="147"/>
      <c r="D50" s="15"/>
      <c r="E50" s="15"/>
      <c r="F50" s="16"/>
      <c r="G50" s="36">
        <f>SUM(G41:G49)</f>
        <v>444295</v>
      </c>
      <c r="H50" s="41"/>
      <c r="I50" s="36">
        <f t="shared" ref="I50:J50" si="23">SUM(I41:I49)</f>
        <v>35543.599999999999</v>
      </c>
      <c r="J50" s="36">
        <f t="shared" si="23"/>
        <v>479838.6</v>
      </c>
      <c r="K50" s="17"/>
      <c r="L50" s="18"/>
    </row>
    <row r="51" spans="1:12" x14ac:dyDescent="0.3">
      <c r="A51" s="117" t="s">
        <v>70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36"/>
      <c r="L51" s="14"/>
    </row>
    <row r="52" spans="1:12" x14ac:dyDescent="0.3">
      <c r="A52" s="9"/>
      <c r="B52" s="10" t="s">
        <v>76</v>
      </c>
      <c r="C52" s="10"/>
      <c r="D52" s="10"/>
      <c r="E52" s="10"/>
      <c r="F52" s="10"/>
      <c r="G52" s="10"/>
      <c r="H52" s="10"/>
      <c r="I52" s="10"/>
      <c r="J52" s="13"/>
      <c r="K52" s="10"/>
      <c r="L52" s="8"/>
    </row>
    <row r="53" spans="1:12" ht="38.25" x14ac:dyDescent="0.3">
      <c r="A53" s="2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10</v>
      </c>
      <c r="I53" s="2" t="s">
        <v>11</v>
      </c>
      <c r="J53" s="2" t="s">
        <v>7</v>
      </c>
      <c r="K53" s="19" t="s">
        <v>8</v>
      </c>
      <c r="L53" s="20" t="s">
        <v>18</v>
      </c>
    </row>
    <row r="54" spans="1:12" x14ac:dyDescent="0.3">
      <c r="A54" s="2">
        <v>1</v>
      </c>
      <c r="B54" s="2">
        <v>2</v>
      </c>
      <c r="C54" s="2">
        <v>3</v>
      </c>
      <c r="D54" s="2">
        <v>4</v>
      </c>
      <c r="E54" s="2">
        <v>5</v>
      </c>
      <c r="F54" s="2">
        <v>6</v>
      </c>
      <c r="G54" s="2" t="s">
        <v>12</v>
      </c>
      <c r="H54" s="2">
        <v>8</v>
      </c>
      <c r="I54" s="2">
        <v>9</v>
      </c>
      <c r="J54" s="2" t="s">
        <v>13</v>
      </c>
      <c r="K54" s="19">
        <v>11</v>
      </c>
      <c r="L54" s="21">
        <v>12</v>
      </c>
    </row>
    <row r="55" spans="1:12" s="61" customFormat="1" x14ac:dyDescent="0.3">
      <c r="A55" s="52">
        <v>1</v>
      </c>
      <c r="B55" s="63" t="s">
        <v>31</v>
      </c>
      <c r="C55" s="54"/>
      <c r="D55" s="52" t="s">
        <v>9</v>
      </c>
      <c r="E55" s="52">
        <v>150</v>
      </c>
      <c r="F55" s="76">
        <v>97</v>
      </c>
      <c r="G55" s="56">
        <f>E55*F55</f>
        <v>14550</v>
      </c>
      <c r="H55" s="57">
        <v>8</v>
      </c>
      <c r="I55" s="58">
        <f>G55*8%</f>
        <v>1164</v>
      </c>
      <c r="J55" s="59">
        <f>G55+I55</f>
        <v>15714</v>
      </c>
      <c r="K55" s="60"/>
      <c r="L55" s="54"/>
    </row>
    <row r="56" spans="1:12" x14ac:dyDescent="0.3">
      <c r="A56" s="146" t="s">
        <v>77</v>
      </c>
      <c r="B56" s="146"/>
      <c r="C56" s="146"/>
      <c r="D56" s="5"/>
      <c r="E56" s="5"/>
      <c r="F56" s="6"/>
      <c r="G56" s="37">
        <f>SUM(G55)</f>
        <v>14550</v>
      </c>
      <c r="H56" s="38"/>
      <c r="I56" s="37">
        <f t="shared" ref="I56:J56" si="24">SUM(I55)</f>
        <v>1164</v>
      </c>
      <c r="J56" s="37">
        <f t="shared" si="24"/>
        <v>15714</v>
      </c>
      <c r="K56" s="7"/>
      <c r="L56" s="11"/>
    </row>
    <row r="57" spans="1:12" x14ac:dyDescent="0.3">
      <c r="A57" s="116" t="s">
        <v>71</v>
      </c>
      <c r="B57" s="116"/>
      <c r="C57" s="116"/>
      <c r="D57" s="116"/>
      <c r="E57" s="116"/>
      <c r="F57" s="116"/>
      <c r="G57" s="116"/>
      <c r="H57" s="116"/>
      <c r="I57" s="116"/>
      <c r="J57" s="117"/>
      <c r="K57" s="118"/>
      <c r="L57" s="8"/>
    </row>
    <row r="58" spans="1:12" x14ac:dyDescent="0.3">
      <c r="A58" s="9"/>
      <c r="B58" s="10" t="s">
        <v>78</v>
      </c>
      <c r="C58" s="10"/>
      <c r="D58" s="10"/>
      <c r="E58" s="10"/>
      <c r="F58" s="10"/>
      <c r="G58" s="10"/>
      <c r="H58" s="10"/>
      <c r="I58" s="10"/>
      <c r="J58" s="13"/>
      <c r="K58" s="10"/>
      <c r="L58" s="8"/>
    </row>
    <row r="59" spans="1:12" ht="38.25" x14ac:dyDescent="0.3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10</v>
      </c>
      <c r="I59" s="2" t="s">
        <v>11</v>
      </c>
      <c r="J59" s="2" t="s">
        <v>7</v>
      </c>
      <c r="K59" s="19" t="s">
        <v>8</v>
      </c>
      <c r="L59" s="20" t="s">
        <v>18</v>
      </c>
    </row>
    <row r="60" spans="1:12" x14ac:dyDescent="0.3">
      <c r="A60" s="2">
        <v>1</v>
      </c>
      <c r="B60" s="2">
        <v>2</v>
      </c>
      <c r="C60" s="2">
        <v>3</v>
      </c>
      <c r="D60" s="2">
        <v>4</v>
      </c>
      <c r="E60" s="2">
        <v>5</v>
      </c>
      <c r="F60" s="2">
        <v>6</v>
      </c>
      <c r="G60" s="2" t="s">
        <v>12</v>
      </c>
      <c r="H60" s="2">
        <v>8</v>
      </c>
      <c r="I60" s="2">
        <v>9</v>
      </c>
      <c r="J60" s="2" t="s">
        <v>13</v>
      </c>
      <c r="K60" s="19">
        <v>11</v>
      </c>
      <c r="L60" s="21">
        <v>12</v>
      </c>
    </row>
    <row r="61" spans="1:12" s="61" customFormat="1" ht="20.25" customHeight="1" x14ac:dyDescent="0.3">
      <c r="A61" s="52">
        <v>1</v>
      </c>
      <c r="B61" s="53" t="s">
        <v>32</v>
      </c>
      <c r="C61" s="54"/>
      <c r="D61" s="52" t="s">
        <v>9</v>
      </c>
      <c r="E61" s="57">
        <v>2000</v>
      </c>
      <c r="F61" s="55">
        <v>61</v>
      </c>
      <c r="G61" s="56">
        <f t="shared" ref="G61:G62" si="25">E61*F61</f>
        <v>122000</v>
      </c>
      <c r="H61" s="57">
        <v>8</v>
      </c>
      <c r="I61" s="58">
        <f t="shared" ref="I61:I62" si="26">G61*8%</f>
        <v>9760</v>
      </c>
      <c r="J61" s="59">
        <f t="shared" ref="J61:J62" si="27">G61+I61</f>
        <v>131760</v>
      </c>
      <c r="K61" s="60"/>
      <c r="L61" s="54"/>
    </row>
    <row r="62" spans="1:12" s="61" customFormat="1" ht="22.5" customHeight="1" x14ac:dyDescent="0.3">
      <c r="A62" s="52">
        <v>2</v>
      </c>
      <c r="B62" s="53" t="s">
        <v>33</v>
      </c>
      <c r="C62" s="54"/>
      <c r="D62" s="52" t="s">
        <v>9</v>
      </c>
      <c r="E62" s="52">
        <v>400</v>
      </c>
      <c r="F62" s="55">
        <v>42</v>
      </c>
      <c r="G62" s="56">
        <f t="shared" si="25"/>
        <v>16800</v>
      </c>
      <c r="H62" s="57">
        <v>8</v>
      </c>
      <c r="I62" s="58">
        <f t="shared" si="26"/>
        <v>1344</v>
      </c>
      <c r="J62" s="59">
        <f t="shared" si="27"/>
        <v>18144</v>
      </c>
      <c r="K62" s="60"/>
      <c r="L62" s="54"/>
    </row>
    <row r="63" spans="1:12" x14ac:dyDescent="0.3">
      <c r="A63" s="146" t="s">
        <v>79</v>
      </c>
      <c r="B63" s="146"/>
      <c r="C63" s="146"/>
      <c r="D63" s="5"/>
      <c r="E63" s="5"/>
      <c r="F63" s="6"/>
      <c r="G63" s="37">
        <f>SUM(G61:G62)</f>
        <v>138800</v>
      </c>
      <c r="H63" s="38"/>
      <c r="I63" s="37">
        <f t="shared" ref="I63:J63" si="28">SUM(I61:I62)</f>
        <v>11104</v>
      </c>
      <c r="J63" s="37">
        <f t="shared" si="28"/>
        <v>149904</v>
      </c>
      <c r="K63" s="7"/>
      <c r="L63" s="11"/>
    </row>
    <row r="64" spans="1:12" x14ac:dyDescent="0.3">
      <c r="A64" s="116" t="s">
        <v>80</v>
      </c>
      <c r="B64" s="116"/>
      <c r="C64" s="116"/>
      <c r="D64" s="116"/>
      <c r="E64" s="116"/>
      <c r="F64" s="116"/>
      <c r="G64" s="116"/>
      <c r="H64" s="116"/>
      <c r="I64" s="116"/>
      <c r="J64" s="117"/>
      <c r="K64" s="118"/>
      <c r="L64" s="8"/>
    </row>
    <row r="65" spans="1:12" x14ac:dyDescent="0.3">
      <c r="A65" s="9"/>
      <c r="B65" s="10" t="s">
        <v>81</v>
      </c>
      <c r="C65" s="10"/>
      <c r="D65" s="10"/>
      <c r="E65" s="10"/>
      <c r="F65" s="10"/>
      <c r="G65" s="10"/>
      <c r="H65" s="10"/>
      <c r="I65" s="10"/>
      <c r="J65" s="13"/>
      <c r="K65" s="10"/>
      <c r="L65" s="8"/>
    </row>
    <row r="66" spans="1:12" ht="38.25" x14ac:dyDescent="0.3">
      <c r="A66" s="2" t="s">
        <v>0</v>
      </c>
      <c r="B66" s="2" t="s">
        <v>1</v>
      </c>
      <c r="C66" s="2" t="s">
        <v>2</v>
      </c>
      <c r="D66" s="2" t="s">
        <v>3</v>
      </c>
      <c r="E66" s="2" t="s">
        <v>4</v>
      </c>
      <c r="F66" s="2" t="s">
        <v>5</v>
      </c>
      <c r="G66" s="2" t="s">
        <v>6</v>
      </c>
      <c r="H66" s="2" t="s">
        <v>10</v>
      </c>
      <c r="I66" s="2" t="s">
        <v>11</v>
      </c>
      <c r="J66" s="2" t="s">
        <v>7</v>
      </c>
      <c r="K66" s="19" t="s">
        <v>8</v>
      </c>
      <c r="L66" s="20" t="s">
        <v>18</v>
      </c>
    </row>
    <row r="67" spans="1:12" x14ac:dyDescent="0.3">
      <c r="A67" s="2">
        <v>1</v>
      </c>
      <c r="B67" s="2">
        <v>2</v>
      </c>
      <c r="C67" s="2">
        <v>3</v>
      </c>
      <c r="D67" s="2">
        <v>4</v>
      </c>
      <c r="E67" s="2">
        <v>5</v>
      </c>
      <c r="F67" s="2">
        <v>6</v>
      </c>
      <c r="G67" s="2" t="s">
        <v>12</v>
      </c>
      <c r="H67" s="2">
        <v>8</v>
      </c>
      <c r="I67" s="2">
        <v>9</v>
      </c>
      <c r="J67" s="2" t="s">
        <v>13</v>
      </c>
      <c r="K67" s="19">
        <v>11</v>
      </c>
      <c r="L67" s="21">
        <v>12</v>
      </c>
    </row>
    <row r="68" spans="1:12" s="61" customFormat="1" ht="21.75" customHeight="1" x14ac:dyDescent="0.3">
      <c r="A68" s="52">
        <v>1</v>
      </c>
      <c r="B68" s="53" t="s">
        <v>34</v>
      </c>
      <c r="C68" s="54"/>
      <c r="D68" s="52" t="s">
        <v>9</v>
      </c>
      <c r="E68" s="57">
        <v>1400</v>
      </c>
      <c r="F68" s="76">
        <v>150</v>
      </c>
      <c r="G68" s="56">
        <f t="shared" ref="G68:G69" si="29">E68*F68</f>
        <v>210000</v>
      </c>
      <c r="H68" s="57">
        <v>8</v>
      </c>
      <c r="I68" s="58">
        <f t="shared" ref="I68:I69" si="30">G68*8%</f>
        <v>16800</v>
      </c>
      <c r="J68" s="59">
        <f t="shared" ref="J68:J69" si="31">G68+I68</f>
        <v>226800</v>
      </c>
      <c r="K68" s="60"/>
      <c r="L68" s="54"/>
    </row>
    <row r="69" spans="1:12" s="61" customFormat="1" ht="24" customHeight="1" x14ac:dyDescent="0.3">
      <c r="A69" s="52">
        <v>2</v>
      </c>
      <c r="B69" s="53" t="s">
        <v>35</v>
      </c>
      <c r="C69" s="54"/>
      <c r="D69" s="52" t="s">
        <v>9</v>
      </c>
      <c r="E69" s="52">
        <v>140</v>
      </c>
      <c r="F69" s="76">
        <v>495</v>
      </c>
      <c r="G69" s="56">
        <f t="shared" si="29"/>
        <v>69300</v>
      </c>
      <c r="H69" s="57">
        <v>8</v>
      </c>
      <c r="I69" s="58">
        <f t="shared" si="30"/>
        <v>5544</v>
      </c>
      <c r="J69" s="59">
        <f t="shared" si="31"/>
        <v>74844</v>
      </c>
      <c r="K69" s="60"/>
      <c r="L69" s="54"/>
    </row>
    <row r="70" spans="1:12" x14ac:dyDescent="0.3">
      <c r="A70" s="146" t="s">
        <v>82</v>
      </c>
      <c r="B70" s="146"/>
      <c r="C70" s="146"/>
      <c r="D70" s="5"/>
      <c r="E70" s="5"/>
      <c r="F70" s="6"/>
      <c r="G70" s="37">
        <f>SUM(G68:G69)</f>
        <v>279300</v>
      </c>
      <c r="H70" s="38"/>
      <c r="I70" s="37">
        <f t="shared" ref="I70:J70" si="32">SUM(I68:I69)</f>
        <v>22344</v>
      </c>
      <c r="J70" s="37">
        <f t="shared" si="32"/>
        <v>301644</v>
      </c>
      <c r="K70" s="7"/>
      <c r="L70" s="11"/>
    </row>
    <row r="71" spans="1:12" x14ac:dyDescent="0.3">
      <c r="A71" s="116" t="s">
        <v>83</v>
      </c>
      <c r="B71" s="116"/>
      <c r="C71" s="116"/>
      <c r="D71" s="116"/>
      <c r="E71" s="116"/>
      <c r="F71" s="116"/>
      <c r="G71" s="116"/>
      <c r="H71" s="116"/>
      <c r="I71" s="116"/>
      <c r="J71" s="117"/>
      <c r="K71" s="118"/>
      <c r="L71" s="8"/>
    </row>
    <row r="72" spans="1:12" x14ac:dyDescent="0.3">
      <c r="A72" s="9"/>
      <c r="B72" s="10" t="s">
        <v>84</v>
      </c>
      <c r="C72" s="10"/>
      <c r="D72" s="10"/>
      <c r="E72" s="10"/>
      <c r="F72" s="10"/>
      <c r="G72" s="10"/>
      <c r="H72" s="10"/>
      <c r="I72" s="10"/>
      <c r="J72" s="13"/>
      <c r="K72" s="10"/>
      <c r="L72" s="8"/>
    </row>
    <row r="73" spans="1:12" ht="38.25" x14ac:dyDescent="0.3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10</v>
      </c>
      <c r="I73" s="2" t="s">
        <v>11</v>
      </c>
      <c r="J73" s="2" t="s">
        <v>7</v>
      </c>
      <c r="K73" s="19" t="s">
        <v>8</v>
      </c>
      <c r="L73" s="20" t="s">
        <v>18</v>
      </c>
    </row>
    <row r="74" spans="1:12" s="61" customFormat="1" x14ac:dyDescent="0.3">
      <c r="A74" s="77">
        <v>1</v>
      </c>
      <c r="B74" s="77">
        <v>2</v>
      </c>
      <c r="C74" s="77">
        <v>3</v>
      </c>
      <c r="D74" s="77">
        <v>4</v>
      </c>
      <c r="E74" s="77">
        <v>5</v>
      </c>
      <c r="F74" s="77">
        <v>6</v>
      </c>
      <c r="G74" s="77" t="s">
        <v>12</v>
      </c>
      <c r="H74" s="77">
        <v>8</v>
      </c>
      <c r="I74" s="77">
        <v>9</v>
      </c>
      <c r="J74" s="77" t="s">
        <v>13</v>
      </c>
      <c r="K74" s="78">
        <v>11</v>
      </c>
      <c r="L74" s="79">
        <v>12</v>
      </c>
    </row>
    <row r="75" spans="1:12" s="61" customFormat="1" ht="33.75" customHeight="1" x14ac:dyDescent="0.3">
      <c r="A75" s="52">
        <v>1</v>
      </c>
      <c r="B75" s="53" t="s">
        <v>36</v>
      </c>
      <c r="C75" s="54"/>
      <c r="D75" s="52" t="s">
        <v>9</v>
      </c>
      <c r="E75" s="52">
        <v>500</v>
      </c>
      <c r="F75" s="55">
        <v>150</v>
      </c>
      <c r="G75" s="56">
        <f>E75*F75</f>
        <v>75000</v>
      </c>
      <c r="H75" s="57">
        <v>8</v>
      </c>
      <c r="I75" s="58">
        <f>G75*8%</f>
        <v>6000</v>
      </c>
      <c r="J75" s="59">
        <f>G75+I75</f>
        <v>81000</v>
      </c>
      <c r="K75" s="60"/>
      <c r="L75" s="54"/>
    </row>
    <row r="76" spans="1:12" s="61" customFormat="1" ht="34.5" customHeight="1" x14ac:dyDescent="0.3">
      <c r="A76" s="52">
        <v>2</v>
      </c>
      <c r="B76" s="53" t="s">
        <v>37</v>
      </c>
      <c r="C76" s="54"/>
      <c r="D76" s="52" t="s">
        <v>9</v>
      </c>
      <c r="E76" s="52">
        <v>950</v>
      </c>
      <c r="F76" s="55">
        <v>150</v>
      </c>
      <c r="G76" s="56">
        <f>E76*F76</f>
        <v>142500</v>
      </c>
      <c r="H76" s="80">
        <v>8</v>
      </c>
      <c r="I76" s="58">
        <f>G76*8%</f>
        <v>11400</v>
      </c>
      <c r="J76" s="59">
        <f>G76+I76</f>
        <v>153900</v>
      </c>
      <c r="K76" s="60"/>
      <c r="L76" s="54"/>
    </row>
    <row r="77" spans="1:12" ht="21.75" customHeight="1" x14ac:dyDescent="0.3">
      <c r="A77" s="146" t="s">
        <v>85</v>
      </c>
      <c r="B77" s="146"/>
      <c r="C77" s="146"/>
      <c r="D77" s="5"/>
      <c r="E77" s="5"/>
      <c r="F77" s="6"/>
      <c r="G77" s="34">
        <f>SUM(G75:G76)</f>
        <v>217500</v>
      </c>
      <c r="H77" s="35"/>
      <c r="I77" s="36">
        <f>SUM(I75:I76)</f>
        <v>17400</v>
      </c>
      <c r="J77" s="36">
        <f>SUM(J75:J76)</f>
        <v>234900</v>
      </c>
      <c r="K77" s="32"/>
      <c r="L77" s="11"/>
    </row>
    <row r="78" spans="1:12" x14ac:dyDescent="0.3">
      <c r="A78" s="116" t="s">
        <v>86</v>
      </c>
      <c r="B78" s="116"/>
      <c r="C78" s="116"/>
      <c r="D78" s="116"/>
      <c r="E78" s="116"/>
      <c r="F78" s="116"/>
      <c r="G78" s="116"/>
      <c r="H78" s="116"/>
      <c r="I78" s="117"/>
      <c r="J78" s="117"/>
      <c r="K78" s="118"/>
      <c r="L78" s="8"/>
    </row>
    <row r="79" spans="1:12" x14ac:dyDescent="0.3">
      <c r="A79" s="9"/>
      <c r="B79" s="10" t="s">
        <v>87</v>
      </c>
      <c r="C79" s="10"/>
      <c r="D79" s="10"/>
      <c r="E79" s="10"/>
      <c r="F79" s="10"/>
      <c r="G79" s="10"/>
      <c r="H79" s="10"/>
      <c r="I79" s="10"/>
      <c r="J79" s="13"/>
      <c r="K79" s="10"/>
      <c r="L79" s="8"/>
    </row>
    <row r="80" spans="1:12" ht="38.25" x14ac:dyDescent="0.3">
      <c r="A80" s="2" t="s">
        <v>0</v>
      </c>
      <c r="B80" s="2" t="s">
        <v>1</v>
      </c>
      <c r="C80" s="2" t="s">
        <v>2</v>
      </c>
      <c r="D80" s="2" t="s">
        <v>3</v>
      </c>
      <c r="E80" s="2" t="s">
        <v>4</v>
      </c>
      <c r="F80" s="2" t="s">
        <v>5</v>
      </c>
      <c r="G80" s="2" t="s">
        <v>6</v>
      </c>
      <c r="H80" s="2" t="s">
        <v>10</v>
      </c>
      <c r="I80" s="2" t="s">
        <v>11</v>
      </c>
      <c r="J80" s="2" t="s">
        <v>7</v>
      </c>
      <c r="K80" s="19" t="s">
        <v>8</v>
      </c>
      <c r="L80" s="20" t="s">
        <v>18</v>
      </c>
    </row>
    <row r="81" spans="1:12" x14ac:dyDescent="0.3">
      <c r="A81" s="2">
        <v>1</v>
      </c>
      <c r="B81" s="2">
        <v>2</v>
      </c>
      <c r="C81" s="2">
        <v>3</v>
      </c>
      <c r="D81" s="2">
        <v>4</v>
      </c>
      <c r="E81" s="2">
        <v>5</v>
      </c>
      <c r="F81" s="2">
        <v>6</v>
      </c>
      <c r="G81" s="2" t="s">
        <v>12</v>
      </c>
      <c r="H81" s="2">
        <v>8</v>
      </c>
      <c r="I81" s="2">
        <v>9</v>
      </c>
      <c r="J81" s="2" t="s">
        <v>13</v>
      </c>
      <c r="K81" s="19">
        <v>11</v>
      </c>
      <c r="L81" s="21">
        <v>12</v>
      </c>
    </row>
    <row r="82" spans="1:12" s="61" customFormat="1" x14ac:dyDescent="0.3">
      <c r="A82" s="52">
        <v>1</v>
      </c>
      <c r="B82" s="63" t="s">
        <v>38</v>
      </c>
      <c r="C82" s="54"/>
      <c r="D82" s="52" t="s">
        <v>9</v>
      </c>
      <c r="E82" s="52">
        <v>100</v>
      </c>
      <c r="F82" s="76">
        <v>230</v>
      </c>
      <c r="G82" s="56">
        <f t="shared" ref="G82:G83" si="33">E82*F82</f>
        <v>23000</v>
      </c>
      <c r="H82" s="80">
        <v>8</v>
      </c>
      <c r="I82" s="58">
        <f t="shared" ref="I82:I83" si="34">G82*8%</f>
        <v>1840</v>
      </c>
      <c r="J82" s="59">
        <f t="shared" ref="J82:J83" si="35">G82+I82</f>
        <v>24840</v>
      </c>
      <c r="K82" s="60"/>
      <c r="L82" s="54"/>
    </row>
    <row r="83" spans="1:12" s="61" customFormat="1" x14ac:dyDescent="0.3">
      <c r="A83" s="52">
        <v>2</v>
      </c>
      <c r="B83" s="63" t="s">
        <v>39</v>
      </c>
      <c r="C83" s="54"/>
      <c r="D83" s="52" t="s">
        <v>9</v>
      </c>
      <c r="E83" s="52">
        <v>20</v>
      </c>
      <c r="F83" s="76">
        <v>1500</v>
      </c>
      <c r="G83" s="56">
        <f t="shared" si="33"/>
        <v>30000</v>
      </c>
      <c r="H83" s="80">
        <v>8</v>
      </c>
      <c r="I83" s="58">
        <f t="shared" si="34"/>
        <v>2400</v>
      </c>
      <c r="J83" s="59">
        <f t="shared" si="35"/>
        <v>32400</v>
      </c>
      <c r="K83" s="60"/>
      <c r="L83" s="54"/>
    </row>
    <row r="84" spans="1:12" x14ac:dyDescent="0.3">
      <c r="A84" s="146" t="s">
        <v>88</v>
      </c>
      <c r="B84" s="146"/>
      <c r="C84" s="146"/>
      <c r="D84" s="5"/>
      <c r="E84" s="5"/>
      <c r="F84" s="6"/>
      <c r="G84" s="37">
        <f>SUM(G82:G83)</f>
        <v>53000</v>
      </c>
      <c r="H84" s="38"/>
      <c r="I84" s="37">
        <f t="shared" ref="I84:J84" si="36">SUM(I82:I83)</f>
        <v>4240</v>
      </c>
      <c r="J84" s="37">
        <f t="shared" si="36"/>
        <v>57240</v>
      </c>
      <c r="K84" s="7"/>
      <c r="L84" s="11"/>
    </row>
    <row r="85" spans="1:12" x14ac:dyDescent="0.3">
      <c r="A85" s="116" t="s">
        <v>89</v>
      </c>
      <c r="B85" s="116"/>
      <c r="C85" s="116"/>
      <c r="D85" s="116"/>
      <c r="E85" s="116"/>
      <c r="F85" s="116"/>
      <c r="G85" s="116"/>
      <c r="H85" s="116"/>
      <c r="I85" s="116"/>
      <c r="J85" s="117"/>
      <c r="K85" s="118"/>
      <c r="L85" s="8"/>
    </row>
    <row r="86" spans="1:12" x14ac:dyDescent="0.3">
      <c r="A86" s="9"/>
      <c r="B86" s="10" t="s">
        <v>90</v>
      </c>
      <c r="C86" s="10"/>
      <c r="D86" s="10"/>
      <c r="E86" s="10"/>
      <c r="F86" s="10"/>
      <c r="G86" s="10"/>
      <c r="H86" s="10"/>
      <c r="I86" s="10"/>
      <c r="J86" s="13"/>
      <c r="K86" s="10"/>
      <c r="L86" s="8"/>
    </row>
    <row r="87" spans="1:12" ht="38.25" x14ac:dyDescent="0.3">
      <c r="A87" s="2" t="s">
        <v>0</v>
      </c>
      <c r="B87" s="2" t="s">
        <v>1</v>
      </c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10</v>
      </c>
      <c r="I87" s="2" t="s">
        <v>11</v>
      </c>
      <c r="J87" s="2" t="s">
        <v>7</v>
      </c>
      <c r="K87" s="19" t="s">
        <v>8</v>
      </c>
      <c r="L87" s="20" t="s">
        <v>18</v>
      </c>
    </row>
    <row r="88" spans="1:12" s="61" customFormat="1" x14ac:dyDescent="0.3">
      <c r="A88" s="77">
        <v>1</v>
      </c>
      <c r="B88" s="77">
        <v>2</v>
      </c>
      <c r="C88" s="77">
        <v>3</v>
      </c>
      <c r="D88" s="77">
        <v>4</v>
      </c>
      <c r="E88" s="77">
        <v>5</v>
      </c>
      <c r="F88" s="77">
        <v>6</v>
      </c>
      <c r="G88" s="77" t="s">
        <v>12</v>
      </c>
      <c r="H88" s="77">
        <v>8</v>
      </c>
      <c r="I88" s="77">
        <v>9</v>
      </c>
      <c r="J88" s="77" t="s">
        <v>13</v>
      </c>
      <c r="K88" s="78">
        <v>11</v>
      </c>
      <c r="L88" s="79">
        <v>12</v>
      </c>
    </row>
    <row r="89" spans="1:12" s="61" customFormat="1" ht="20.25" customHeight="1" x14ac:dyDescent="0.3">
      <c r="A89" s="52">
        <v>1</v>
      </c>
      <c r="B89" s="53" t="s">
        <v>40</v>
      </c>
      <c r="C89" s="54"/>
      <c r="D89" s="52" t="s">
        <v>9</v>
      </c>
      <c r="E89" s="57">
        <v>1900</v>
      </c>
      <c r="F89" s="55">
        <v>173</v>
      </c>
      <c r="G89" s="56">
        <f>E89*F89</f>
        <v>328700</v>
      </c>
      <c r="H89" s="57">
        <v>8</v>
      </c>
      <c r="I89" s="58">
        <f>G89*8%</f>
        <v>26296</v>
      </c>
      <c r="J89" s="59">
        <f>G89+I89</f>
        <v>354996</v>
      </c>
      <c r="K89" s="60"/>
      <c r="L89" s="54"/>
    </row>
    <row r="90" spans="1:12" s="61" customFormat="1" ht="22.5" customHeight="1" x14ac:dyDescent="0.3">
      <c r="A90" s="52">
        <v>2</v>
      </c>
      <c r="B90" s="53" t="s">
        <v>41</v>
      </c>
      <c r="C90" s="54"/>
      <c r="D90" s="52" t="s">
        <v>9</v>
      </c>
      <c r="E90" s="52">
        <v>100</v>
      </c>
      <c r="F90" s="55">
        <v>173</v>
      </c>
      <c r="G90" s="56">
        <f>E90*F90</f>
        <v>17300</v>
      </c>
      <c r="H90" s="80">
        <v>8</v>
      </c>
      <c r="I90" s="58">
        <f>G90*8%</f>
        <v>1384</v>
      </c>
      <c r="J90" s="59">
        <f>G90+I90</f>
        <v>18684</v>
      </c>
      <c r="K90" s="60"/>
      <c r="L90" s="54"/>
    </row>
    <row r="91" spans="1:12" x14ac:dyDescent="0.3">
      <c r="A91" s="146" t="s">
        <v>91</v>
      </c>
      <c r="B91" s="146"/>
      <c r="C91" s="146"/>
      <c r="D91" s="5"/>
      <c r="E91" s="5"/>
      <c r="F91" s="6"/>
      <c r="G91" s="37">
        <f>SUM(G89:G90)</f>
        <v>346000</v>
      </c>
      <c r="H91" s="38"/>
      <c r="I91" s="37">
        <f t="shared" ref="I91:J91" si="37">SUM(I89:I90)</f>
        <v>27680</v>
      </c>
      <c r="J91" s="37">
        <f t="shared" si="37"/>
        <v>373680</v>
      </c>
      <c r="K91" s="7"/>
      <c r="L91" s="11"/>
    </row>
    <row r="92" spans="1:12" x14ac:dyDescent="0.3">
      <c r="A92" s="116" t="s">
        <v>92</v>
      </c>
      <c r="B92" s="116"/>
      <c r="C92" s="116"/>
      <c r="D92" s="116"/>
      <c r="E92" s="116"/>
      <c r="F92" s="116"/>
      <c r="G92" s="116"/>
      <c r="H92" s="116"/>
      <c r="I92" s="116"/>
      <c r="J92" s="117"/>
      <c r="K92" s="118"/>
      <c r="L92" s="8"/>
    </row>
    <row r="93" spans="1:12" x14ac:dyDescent="0.3">
      <c r="A93" s="9"/>
      <c r="B93" s="10" t="s">
        <v>93</v>
      </c>
      <c r="C93" s="10"/>
      <c r="D93" s="10"/>
      <c r="E93" s="10"/>
      <c r="F93" s="10"/>
      <c r="G93" s="10"/>
      <c r="H93" s="10"/>
      <c r="I93" s="13"/>
      <c r="J93" s="13"/>
      <c r="K93" s="10"/>
      <c r="L93" s="8"/>
    </row>
    <row r="94" spans="1:12" ht="38.25" x14ac:dyDescent="0.3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10</v>
      </c>
      <c r="I94" s="2" t="s">
        <v>11</v>
      </c>
      <c r="J94" s="2" t="s">
        <v>7</v>
      </c>
      <c r="K94" s="19" t="s">
        <v>8</v>
      </c>
      <c r="L94" s="20" t="s">
        <v>18</v>
      </c>
    </row>
    <row r="95" spans="1:12" x14ac:dyDescent="0.3">
      <c r="A95" s="2">
        <v>1</v>
      </c>
      <c r="B95" s="2">
        <v>2</v>
      </c>
      <c r="C95" s="2">
        <v>3</v>
      </c>
      <c r="D95" s="2">
        <v>4</v>
      </c>
      <c r="E95" s="2">
        <v>5</v>
      </c>
      <c r="F95" s="2">
        <v>6</v>
      </c>
      <c r="G95" s="2" t="s">
        <v>12</v>
      </c>
      <c r="H95" s="2">
        <v>8</v>
      </c>
      <c r="I95" s="2">
        <v>9</v>
      </c>
      <c r="J95" s="2" t="s">
        <v>13</v>
      </c>
      <c r="K95" s="19">
        <v>11</v>
      </c>
      <c r="L95" s="21">
        <v>12</v>
      </c>
    </row>
    <row r="96" spans="1:12" s="61" customFormat="1" ht="69" customHeight="1" x14ac:dyDescent="0.3">
      <c r="A96" s="52">
        <v>1</v>
      </c>
      <c r="B96" s="53" t="s">
        <v>42</v>
      </c>
      <c r="C96" s="54"/>
      <c r="D96" s="52" t="s">
        <v>9</v>
      </c>
      <c r="E96" s="52">
        <v>150</v>
      </c>
      <c r="F96" s="56">
        <v>1100</v>
      </c>
      <c r="G96" s="56">
        <f>E96*F96</f>
        <v>165000</v>
      </c>
      <c r="H96" s="80">
        <v>8</v>
      </c>
      <c r="I96" s="58">
        <f>G96*8%</f>
        <v>13200</v>
      </c>
      <c r="J96" s="59">
        <f>G96+I96</f>
        <v>178200</v>
      </c>
      <c r="K96" s="60"/>
      <c r="L96" s="54"/>
    </row>
    <row r="97" spans="1:12" x14ac:dyDescent="0.3">
      <c r="A97" s="146" t="s">
        <v>94</v>
      </c>
      <c r="B97" s="146"/>
      <c r="C97" s="146"/>
      <c r="D97" s="5"/>
      <c r="E97" s="5"/>
      <c r="F97" s="33"/>
      <c r="G97" s="34">
        <f>SUM(G96)</f>
        <v>165000</v>
      </c>
      <c r="H97" s="35"/>
      <c r="I97" s="34">
        <f t="shared" ref="I97:J97" si="38">SUM(I96)</f>
        <v>13200</v>
      </c>
      <c r="J97" s="34">
        <f t="shared" si="38"/>
        <v>178200</v>
      </c>
      <c r="K97" s="12"/>
      <c r="L97" s="11"/>
    </row>
    <row r="98" spans="1:12" x14ac:dyDescent="0.3">
      <c r="A98" s="116" t="s">
        <v>95</v>
      </c>
      <c r="B98" s="116"/>
      <c r="C98" s="116"/>
      <c r="D98" s="116"/>
      <c r="E98" s="116"/>
      <c r="F98" s="116"/>
      <c r="G98" s="116"/>
      <c r="H98" s="116"/>
      <c r="I98" s="117"/>
      <c r="J98" s="117"/>
      <c r="K98" s="118"/>
      <c r="L98" s="8"/>
    </row>
    <row r="99" spans="1:12" x14ac:dyDescent="0.3">
      <c r="A99" s="9"/>
      <c r="B99" s="10" t="s">
        <v>96</v>
      </c>
      <c r="C99" s="10"/>
      <c r="D99" s="10"/>
      <c r="E99" s="10"/>
      <c r="F99" s="10"/>
      <c r="G99" s="10"/>
      <c r="H99" s="10"/>
      <c r="I99" s="13"/>
      <c r="J99" s="13"/>
      <c r="K99" s="10"/>
      <c r="L99" s="8"/>
    </row>
    <row r="100" spans="1:12" ht="38.25" x14ac:dyDescent="0.3">
      <c r="A100" s="2" t="s">
        <v>0</v>
      </c>
      <c r="B100" s="2" t="s">
        <v>1</v>
      </c>
      <c r="C100" s="2" t="s">
        <v>2</v>
      </c>
      <c r="D100" s="2" t="s">
        <v>3</v>
      </c>
      <c r="E100" s="2" t="s">
        <v>4</v>
      </c>
      <c r="F100" s="2" t="s">
        <v>5</v>
      </c>
      <c r="G100" s="2" t="s">
        <v>6</v>
      </c>
      <c r="H100" s="2" t="s">
        <v>10</v>
      </c>
      <c r="I100" s="2" t="s">
        <v>11</v>
      </c>
      <c r="J100" s="2" t="s">
        <v>7</v>
      </c>
      <c r="K100" s="19" t="s">
        <v>8</v>
      </c>
      <c r="L100" s="20" t="s">
        <v>18</v>
      </c>
    </row>
    <row r="101" spans="1:12" x14ac:dyDescent="0.3">
      <c r="A101" s="2">
        <v>1</v>
      </c>
      <c r="B101" s="2">
        <v>2</v>
      </c>
      <c r="C101" s="2">
        <v>3</v>
      </c>
      <c r="D101" s="2">
        <v>4</v>
      </c>
      <c r="E101" s="2">
        <v>5</v>
      </c>
      <c r="F101" s="2">
        <v>6</v>
      </c>
      <c r="G101" s="2" t="s">
        <v>12</v>
      </c>
      <c r="H101" s="2">
        <v>8</v>
      </c>
      <c r="I101" s="2">
        <v>9</v>
      </c>
      <c r="J101" s="2" t="s">
        <v>13</v>
      </c>
      <c r="K101" s="19">
        <v>11</v>
      </c>
      <c r="L101" s="21">
        <v>12</v>
      </c>
    </row>
    <row r="102" spans="1:12" s="61" customFormat="1" ht="33" x14ac:dyDescent="0.3">
      <c r="A102" s="52">
        <v>1</v>
      </c>
      <c r="B102" s="63" t="s">
        <v>43</v>
      </c>
      <c r="C102" s="54"/>
      <c r="D102" s="52" t="s">
        <v>9</v>
      </c>
      <c r="E102" s="52">
        <v>150</v>
      </c>
      <c r="F102" s="55">
        <v>1100</v>
      </c>
      <c r="G102" s="56">
        <f t="shared" ref="G102:G103" si="39">E102*F102</f>
        <v>165000</v>
      </c>
      <c r="H102" s="80">
        <v>8</v>
      </c>
      <c r="I102" s="58">
        <f t="shared" ref="I102:I103" si="40">G102*8%</f>
        <v>13200</v>
      </c>
      <c r="J102" s="59">
        <f t="shared" ref="J102:J103" si="41">G102+I102</f>
        <v>178200</v>
      </c>
      <c r="K102" s="60"/>
      <c r="L102" s="54"/>
    </row>
    <row r="103" spans="1:12" s="61" customFormat="1" ht="33.75" customHeight="1" x14ac:dyDescent="0.3">
      <c r="A103" s="52">
        <v>2</v>
      </c>
      <c r="B103" s="63" t="s">
        <v>44</v>
      </c>
      <c r="C103" s="54"/>
      <c r="D103" s="52" t="s">
        <v>9</v>
      </c>
      <c r="E103" s="52">
        <v>30</v>
      </c>
      <c r="F103" s="55">
        <v>2650</v>
      </c>
      <c r="G103" s="56">
        <f t="shared" si="39"/>
        <v>79500</v>
      </c>
      <c r="H103" s="80">
        <v>8</v>
      </c>
      <c r="I103" s="58">
        <f t="shared" si="40"/>
        <v>6360</v>
      </c>
      <c r="J103" s="59">
        <f t="shared" si="41"/>
        <v>85860</v>
      </c>
      <c r="K103" s="60"/>
      <c r="L103" s="54"/>
    </row>
    <row r="104" spans="1:12" ht="20.25" customHeight="1" x14ac:dyDescent="0.3">
      <c r="A104" s="146" t="s">
        <v>97</v>
      </c>
      <c r="B104" s="146"/>
      <c r="C104" s="146"/>
      <c r="D104" s="5"/>
      <c r="E104" s="5"/>
      <c r="F104" s="42"/>
      <c r="G104" s="34">
        <f>SUM(G102:G103)</f>
        <v>244500</v>
      </c>
      <c r="H104" s="44"/>
      <c r="I104" s="34">
        <f t="shared" ref="I104:J104" si="42">SUM(I102:I103)</f>
        <v>19560</v>
      </c>
      <c r="J104" s="34">
        <f t="shared" si="42"/>
        <v>264060</v>
      </c>
      <c r="K104" s="7"/>
      <c r="L104" s="11"/>
    </row>
    <row r="105" spans="1:12" x14ac:dyDescent="0.3">
      <c r="A105" s="116" t="s">
        <v>98</v>
      </c>
      <c r="B105" s="116"/>
      <c r="C105" s="116"/>
      <c r="D105" s="116"/>
      <c r="E105" s="116"/>
      <c r="F105" s="116"/>
      <c r="G105" s="116"/>
      <c r="H105" s="116"/>
      <c r="I105" s="116"/>
      <c r="J105" s="117"/>
      <c r="K105" s="118"/>
      <c r="L105" s="8"/>
    </row>
    <row r="106" spans="1:12" ht="16.5" customHeight="1" x14ac:dyDescent="0.3">
      <c r="A106" s="120" t="s">
        <v>99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1:12" ht="43.5" customHeight="1" x14ac:dyDescent="0.3">
      <c r="A107" s="2" t="s">
        <v>0</v>
      </c>
      <c r="B107" s="2" t="s">
        <v>1</v>
      </c>
      <c r="C107" s="2" t="s">
        <v>2</v>
      </c>
      <c r="D107" s="2" t="s">
        <v>3</v>
      </c>
      <c r="E107" s="2" t="s">
        <v>4</v>
      </c>
      <c r="F107" s="2" t="s">
        <v>5</v>
      </c>
      <c r="G107" s="2" t="s">
        <v>6</v>
      </c>
      <c r="H107" s="2" t="s">
        <v>10</v>
      </c>
      <c r="I107" s="2" t="s">
        <v>11</v>
      </c>
      <c r="J107" s="2" t="s">
        <v>7</v>
      </c>
      <c r="K107" s="19" t="s">
        <v>8</v>
      </c>
      <c r="L107" s="20" t="s">
        <v>18</v>
      </c>
    </row>
    <row r="108" spans="1:12" s="61" customFormat="1" ht="16.5" customHeight="1" x14ac:dyDescent="0.3">
      <c r="A108" s="77">
        <v>1</v>
      </c>
      <c r="B108" s="77">
        <v>2</v>
      </c>
      <c r="C108" s="77">
        <v>3</v>
      </c>
      <c r="D108" s="77">
        <v>4</v>
      </c>
      <c r="E108" s="77">
        <v>5</v>
      </c>
      <c r="F108" s="77">
        <v>6</v>
      </c>
      <c r="G108" s="77" t="s">
        <v>12</v>
      </c>
      <c r="H108" s="77">
        <v>8</v>
      </c>
      <c r="I108" s="77">
        <v>9</v>
      </c>
      <c r="J108" s="77" t="s">
        <v>13</v>
      </c>
      <c r="K108" s="78">
        <v>11</v>
      </c>
      <c r="L108" s="79">
        <v>12</v>
      </c>
    </row>
    <row r="109" spans="1:12" s="61" customFormat="1" ht="100.5" customHeight="1" x14ac:dyDescent="0.3">
      <c r="A109" s="52">
        <v>1</v>
      </c>
      <c r="B109" s="53" t="s">
        <v>45</v>
      </c>
      <c r="C109" s="54"/>
      <c r="D109" s="52" t="s">
        <v>9</v>
      </c>
      <c r="E109" s="52">
        <v>400</v>
      </c>
      <c r="F109" s="55">
        <v>750</v>
      </c>
      <c r="G109" s="56">
        <f>E109*F109</f>
        <v>300000</v>
      </c>
      <c r="H109" s="80">
        <v>8</v>
      </c>
      <c r="I109" s="58">
        <f>G109*8%</f>
        <v>24000</v>
      </c>
      <c r="J109" s="59">
        <f>G109+I109</f>
        <v>324000</v>
      </c>
      <c r="K109" s="81"/>
      <c r="L109" s="52"/>
    </row>
    <row r="110" spans="1:12" x14ac:dyDescent="0.3">
      <c r="A110" s="146" t="s">
        <v>100</v>
      </c>
      <c r="B110" s="146"/>
      <c r="C110" s="146"/>
      <c r="D110" s="5"/>
      <c r="E110" s="5"/>
      <c r="F110" s="6"/>
      <c r="G110" s="37">
        <f>SUM(G109)</f>
        <v>300000</v>
      </c>
      <c r="H110" s="38"/>
      <c r="I110" s="37">
        <f t="shared" ref="I110:J110" si="43">SUM(I109)</f>
        <v>24000</v>
      </c>
      <c r="J110" s="37">
        <f t="shared" si="43"/>
        <v>324000</v>
      </c>
      <c r="K110" s="7"/>
      <c r="L110" s="11"/>
    </row>
    <row r="111" spans="1:12" x14ac:dyDescent="0.3">
      <c r="A111" s="116" t="s">
        <v>101</v>
      </c>
      <c r="B111" s="116"/>
      <c r="C111" s="116"/>
      <c r="D111" s="116"/>
      <c r="E111" s="116"/>
      <c r="F111" s="116"/>
      <c r="G111" s="116"/>
      <c r="H111" s="116"/>
      <c r="I111" s="116"/>
      <c r="J111" s="117"/>
      <c r="K111" s="118"/>
      <c r="L111" s="8"/>
    </row>
    <row r="112" spans="1:12" x14ac:dyDescent="0.3">
      <c r="A112" s="9"/>
      <c r="B112" s="10" t="s">
        <v>102</v>
      </c>
      <c r="C112" s="10"/>
      <c r="D112" s="10"/>
      <c r="E112" s="10"/>
      <c r="F112" s="10"/>
      <c r="G112" s="10"/>
      <c r="H112" s="10"/>
      <c r="I112" s="13"/>
      <c r="J112" s="13"/>
      <c r="K112" s="10"/>
      <c r="L112" s="8"/>
    </row>
    <row r="113" spans="1:12" ht="38.25" x14ac:dyDescent="0.3">
      <c r="A113" s="2" t="s">
        <v>0</v>
      </c>
      <c r="B113" s="2" t="s">
        <v>1</v>
      </c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10</v>
      </c>
      <c r="I113" s="2" t="s">
        <v>11</v>
      </c>
      <c r="J113" s="2" t="s">
        <v>7</v>
      </c>
      <c r="K113" s="19" t="s">
        <v>8</v>
      </c>
      <c r="L113" s="20" t="s">
        <v>18</v>
      </c>
    </row>
    <row r="114" spans="1:12" x14ac:dyDescent="0.3">
      <c r="A114" s="2">
        <v>1</v>
      </c>
      <c r="B114" s="2">
        <v>2</v>
      </c>
      <c r="C114" s="2">
        <v>3</v>
      </c>
      <c r="D114" s="2">
        <v>4</v>
      </c>
      <c r="E114" s="2">
        <v>5</v>
      </c>
      <c r="F114" s="2">
        <v>6</v>
      </c>
      <c r="G114" s="2" t="s">
        <v>12</v>
      </c>
      <c r="H114" s="2">
        <v>8</v>
      </c>
      <c r="I114" s="2">
        <v>9</v>
      </c>
      <c r="J114" s="2" t="s">
        <v>13</v>
      </c>
      <c r="K114" s="19">
        <v>11</v>
      </c>
      <c r="L114" s="21">
        <v>12</v>
      </c>
    </row>
    <row r="115" spans="1:12" s="61" customFormat="1" x14ac:dyDescent="0.3">
      <c r="A115" s="52">
        <v>1</v>
      </c>
      <c r="B115" s="63" t="s">
        <v>46</v>
      </c>
      <c r="C115" s="54"/>
      <c r="D115" s="52" t="s">
        <v>9</v>
      </c>
      <c r="E115" s="52">
        <v>20</v>
      </c>
      <c r="F115" s="82">
        <v>2300</v>
      </c>
      <c r="G115" s="56">
        <f>E115*F115</f>
        <v>46000</v>
      </c>
      <c r="H115" s="80">
        <v>8</v>
      </c>
      <c r="I115" s="58">
        <f>G115*8%</f>
        <v>3680</v>
      </c>
      <c r="J115" s="59">
        <f>G115+I115</f>
        <v>49680</v>
      </c>
      <c r="K115" s="60"/>
      <c r="L115" s="54"/>
    </row>
    <row r="116" spans="1:12" x14ac:dyDescent="0.3">
      <c r="A116" s="146" t="s">
        <v>103</v>
      </c>
      <c r="B116" s="146"/>
      <c r="C116" s="146"/>
      <c r="D116" s="5"/>
      <c r="E116" s="5"/>
      <c r="F116" s="31"/>
      <c r="G116" s="37">
        <f>SUM(G115)</f>
        <v>46000</v>
      </c>
      <c r="H116" s="38"/>
      <c r="I116" s="37">
        <f t="shared" ref="I116:J116" si="44">SUM(I115)</f>
        <v>3680</v>
      </c>
      <c r="J116" s="37">
        <f t="shared" si="44"/>
        <v>49680</v>
      </c>
      <c r="K116" s="7"/>
      <c r="L116" s="11"/>
    </row>
    <row r="117" spans="1:12" x14ac:dyDescent="0.3">
      <c r="A117" s="116" t="s">
        <v>104</v>
      </c>
      <c r="B117" s="116"/>
      <c r="C117" s="116"/>
      <c r="D117" s="116"/>
      <c r="E117" s="116"/>
      <c r="F117" s="116"/>
      <c r="G117" s="116"/>
      <c r="H117" s="116"/>
      <c r="I117" s="123"/>
      <c r="J117" s="124"/>
      <c r="K117" s="118"/>
      <c r="L117" s="8"/>
    </row>
    <row r="118" spans="1:12" x14ac:dyDescent="0.3">
      <c r="A118" s="9"/>
      <c r="B118" s="10" t="s">
        <v>105</v>
      </c>
      <c r="C118" s="10"/>
      <c r="D118" s="10"/>
      <c r="E118" s="10"/>
      <c r="F118" s="10"/>
      <c r="G118" s="10"/>
      <c r="H118" s="10"/>
      <c r="I118" s="45"/>
      <c r="J118" s="45"/>
      <c r="K118" s="10"/>
      <c r="L118" s="8"/>
    </row>
    <row r="119" spans="1:12" ht="39.75" customHeight="1" x14ac:dyDescent="0.3">
      <c r="A119" s="2" t="s">
        <v>0</v>
      </c>
      <c r="B119" s="2" t="s">
        <v>1</v>
      </c>
      <c r="C119" s="2" t="s">
        <v>2</v>
      </c>
      <c r="D119" s="2" t="s">
        <v>3</v>
      </c>
      <c r="E119" s="2" t="s">
        <v>4</v>
      </c>
      <c r="F119" s="2" t="s">
        <v>5</v>
      </c>
      <c r="G119" s="2" t="s">
        <v>6</v>
      </c>
      <c r="H119" s="2" t="s">
        <v>10</v>
      </c>
      <c r="I119" s="2" t="s">
        <v>11</v>
      </c>
      <c r="J119" s="2" t="s">
        <v>7</v>
      </c>
      <c r="K119" s="19" t="s">
        <v>8</v>
      </c>
      <c r="L119" s="20" t="s">
        <v>18</v>
      </c>
    </row>
    <row r="120" spans="1:12" ht="20.25" customHeight="1" x14ac:dyDescent="0.3">
      <c r="A120" s="2">
        <v>1</v>
      </c>
      <c r="B120" s="2">
        <v>2</v>
      </c>
      <c r="C120" s="2">
        <v>3</v>
      </c>
      <c r="D120" s="2">
        <v>4</v>
      </c>
      <c r="E120" s="2">
        <v>5</v>
      </c>
      <c r="F120" s="2">
        <v>6</v>
      </c>
      <c r="G120" s="2" t="s">
        <v>12</v>
      </c>
      <c r="H120" s="2">
        <v>8</v>
      </c>
      <c r="I120" s="2">
        <v>9</v>
      </c>
      <c r="J120" s="2" t="s">
        <v>13</v>
      </c>
      <c r="K120" s="19">
        <v>11</v>
      </c>
      <c r="L120" s="21">
        <v>12</v>
      </c>
    </row>
    <row r="121" spans="1:12" s="61" customFormat="1" ht="33" x14ac:dyDescent="0.3">
      <c r="A121" s="52">
        <v>1</v>
      </c>
      <c r="B121" s="63" t="s">
        <v>47</v>
      </c>
      <c r="C121" s="54"/>
      <c r="D121" s="52" t="s">
        <v>9</v>
      </c>
      <c r="E121" s="57">
        <v>1000</v>
      </c>
      <c r="F121" s="55">
        <v>60</v>
      </c>
      <c r="G121" s="56">
        <f>E121*F121</f>
        <v>60000</v>
      </c>
      <c r="H121" s="80">
        <v>8</v>
      </c>
      <c r="I121" s="58">
        <f>G121*8%</f>
        <v>4800</v>
      </c>
      <c r="J121" s="59">
        <f>G121+I121</f>
        <v>64800</v>
      </c>
      <c r="K121" s="60"/>
      <c r="L121" s="54"/>
    </row>
    <row r="122" spans="1:12" x14ac:dyDescent="0.3">
      <c r="A122" s="146" t="s">
        <v>106</v>
      </c>
      <c r="B122" s="146"/>
      <c r="C122" s="146"/>
      <c r="D122" s="5"/>
      <c r="E122" s="43"/>
      <c r="F122" s="42"/>
      <c r="G122" s="34">
        <f>SUM(G121)</f>
        <v>60000</v>
      </c>
      <c r="H122" s="44"/>
      <c r="I122" s="34">
        <f t="shared" ref="I122:J122" si="45">SUM(I121)</f>
        <v>4800</v>
      </c>
      <c r="J122" s="34">
        <f t="shared" si="45"/>
        <v>64800</v>
      </c>
      <c r="K122" s="7"/>
      <c r="L122" s="11"/>
    </row>
    <row r="123" spans="1:12" x14ac:dyDescent="0.3">
      <c r="A123" s="116" t="s">
        <v>107</v>
      </c>
      <c r="B123" s="116"/>
      <c r="C123" s="116"/>
      <c r="D123" s="116"/>
      <c r="E123" s="116"/>
      <c r="F123" s="116"/>
      <c r="G123" s="116"/>
      <c r="H123" s="116"/>
      <c r="I123" s="116"/>
      <c r="J123" s="117"/>
      <c r="K123" s="118"/>
      <c r="L123" s="8"/>
    </row>
    <row r="124" spans="1:12" x14ac:dyDescent="0.3">
      <c r="A124" s="9"/>
      <c r="B124" s="10" t="s">
        <v>108</v>
      </c>
      <c r="C124" s="10"/>
      <c r="D124" s="10"/>
      <c r="E124" s="10"/>
      <c r="F124" s="10"/>
      <c r="G124" s="10"/>
      <c r="H124" s="10"/>
      <c r="I124" s="13"/>
      <c r="J124" s="13"/>
      <c r="K124" s="10"/>
      <c r="L124" s="8"/>
    </row>
    <row r="125" spans="1:12" ht="38.25" x14ac:dyDescent="0.3">
      <c r="A125" s="2" t="s">
        <v>0</v>
      </c>
      <c r="B125" s="2" t="s">
        <v>1</v>
      </c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10</v>
      </c>
      <c r="I125" s="2" t="s">
        <v>11</v>
      </c>
      <c r="J125" s="2" t="s">
        <v>7</v>
      </c>
      <c r="K125" s="19" t="s">
        <v>8</v>
      </c>
      <c r="L125" s="20" t="s">
        <v>18</v>
      </c>
    </row>
    <row r="126" spans="1:12" x14ac:dyDescent="0.3">
      <c r="A126" s="2">
        <v>1</v>
      </c>
      <c r="B126" s="2">
        <v>2</v>
      </c>
      <c r="C126" s="2">
        <v>3</v>
      </c>
      <c r="D126" s="2">
        <v>4</v>
      </c>
      <c r="E126" s="2">
        <v>5</v>
      </c>
      <c r="F126" s="2">
        <v>6</v>
      </c>
      <c r="G126" s="2" t="s">
        <v>12</v>
      </c>
      <c r="H126" s="2">
        <v>8</v>
      </c>
      <c r="I126" s="2">
        <v>9</v>
      </c>
      <c r="J126" s="2" t="s">
        <v>13</v>
      </c>
      <c r="K126" s="19">
        <v>11</v>
      </c>
      <c r="L126" s="21">
        <v>12</v>
      </c>
    </row>
    <row r="127" spans="1:12" s="61" customFormat="1" x14ac:dyDescent="0.3">
      <c r="A127" s="52">
        <v>1</v>
      </c>
      <c r="B127" s="63" t="s">
        <v>48</v>
      </c>
      <c r="C127" s="54"/>
      <c r="D127" s="52" t="s">
        <v>9</v>
      </c>
      <c r="E127" s="57">
        <v>1000</v>
      </c>
      <c r="F127" s="76">
        <v>41.5</v>
      </c>
      <c r="G127" s="56">
        <f t="shared" ref="G127:G128" si="46">E127*F127</f>
        <v>41500</v>
      </c>
      <c r="H127" s="80">
        <v>8</v>
      </c>
      <c r="I127" s="58">
        <f t="shared" ref="I127:I128" si="47">G127*8%</f>
        <v>3320</v>
      </c>
      <c r="J127" s="59">
        <f t="shared" ref="J127:J128" si="48">G127+I127</f>
        <v>44820</v>
      </c>
      <c r="K127" s="60"/>
      <c r="L127" s="54"/>
    </row>
    <row r="128" spans="1:12" s="61" customFormat="1" x14ac:dyDescent="0.3">
      <c r="A128" s="52">
        <v>2</v>
      </c>
      <c r="B128" s="63" t="s">
        <v>34</v>
      </c>
      <c r="C128" s="54"/>
      <c r="D128" s="52" t="s">
        <v>9</v>
      </c>
      <c r="E128" s="52">
        <v>100</v>
      </c>
      <c r="F128" s="76">
        <v>159</v>
      </c>
      <c r="G128" s="56">
        <f t="shared" si="46"/>
        <v>15900</v>
      </c>
      <c r="H128" s="80">
        <v>8</v>
      </c>
      <c r="I128" s="58">
        <f t="shared" si="47"/>
        <v>1272</v>
      </c>
      <c r="J128" s="59">
        <f t="shared" si="48"/>
        <v>17172</v>
      </c>
      <c r="K128" s="60"/>
      <c r="L128" s="54"/>
    </row>
    <row r="129" spans="1:12" x14ac:dyDescent="0.3">
      <c r="A129" s="146" t="s">
        <v>109</v>
      </c>
      <c r="B129" s="146"/>
      <c r="C129" s="146"/>
      <c r="D129" s="5"/>
      <c r="E129" s="5"/>
      <c r="F129" s="6"/>
      <c r="G129" s="37">
        <f>SUM(G127:G128)</f>
        <v>57400</v>
      </c>
      <c r="H129" s="38"/>
      <c r="I129" s="37">
        <f t="shared" ref="I129:J129" si="49">SUM(I127:I128)</f>
        <v>4592</v>
      </c>
      <c r="J129" s="37">
        <f t="shared" si="49"/>
        <v>61992</v>
      </c>
      <c r="K129" s="7"/>
      <c r="L129" s="11"/>
    </row>
    <row r="130" spans="1:12" x14ac:dyDescent="0.3">
      <c r="A130" s="116" t="s">
        <v>110</v>
      </c>
      <c r="B130" s="116"/>
      <c r="C130" s="116"/>
      <c r="D130" s="116"/>
      <c r="E130" s="116"/>
      <c r="F130" s="116"/>
      <c r="G130" s="116"/>
      <c r="H130" s="116"/>
      <c r="I130" s="116"/>
      <c r="J130" s="117"/>
      <c r="K130" s="118"/>
      <c r="L130" s="8"/>
    </row>
    <row r="131" spans="1:12" x14ac:dyDescent="0.3">
      <c r="A131" s="9"/>
      <c r="B131" s="10" t="s">
        <v>111</v>
      </c>
      <c r="C131" s="10"/>
      <c r="D131" s="10"/>
      <c r="E131" s="10"/>
      <c r="F131" s="10"/>
      <c r="G131" s="10"/>
      <c r="H131" s="10"/>
      <c r="I131" s="13"/>
      <c r="J131" s="13"/>
      <c r="K131" s="10"/>
      <c r="L131" s="8"/>
    </row>
    <row r="132" spans="1:12" ht="38.25" x14ac:dyDescent="0.3">
      <c r="A132" s="2" t="s">
        <v>0</v>
      </c>
      <c r="B132" s="2" t="s">
        <v>1</v>
      </c>
      <c r="C132" s="2" t="s">
        <v>2</v>
      </c>
      <c r="D132" s="2" t="s">
        <v>3</v>
      </c>
      <c r="E132" s="2" t="s">
        <v>4</v>
      </c>
      <c r="F132" s="2" t="s">
        <v>5</v>
      </c>
      <c r="G132" s="2" t="s">
        <v>6</v>
      </c>
      <c r="H132" s="2" t="s">
        <v>10</v>
      </c>
      <c r="I132" s="2" t="s">
        <v>11</v>
      </c>
      <c r="J132" s="2" t="s">
        <v>7</v>
      </c>
      <c r="K132" s="19" t="s">
        <v>8</v>
      </c>
      <c r="L132" s="20" t="s">
        <v>18</v>
      </c>
    </row>
    <row r="133" spans="1:12" x14ac:dyDescent="0.3">
      <c r="A133" s="2">
        <v>1</v>
      </c>
      <c r="B133" s="2">
        <v>2</v>
      </c>
      <c r="C133" s="2">
        <v>3</v>
      </c>
      <c r="D133" s="2">
        <v>4</v>
      </c>
      <c r="E133" s="2">
        <v>5</v>
      </c>
      <c r="F133" s="2">
        <v>6</v>
      </c>
      <c r="G133" s="2" t="s">
        <v>12</v>
      </c>
      <c r="H133" s="2">
        <v>8</v>
      </c>
      <c r="I133" s="2">
        <v>9</v>
      </c>
      <c r="J133" s="2" t="s">
        <v>13</v>
      </c>
      <c r="K133" s="19">
        <v>11</v>
      </c>
      <c r="L133" s="21">
        <v>12</v>
      </c>
    </row>
    <row r="134" spans="1:12" s="61" customFormat="1" ht="18.75" customHeight="1" x14ac:dyDescent="0.3">
      <c r="A134" s="52">
        <v>1</v>
      </c>
      <c r="B134" s="63" t="s">
        <v>49</v>
      </c>
      <c r="C134" s="54"/>
      <c r="D134" s="52" t="s">
        <v>9</v>
      </c>
      <c r="E134" s="52">
        <v>100</v>
      </c>
      <c r="F134" s="76">
        <v>260</v>
      </c>
      <c r="G134" s="56">
        <f t="shared" ref="G134:G135" si="50">E134*F134</f>
        <v>26000</v>
      </c>
      <c r="H134" s="80">
        <v>8</v>
      </c>
      <c r="I134" s="58">
        <f t="shared" ref="I134:I135" si="51">G134*8%</f>
        <v>2080</v>
      </c>
      <c r="J134" s="59">
        <f t="shared" ref="J134:J135" si="52">G134+I134</f>
        <v>28080</v>
      </c>
      <c r="K134" s="60"/>
      <c r="L134" s="54"/>
    </row>
    <row r="135" spans="1:12" s="61" customFormat="1" x14ac:dyDescent="0.3">
      <c r="A135" s="52">
        <v>2</v>
      </c>
      <c r="B135" s="63" t="s">
        <v>50</v>
      </c>
      <c r="C135" s="54"/>
      <c r="D135" s="52" t="s">
        <v>9</v>
      </c>
      <c r="E135" s="52">
        <v>10</v>
      </c>
      <c r="F135" s="76">
        <v>1600</v>
      </c>
      <c r="G135" s="56">
        <f t="shared" si="50"/>
        <v>16000</v>
      </c>
      <c r="H135" s="80">
        <v>8</v>
      </c>
      <c r="I135" s="58">
        <f t="shared" si="51"/>
        <v>1280</v>
      </c>
      <c r="J135" s="59">
        <f t="shared" si="52"/>
        <v>17280</v>
      </c>
      <c r="K135" s="60"/>
      <c r="L135" s="54"/>
    </row>
    <row r="136" spans="1:12" x14ac:dyDescent="0.3">
      <c r="A136" s="146" t="s">
        <v>112</v>
      </c>
      <c r="B136" s="146"/>
      <c r="C136" s="146"/>
      <c r="D136" s="5"/>
      <c r="E136" s="5"/>
      <c r="F136" s="6"/>
      <c r="G136" s="37">
        <f>SUM(G134:G135)</f>
        <v>42000</v>
      </c>
      <c r="H136" s="38"/>
      <c r="I136" s="37">
        <f t="shared" ref="I136:J136" si="53">SUM(I134:I135)</f>
        <v>3360</v>
      </c>
      <c r="J136" s="37">
        <f t="shared" si="53"/>
        <v>45360</v>
      </c>
      <c r="K136" s="7"/>
      <c r="L136" s="11"/>
    </row>
    <row r="137" spans="1:12" x14ac:dyDescent="0.3">
      <c r="A137" s="116" t="s">
        <v>113</v>
      </c>
      <c r="B137" s="116"/>
      <c r="C137" s="116"/>
      <c r="D137" s="116"/>
      <c r="E137" s="116"/>
      <c r="F137" s="116"/>
      <c r="G137" s="116"/>
      <c r="H137" s="116"/>
      <c r="I137" s="116"/>
      <c r="J137" s="117"/>
      <c r="K137" s="118"/>
      <c r="L137" s="8"/>
    </row>
    <row r="138" spans="1:12" x14ac:dyDescent="0.3">
      <c r="A138" s="9"/>
      <c r="B138" s="10" t="s">
        <v>114</v>
      </c>
      <c r="C138" s="10"/>
      <c r="D138" s="10"/>
      <c r="E138" s="10"/>
      <c r="F138" s="10"/>
      <c r="G138" s="10"/>
      <c r="H138" s="10"/>
      <c r="I138" s="13"/>
      <c r="J138" s="13"/>
      <c r="K138" s="10"/>
      <c r="L138" s="8"/>
    </row>
    <row r="139" spans="1:12" ht="38.25" x14ac:dyDescent="0.3">
      <c r="A139" s="2" t="s">
        <v>0</v>
      </c>
      <c r="B139" s="2" t="s">
        <v>1</v>
      </c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10</v>
      </c>
      <c r="I139" s="2" t="s">
        <v>11</v>
      </c>
      <c r="J139" s="2" t="s">
        <v>7</v>
      </c>
      <c r="K139" s="19" t="s">
        <v>8</v>
      </c>
      <c r="L139" s="20" t="s">
        <v>18</v>
      </c>
    </row>
    <row r="140" spans="1:12" x14ac:dyDescent="0.3">
      <c r="A140" s="2">
        <v>1</v>
      </c>
      <c r="B140" s="2">
        <v>2</v>
      </c>
      <c r="C140" s="2">
        <v>3</v>
      </c>
      <c r="D140" s="2">
        <v>4</v>
      </c>
      <c r="E140" s="2">
        <v>5</v>
      </c>
      <c r="F140" s="2">
        <v>6</v>
      </c>
      <c r="G140" s="2" t="s">
        <v>12</v>
      </c>
      <c r="H140" s="2">
        <v>8</v>
      </c>
      <c r="I140" s="2">
        <v>9</v>
      </c>
      <c r="J140" s="2" t="s">
        <v>13</v>
      </c>
      <c r="K140" s="19">
        <v>11</v>
      </c>
      <c r="L140" s="21">
        <v>12</v>
      </c>
    </row>
    <row r="141" spans="1:12" s="61" customFormat="1" ht="42" customHeight="1" x14ac:dyDescent="0.3">
      <c r="A141" s="52">
        <v>1</v>
      </c>
      <c r="B141" s="53" t="s">
        <v>51</v>
      </c>
      <c r="C141" s="54"/>
      <c r="D141" s="52" t="s">
        <v>9</v>
      </c>
      <c r="E141" s="52">
        <v>300</v>
      </c>
      <c r="F141" s="55">
        <v>950</v>
      </c>
      <c r="G141" s="56">
        <f t="shared" ref="G141" si="54">E141*F141</f>
        <v>285000</v>
      </c>
      <c r="H141" s="80">
        <v>8</v>
      </c>
      <c r="I141" s="58">
        <f t="shared" ref="I141" si="55">G141*8%</f>
        <v>22800</v>
      </c>
      <c r="J141" s="59">
        <f t="shared" ref="J141" si="56">G141+I141</f>
        <v>307800</v>
      </c>
      <c r="K141" s="60"/>
      <c r="L141" s="54"/>
    </row>
    <row r="142" spans="1:12" x14ac:dyDescent="0.3">
      <c r="A142" s="146" t="s">
        <v>115</v>
      </c>
      <c r="B142" s="146"/>
      <c r="C142" s="146"/>
      <c r="D142" s="5"/>
      <c r="E142" s="43"/>
      <c r="F142" s="42"/>
      <c r="G142" s="34">
        <f>SUM(G141)</f>
        <v>285000</v>
      </c>
      <c r="H142" s="44"/>
      <c r="I142" s="34">
        <f t="shared" ref="I142:J142" si="57">SUM(I141)</f>
        <v>22800</v>
      </c>
      <c r="J142" s="34">
        <f t="shared" si="57"/>
        <v>307800</v>
      </c>
      <c r="K142" s="7"/>
      <c r="L142" s="11"/>
    </row>
    <row r="143" spans="1:12" x14ac:dyDescent="0.3">
      <c r="A143" s="116" t="s">
        <v>116</v>
      </c>
      <c r="B143" s="116"/>
      <c r="C143" s="116"/>
      <c r="D143" s="116"/>
      <c r="E143" s="116"/>
      <c r="F143" s="116"/>
      <c r="G143" s="116"/>
      <c r="H143" s="116"/>
      <c r="I143" s="116"/>
      <c r="J143" s="117"/>
      <c r="K143" s="118"/>
      <c r="L143" s="8"/>
    </row>
    <row r="144" spans="1:12" ht="26.25" customHeight="1" x14ac:dyDescent="0.3">
      <c r="A144" s="9"/>
      <c r="B144" s="126" t="s">
        <v>117</v>
      </c>
      <c r="C144" s="126"/>
      <c r="D144" s="126"/>
      <c r="E144" s="126"/>
      <c r="F144" s="126"/>
      <c r="G144" s="126"/>
      <c r="H144" s="126"/>
      <c r="I144" s="13"/>
      <c r="J144" s="13"/>
      <c r="K144" s="10"/>
      <c r="L144" s="8"/>
    </row>
    <row r="145" spans="1:12" ht="38.25" x14ac:dyDescent="0.3">
      <c r="A145" s="2" t="s">
        <v>0</v>
      </c>
      <c r="B145" s="2" t="s">
        <v>1</v>
      </c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10</v>
      </c>
      <c r="I145" s="2" t="s">
        <v>11</v>
      </c>
      <c r="J145" s="2" t="s">
        <v>7</v>
      </c>
      <c r="K145" s="19" t="s">
        <v>8</v>
      </c>
      <c r="L145" s="20" t="s">
        <v>18</v>
      </c>
    </row>
    <row r="146" spans="1:12" x14ac:dyDescent="0.3">
      <c r="A146" s="2">
        <v>1</v>
      </c>
      <c r="B146" s="2">
        <v>2</v>
      </c>
      <c r="C146" s="2">
        <v>3</v>
      </c>
      <c r="D146" s="2">
        <v>4</v>
      </c>
      <c r="E146" s="2">
        <v>5</v>
      </c>
      <c r="F146" s="2">
        <v>6</v>
      </c>
      <c r="G146" s="47" t="s">
        <v>12</v>
      </c>
      <c r="H146" s="47">
        <v>8</v>
      </c>
      <c r="I146" s="47">
        <v>9</v>
      </c>
      <c r="J146" s="47" t="s">
        <v>13</v>
      </c>
      <c r="K146" s="19">
        <v>11</v>
      </c>
      <c r="L146" s="21">
        <v>12</v>
      </c>
    </row>
    <row r="147" spans="1:12" s="61" customFormat="1" ht="39" customHeight="1" x14ac:dyDescent="0.3">
      <c r="A147" s="52">
        <v>1</v>
      </c>
      <c r="B147" s="53" t="s">
        <v>53</v>
      </c>
      <c r="C147" s="54"/>
      <c r="D147" s="52" t="s">
        <v>9</v>
      </c>
      <c r="E147" s="52">
        <v>60</v>
      </c>
      <c r="F147" s="83">
        <v>260</v>
      </c>
      <c r="G147" s="73">
        <f t="shared" ref="G147:G148" si="58">E147*F147</f>
        <v>15600</v>
      </c>
      <c r="H147" s="84">
        <v>8</v>
      </c>
      <c r="I147" s="73">
        <f t="shared" ref="I147:I148" si="59">G147*8%</f>
        <v>1248</v>
      </c>
      <c r="J147" s="73">
        <f t="shared" ref="J147:J148" si="60">G147+I147</f>
        <v>16848</v>
      </c>
      <c r="K147" s="60"/>
      <c r="L147" s="54"/>
    </row>
    <row r="148" spans="1:12" s="61" customFormat="1" ht="29.25" customHeight="1" x14ac:dyDescent="0.3">
      <c r="A148" s="65">
        <v>2</v>
      </c>
      <c r="B148" s="66" t="s">
        <v>54</v>
      </c>
      <c r="C148" s="67"/>
      <c r="D148" s="65"/>
      <c r="E148" s="65">
        <v>30</v>
      </c>
      <c r="F148" s="58">
        <v>360</v>
      </c>
      <c r="G148" s="73">
        <f t="shared" si="58"/>
        <v>10800</v>
      </c>
      <c r="H148" s="84">
        <v>8</v>
      </c>
      <c r="I148" s="73">
        <f t="shared" si="59"/>
        <v>864</v>
      </c>
      <c r="J148" s="73">
        <f t="shared" si="60"/>
        <v>11664</v>
      </c>
      <c r="K148" s="69"/>
      <c r="L148" s="67"/>
    </row>
    <row r="149" spans="1:12" x14ac:dyDescent="0.3">
      <c r="A149" s="154" t="s">
        <v>118</v>
      </c>
      <c r="B149" s="154"/>
      <c r="C149" s="154"/>
      <c r="D149" s="27"/>
      <c r="E149" s="27"/>
      <c r="F149" s="46"/>
      <c r="G149" s="48">
        <f>SUM(G147:G148)</f>
        <v>26400</v>
      </c>
      <c r="H149" s="49"/>
      <c r="I149" s="48">
        <f t="shared" ref="I149:J149" si="61">SUM(I147:I148)</f>
        <v>2112</v>
      </c>
      <c r="J149" s="48">
        <f t="shared" si="61"/>
        <v>28512</v>
      </c>
      <c r="K149" s="28"/>
      <c r="L149" s="29"/>
    </row>
    <row r="150" spans="1:12" x14ac:dyDescent="0.3">
      <c r="A150" s="114" t="s">
        <v>119</v>
      </c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30"/>
    </row>
    <row r="151" spans="1:12" x14ac:dyDescent="0.3">
      <c r="G151" s="22"/>
      <c r="H151" s="22"/>
      <c r="I151" s="22"/>
      <c r="J151" s="22"/>
      <c r="K151" s="22"/>
      <c r="L151" s="22"/>
    </row>
    <row r="152" spans="1:12" ht="28.5" customHeight="1" x14ac:dyDescent="0.3">
      <c r="E152" s="148" t="s">
        <v>120</v>
      </c>
      <c r="F152" s="149"/>
      <c r="G152" s="51" t="s">
        <v>6</v>
      </c>
      <c r="H152" s="152"/>
      <c r="I152" s="50" t="s">
        <v>121</v>
      </c>
      <c r="J152" s="50" t="s">
        <v>7</v>
      </c>
      <c r="K152" s="23"/>
      <c r="L152" s="23"/>
    </row>
    <row r="153" spans="1:12" ht="27" customHeight="1" x14ac:dyDescent="0.3">
      <c r="E153" s="150"/>
      <c r="F153" s="151"/>
      <c r="G153" s="51">
        <f>G9+G16+G24+G30+G36+G50+G56+G63+G70+G77+G84+G91+G97+G104+G110+G116+G122+G129+G136+G142+G149</f>
        <v>3316945</v>
      </c>
      <c r="H153" s="153"/>
      <c r="I153" s="51">
        <f>I9+I16+I24+I30+I36+I50+I56+I63+I70+I77+I84+I91+I97+I104+I110+I116+I122+I129+I136+I142+I149</f>
        <v>265355.59999999998</v>
      </c>
      <c r="J153" s="51">
        <f>J9+J16+J24+J30+J36+J50+J56+J63+J70+J77+J84+J91+J97+J104+J110+J116+J122+J129+J136+J142+J149</f>
        <v>3582300.6</v>
      </c>
      <c r="K153" s="24"/>
      <c r="L153" s="24"/>
    </row>
    <row r="154" spans="1:12" x14ac:dyDescent="0.3">
      <c r="F154" s="22"/>
      <c r="G154" s="25"/>
      <c r="H154" s="24"/>
      <c r="I154" s="24"/>
      <c r="J154" s="24"/>
      <c r="K154" s="24"/>
      <c r="L154" s="24"/>
    </row>
    <row r="155" spans="1:12" ht="33" x14ac:dyDescent="0.3">
      <c r="B155" s="71" t="s">
        <v>123</v>
      </c>
      <c r="C155" s="85" t="s">
        <v>124</v>
      </c>
      <c r="D155" s="85"/>
      <c r="E155" s="85" t="s">
        <v>121</v>
      </c>
      <c r="F155" s="85" t="s">
        <v>7</v>
      </c>
      <c r="G155" s="25"/>
      <c r="H155" s="24"/>
      <c r="I155" s="24"/>
      <c r="J155" s="24"/>
      <c r="K155" s="24"/>
      <c r="L155" s="24"/>
    </row>
    <row r="156" spans="1:12" x14ac:dyDescent="0.3">
      <c r="B156" s="21" t="s">
        <v>125</v>
      </c>
      <c r="C156" s="89"/>
      <c r="D156" s="90">
        <v>0.08</v>
      </c>
      <c r="E156" s="32"/>
      <c r="F156" s="32"/>
      <c r="G156" s="26"/>
      <c r="H156" s="24"/>
      <c r="I156" s="24"/>
      <c r="J156" s="24"/>
      <c r="K156" s="24"/>
      <c r="L156" s="24"/>
    </row>
    <row r="157" spans="1:12" x14ac:dyDescent="0.3">
      <c r="B157" s="86"/>
      <c r="C157" s="32">
        <v>202500</v>
      </c>
      <c r="D157" s="90"/>
      <c r="E157" s="32">
        <f>C157*8%</f>
        <v>16200</v>
      </c>
      <c r="F157" s="32">
        <f>C157+E157</f>
        <v>218700</v>
      </c>
      <c r="G157" s="26"/>
      <c r="H157" s="24"/>
      <c r="I157" s="24"/>
      <c r="J157" s="24"/>
      <c r="K157" s="24"/>
      <c r="L157" s="24"/>
    </row>
    <row r="158" spans="1:12" x14ac:dyDescent="0.3">
      <c r="B158" s="86"/>
      <c r="C158" s="32">
        <v>346000</v>
      </c>
      <c r="D158" s="87"/>
      <c r="E158" s="32">
        <f t="shared" ref="E158:E181" si="62">C158*8%</f>
        <v>27680</v>
      </c>
      <c r="F158" s="32">
        <f t="shared" ref="F158:F181" si="63">C158+E158</f>
        <v>373680</v>
      </c>
      <c r="G158" s="22"/>
      <c r="H158" s="22"/>
      <c r="I158" s="22"/>
      <c r="J158" s="22"/>
      <c r="K158" s="22"/>
      <c r="L158" s="22"/>
    </row>
    <row r="159" spans="1:12" x14ac:dyDescent="0.3">
      <c r="B159" s="86"/>
      <c r="C159" s="32">
        <v>225000</v>
      </c>
      <c r="D159" s="87"/>
      <c r="E159" s="32">
        <f t="shared" si="62"/>
        <v>18000</v>
      </c>
      <c r="F159" s="32">
        <f t="shared" si="63"/>
        <v>243000</v>
      </c>
    </row>
    <row r="160" spans="1:12" x14ac:dyDescent="0.3">
      <c r="B160" s="86"/>
      <c r="C160" s="32">
        <v>46000</v>
      </c>
      <c r="D160" s="87"/>
      <c r="E160" s="32">
        <f t="shared" si="62"/>
        <v>3680</v>
      </c>
      <c r="F160" s="32">
        <f t="shared" si="63"/>
        <v>49680</v>
      </c>
    </row>
    <row r="161" spans="2:6" x14ac:dyDescent="0.3">
      <c r="B161" s="21" t="s">
        <v>126</v>
      </c>
      <c r="C161" s="32"/>
      <c r="D161" s="87"/>
      <c r="E161" s="32"/>
      <c r="F161" s="32"/>
    </row>
    <row r="162" spans="2:6" x14ac:dyDescent="0.3">
      <c r="B162" s="86"/>
      <c r="C162" s="32">
        <v>444268</v>
      </c>
      <c r="D162" s="87"/>
      <c r="E162" s="32">
        <f t="shared" si="62"/>
        <v>35541.440000000002</v>
      </c>
      <c r="F162" s="32">
        <f t="shared" si="63"/>
        <v>479809.44</v>
      </c>
    </row>
    <row r="163" spans="2:6" x14ac:dyDescent="0.3">
      <c r="B163" s="86"/>
      <c r="C163" s="32">
        <v>189500</v>
      </c>
      <c r="D163" s="87"/>
      <c r="E163" s="32">
        <f t="shared" si="62"/>
        <v>15160</v>
      </c>
      <c r="F163" s="32">
        <f t="shared" si="63"/>
        <v>204660</v>
      </c>
    </row>
    <row r="164" spans="2:6" x14ac:dyDescent="0.3">
      <c r="B164" s="86"/>
      <c r="C164" s="32">
        <v>60000</v>
      </c>
      <c r="D164" s="87"/>
      <c r="E164" s="32">
        <f t="shared" si="62"/>
        <v>4800</v>
      </c>
      <c r="F164" s="32">
        <f t="shared" si="63"/>
        <v>64800</v>
      </c>
    </row>
    <row r="165" spans="2:6" x14ac:dyDescent="0.3">
      <c r="B165" s="21" t="s">
        <v>127</v>
      </c>
      <c r="C165" s="32"/>
      <c r="D165" s="87"/>
      <c r="E165" s="32">
        <f t="shared" si="62"/>
        <v>0</v>
      </c>
      <c r="F165" s="32">
        <f t="shared" si="63"/>
        <v>0</v>
      </c>
    </row>
    <row r="166" spans="2:6" x14ac:dyDescent="0.3">
      <c r="B166" s="86"/>
      <c r="C166" s="32">
        <v>53000</v>
      </c>
      <c r="D166" s="87"/>
      <c r="E166" s="32">
        <f t="shared" si="62"/>
        <v>4240</v>
      </c>
      <c r="F166" s="32">
        <f t="shared" si="63"/>
        <v>57240</v>
      </c>
    </row>
    <row r="167" spans="2:6" x14ac:dyDescent="0.3">
      <c r="B167" s="86"/>
      <c r="C167" s="32">
        <v>110000</v>
      </c>
      <c r="D167" s="87"/>
      <c r="E167" s="32">
        <f t="shared" si="62"/>
        <v>8800</v>
      </c>
      <c r="F167" s="32">
        <f t="shared" si="63"/>
        <v>118800</v>
      </c>
    </row>
    <row r="168" spans="2:6" x14ac:dyDescent="0.3">
      <c r="B168" s="21" t="s">
        <v>128</v>
      </c>
      <c r="C168" s="32"/>
      <c r="D168" s="87"/>
      <c r="E168" s="32">
        <f t="shared" si="62"/>
        <v>0</v>
      </c>
      <c r="F168" s="32">
        <f t="shared" si="63"/>
        <v>0</v>
      </c>
    </row>
    <row r="169" spans="2:6" x14ac:dyDescent="0.3">
      <c r="B169" s="86"/>
      <c r="C169" s="32">
        <v>14490</v>
      </c>
      <c r="D169" s="87"/>
      <c r="E169" s="32">
        <f t="shared" si="62"/>
        <v>1159.2</v>
      </c>
      <c r="F169" s="32">
        <f t="shared" si="63"/>
        <v>15649.2</v>
      </c>
    </row>
    <row r="170" spans="2:6" x14ac:dyDescent="0.3">
      <c r="B170" s="21" t="s">
        <v>129</v>
      </c>
      <c r="C170" s="32"/>
      <c r="D170" s="87"/>
      <c r="E170" s="32">
        <f t="shared" si="62"/>
        <v>0</v>
      </c>
      <c r="F170" s="32">
        <f t="shared" si="63"/>
        <v>0</v>
      </c>
    </row>
    <row r="171" spans="2:6" x14ac:dyDescent="0.3">
      <c r="B171" s="86"/>
      <c r="C171" s="39">
        <v>34000</v>
      </c>
      <c r="D171" s="40"/>
      <c r="E171" s="39">
        <f t="shared" si="62"/>
        <v>2720</v>
      </c>
      <c r="F171" s="39">
        <f t="shared" si="63"/>
        <v>36720</v>
      </c>
    </row>
    <row r="172" spans="2:6" x14ac:dyDescent="0.3">
      <c r="B172" s="86"/>
      <c r="C172" s="39">
        <v>187040</v>
      </c>
      <c r="D172" s="40"/>
      <c r="E172" s="39">
        <f t="shared" si="62"/>
        <v>14963.2</v>
      </c>
      <c r="F172" s="39">
        <f t="shared" si="63"/>
        <v>202003.20000000001</v>
      </c>
    </row>
    <row r="173" spans="2:6" x14ac:dyDescent="0.3">
      <c r="B173" s="21" t="s">
        <v>130</v>
      </c>
      <c r="C173" s="32"/>
      <c r="D173" s="87"/>
      <c r="E173" s="32">
        <f t="shared" si="62"/>
        <v>0</v>
      </c>
      <c r="F173" s="32">
        <f t="shared" si="63"/>
        <v>0</v>
      </c>
    </row>
    <row r="174" spans="2:6" x14ac:dyDescent="0.3">
      <c r="B174" s="86"/>
      <c r="C174" s="32">
        <v>138800</v>
      </c>
      <c r="D174" s="87"/>
      <c r="E174" s="32">
        <f t="shared" si="62"/>
        <v>11104</v>
      </c>
      <c r="F174" s="32">
        <f t="shared" si="63"/>
        <v>149904</v>
      </c>
    </row>
    <row r="175" spans="2:6" x14ac:dyDescent="0.3">
      <c r="B175" s="86"/>
      <c r="C175" s="32">
        <v>57400</v>
      </c>
      <c r="D175" s="87"/>
      <c r="E175" s="32">
        <f t="shared" si="62"/>
        <v>4592</v>
      </c>
      <c r="F175" s="32">
        <f t="shared" si="63"/>
        <v>61992</v>
      </c>
    </row>
    <row r="176" spans="2:6" x14ac:dyDescent="0.3">
      <c r="B176" s="86"/>
      <c r="C176" s="32">
        <v>42000</v>
      </c>
      <c r="D176" s="87"/>
      <c r="E176" s="32">
        <f t="shared" si="62"/>
        <v>3360</v>
      </c>
      <c r="F176" s="32">
        <f t="shared" si="63"/>
        <v>45360</v>
      </c>
    </row>
    <row r="177" spans="2:6" x14ac:dyDescent="0.3">
      <c r="B177" s="21" t="s">
        <v>131</v>
      </c>
      <c r="C177" s="32"/>
      <c r="D177" s="87"/>
      <c r="E177" s="32">
        <f t="shared" si="62"/>
        <v>0</v>
      </c>
      <c r="F177" s="32">
        <f t="shared" si="63"/>
        <v>0</v>
      </c>
    </row>
    <row r="178" spans="2:6" x14ac:dyDescent="0.3">
      <c r="B178" s="86"/>
      <c r="C178" s="32">
        <v>48000</v>
      </c>
      <c r="D178" s="87"/>
      <c r="E178" s="32">
        <f t="shared" si="62"/>
        <v>3840</v>
      </c>
      <c r="F178" s="32">
        <f t="shared" si="63"/>
        <v>51840</v>
      </c>
    </row>
    <row r="179" spans="2:6" x14ac:dyDescent="0.3">
      <c r="B179" s="86"/>
      <c r="C179" s="32">
        <v>67200</v>
      </c>
      <c r="D179" s="87"/>
      <c r="E179" s="32">
        <f t="shared" si="62"/>
        <v>5376</v>
      </c>
      <c r="F179" s="32">
        <f t="shared" si="63"/>
        <v>72576</v>
      </c>
    </row>
    <row r="180" spans="2:6" x14ac:dyDescent="0.3">
      <c r="B180" s="21" t="s">
        <v>132</v>
      </c>
      <c r="C180" s="32"/>
      <c r="D180" s="87"/>
      <c r="E180" s="32">
        <f t="shared" si="62"/>
        <v>0</v>
      </c>
      <c r="F180" s="32">
        <f t="shared" si="63"/>
        <v>0</v>
      </c>
    </row>
    <row r="181" spans="2:6" x14ac:dyDescent="0.3">
      <c r="B181" s="86"/>
      <c r="C181" s="32">
        <v>249300</v>
      </c>
      <c r="D181" s="88"/>
      <c r="E181" s="32">
        <f t="shared" si="62"/>
        <v>19944</v>
      </c>
      <c r="F181" s="32">
        <f t="shared" si="63"/>
        <v>269244</v>
      </c>
    </row>
    <row r="182" spans="2:6" x14ac:dyDescent="0.3">
      <c r="B182" s="86"/>
      <c r="C182" s="32">
        <v>38700</v>
      </c>
      <c r="D182" s="88"/>
      <c r="E182" s="32">
        <f t="shared" ref="E182:E193" si="64">C182*8%</f>
        <v>3096</v>
      </c>
      <c r="F182" s="32">
        <f t="shared" ref="F182:F193" si="65">C182+E182</f>
        <v>41796</v>
      </c>
    </row>
    <row r="183" spans="2:6" x14ac:dyDescent="0.3">
      <c r="B183" s="86"/>
      <c r="C183" s="32">
        <v>237500</v>
      </c>
      <c r="D183" s="88"/>
      <c r="E183" s="32">
        <f t="shared" si="64"/>
        <v>19000</v>
      </c>
      <c r="F183" s="32">
        <f t="shared" si="65"/>
        <v>256500</v>
      </c>
    </row>
    <row r="184" spans="2:6" x14ac:dyDescent="0.3">
      <c r="B184" s="21" t="s">
        <v>133</v>
      </c>
      <c r="C184" s="32"/>
      <c r="D184" s="88"/>
      <c r="E184" s="32">
        <f t="shared" si="64"/>
        <v>0</v>
      </c>
      <c r="F184" s="32">
        <f t="shared" si="65"/>
        <v>0</v>
      </c>
    </row>
    <row r="185" spans="2:6" x14ac:dyDescent="0.3">
      <c r="B185" s="86"/>
      <c r="C185" s="32">
        <v>150000</v>
      </c>
      <c r="D185" s="88"/>
      <c r="E185" s="32">
        <f t="shared" si="64"/>
        <v>12000</v>
      </c>
      <c r="F185" s="32">
        <f t="shared" si="65"/>
        <v>162000</v>
      </c>
    </row>
    <row r="186" spans="2:6" x14ac:dyDescent="0.3">
      <c r="B186" s="21" t="s">
        <v>134</v>
      </c>
      <c r="C186" s="32"/>
      <c r="D186" s="88"/>
      <c r="E186" s="32">
        <f t="shared" si="64"/>
        <v>0</v>
      </c>
      <c r="F186" s="32">
        <f t="shared" si="65"/>
        <v>0</v>
      </c>
    </row>
    <row r="187" spans="2:6" x14ac:dyDescent="0.3">
      <c r="B187" s="86"/>
      <c r="C187" s="32">
        <v>159000</v>
      </c>
      <c r="D187" s="88"/>
      <c r="E187" s="32">
        <f t="shared" si="64"/>
        <v>12720</v>
      </c>
      <c r="F187" s="32">
        <f t="shared" si="65"/>
        <v>171720</v>
      </c>
    </row>
    <row r="188" spans="2:6" x14ac:dyDescent="0.3">
      <c r="B188" s="21" t="s">
        <v>135</v>
      </c>
      <c r="C188" s="89"/>
      <c r="D188" s="86"/>
      <c r="E188" s="32">
        <f t="shared" si="64"/>
        <v>0</v>
      </c>
      <c r="F188" s="32">
        <f t="shared" si="65"/>
        <v>0</v>
      </c>
    </row>
    <row r="189" spans="2:6" x14ac:dyDescent="0.3">
      <c r="B189" s="86"/>
      <c r="C189" s="32">
        <v>72000</v>
      </c>
      <c r="D189" s="86"/>
      <c r="E189" s="32">
        <f t="shared" si="64"/>
        <v>5760</v>
      </c>
      <c r="F189" s="32">
        <f t="shared" si="65"/>
        <v>77760</v>
      </c>
    </row>
    <row r="190" spans="2:6" x14ac:dyDescent="0.3">
      <c r="B190" s="21" t="s">
        <v>136</v>
      </c>
      <c r="C190" s="32"/>
      <c r="D190" s="86"/>
      <c r="E190" s="32">
        <f t="shared" si="64"/>
        <v>0</v>
      </c>
      <c r="F190" s="32">
        <f t="shared" si="65"/>
        <v>0</v>
      </c>
    </row>
    <row r="191" spans="2:6" x14ac:dyDescent="0.3">
      <c r="B191" s="86"/>
      <c r="C191" s="32">
        <v>270000</v>
      </c>
      <c r="D191" s="86"/>
      <c r="E191" s="32">
        <f t="shared" si="64"/>
        <v>21600</v>
      </c>
      <c r="F191" s="32">
        <f t="shared" si="65"/>
        <v>291600</v>
      </c>
    </row>
    <row r="192" spans="2:6" x14ac:dyDescent="0.3">
      <c r="B192" s="86"/>
      <c r="C192" s="32">
        <v>140000</v>
      </c>
      <c r="D192" s="86"/>
      <c r="E192" s="32">
        <f t="shared" si="64"/>
        <v>11200</v>
      </c>
      <c r="F192" s="32">
        <f t="shared" si="65"/>
        <v>151200</v>
      </c>
    </row>
    <row r="193" spans="2:7" x14ac:dyDescent="0.3">
      <c r="B193" s="21" t="s">
        <v>137</v>
      </c>
      <c r="C193" s="36">
        <f>SUM(C156:C192)</f>
        <v>3581698</v>
      </c>
      <c r="D193" s="94"/>
      <c r="E193" s="36">
        <f t="shared" si="64"/>
        <v>286535.84000000003</v>
      </c>
      <c r="F193" s="36">
        <f t="shared" si="65"/>
        <v>3868233.84</v>
      </c>
      <c r="G193" s="93">
        <f>J153-F193</f>
        <v>-285933.24</v>
      </c>
    </row>
    <row r="194" spans="2:7" s="22" customFormat="1" x14ac:dyDescent="0.3">
      <c r="C194" s="91"/>
      <c r="E194" s="91"/>
      <c r="F194" s="91"/>
    </row>
    <row r="195" spans="2:7" s="22" customFormat="1" x14ac:dyDescent="0.3">
      <c r="C195" s="91"/>
      <c r="E195" s="91"/>
      <c r="F195" s="91"/>
    </row>
    <row r="196" spans="2:7" s="22" customFormat="1" x14ac:dyDescent="0.3">
      <c r="C196" s="92"/>
      <c r="E196" s="91"/>
      <c r="F196" s="91"/>
    </row>
    <row r="197" spans="2:7" s="22" customFormat="1" x14ac:dyDescent="0.3">
      <c r="C197" s="92"/>
      <c r="E197" s="91"/>
      <c r="F197" s="91"/>
    </row>
    <row r="198" spans="2:7" s="22" customFormat="1" x14ac:dyDescent="0.3">
      <c r="C198" s="92"/>
      <c r="E198" s="91"/>
      <c r="F198" s="91"/>
    </row>
    <row r="199" spans="2:7" s="22" customFormat="1" x14ac:dyDescent="0.3">
      <c r="C199" s="92"/>
      <c r="E199" s="91"/>
      <c r="F199" s="91"/>
    </row>
    <row r="200" spans="2:7" s="22" customFormat="1" x14ac:dyDescent="0.3">
      <c r="C200" s="92"/>
      <c r="E200" s="91"/>
      <c r="F200" s="91"/>
    </row>
    <row r="201" spans="2:7" s="22" customFormat="1" x14ac:dyDescent="0.3">
      <c r="C201" s="92"/>
      <c r="E201" s="91"/>
      <c r="F201" s="91"/>
    </row>
    <row r="202" spans="2:7" s="22" customFormat="1" x14ac:dyDescent="0.3">
      <c r="C202" s="92"/>
      <c r="E202" s="91"/>
      <c r="F202" s="91"/>
    </row>
    <row r="203" spans="2:7" s="22" customFormat="1" x14ac:dyDescent="0.3"/>
    <row r="204" spans="2:7" s="22" customFormat="1" x14ac:dyDescent="0.3"/>
  </sheetData>
  <mergeCells count="49">
    <mergeCell ref="E152:F153"/>
    <mergeCell ref="H152:H153"/>
    <mergeCell ref="A122:C122"/>
    <mergeCell ref="A123:K123"/>
    <mergeCell ref="A129:C129"/>
    <mergeCell ref="A130:K130"/>
    <mergeCell ref="A136:C136"/>
    <mergeCell ref="A137:K137"/>
    <mergeCell ref="A142:C142"/>
    <mergeCell ref="A143:K143"/>
    <mergeCell ref="B144:H144"/>
    <mergeCell ref="A149:C149"/>
    <mergeCell ref="A150:K150"/>
    <mergeCell ref="A117:K117"/>
    <mergeCell ref="A85:K85"/>
    <mergeCell ref="A91:C91"/>
    <mergeCell ref="A92:K92"/>
    <mergeCell ref="A97:C97"/>
    <mergeCell ref="A98:K98"/>
    <mergeCell ref="A104:C104"/>
    <mergeCell ref="A105:K105"/>
    <mergeCell ref="A106:L106"/>
    <mergeCell ref="A110:C110"/>
    <mergeCell ref="A111:K111"/>
    <mergeCell ref="A116:C116"/>
    <mergeCell ref="A84:C84"/>
    <mergeCell ref="A37:K37"/>
    <mergeCell ref="A50:C50"/>
    <mergeCell ref="A51:K51"/>
    <mergeCell ref="A56:C56"/>
    <mergeCell ref="A57:K57"/>
    <mergeCell ref="A63:C63"/>
    <mergeCell ref="A64:K64"/>
    <mergeCell ref="A70:C70"/>
    <mergeCell ref="A71:K71"/>
    <mergeCell ref="A77:C77"/>
    <mergeCell ref="A78:K78"/>
    <mergeCell ref="A36:C36"/>
    <mergeCell ref="A3:K3"/>
    <mergeCell ref="A9:C9"/>
    <mergeCell ref="A10:L10"/>
    <mergeCell ref="A11:K11"/>
    <mergeCell ref="A16:C16"/>
    <mergeCell ref="A17:L18"/>
    <mergeCell ref="A19:K19"/>
    <mergeCell ref="A24:C24"/>
    <mergeCell ref="A25:K25"/>
    <mergeCell ref="A30:C30"/>
    <mergeCell ref="A31:K31"/>
  </mergeCells>
  <pageMargins left="0" right="0" top="0.39370078740157483" bottom="0.39370078740157483" header="0" footer="0"/>
  <pageSetup paperSize="9" fitToWidth="0" fitToHeight="0" pageOrder="overThenDown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tabSelected="1" topLeftCell="A198" zoomScale="90" zoomScaleNormal="90" zoomScaleSheetLayoutView="90" workbookViewId="0">
      <selection activeCell="I224" sqref="I224"/>
    </sheetView>
  </sheetViews>
  <sheetFormatPr defaultColWidth="9" defaultRowHeight="16.5" x14ac:dyDescent="0.3"/>
  <cols>
    <col min="1" max="1" width="3.375" style="1" customWidth="1"/>
    <col min="2" max="2" width="38.625" style="61" customWidth="1"/>
    <col min="3" max="3" width="5.25" style="61" customWidth="1"/>
    <col min="4" max="4" width="10.625" style="61" customWidth="1"/>
    <col min="5" max="5" width="10.25" style="61" customWidth="1"/>
    <col min="6" max="6" width="12.25" style="61" customWidth="1"/>
    <col min="7" max="7" width="8.625" style="61" customWidth="1"/>
    <col min="8" max="8" width="14.875" style="61" customWidth="1"/>
    <col min="9" max="10" width="16.875" style="61" customWidth="1"/>
    <col min="11" max="11" width="12" style="61" customWidth="1"/>
    <col min="12" max="12" width="16.25" style="110" customWidth="1"/>
    <col min="13" max="13" width="24.75" style="1" customWidth="1"/>
    <col min="14" max="16384" width="9" style="1"/>
  </cols>
  <sheetData>
    <row r="1" spans="1:12" x14ac:dyDescent="0.3">
      <c r="A1" s="157"/>
      <c r="B1" s="158"/>
      <c r="C1" s="158"/>
      <c r="D1" s="158"/>
      <c r="E1" s="158"/>
      <c r="F1" s="158"/>
      <c r="G1" s="158"/>
      <c r="H1" s="158"/>
      <c r="I1" s="158"/>
      <c r="J1" s="158" t="s">
        <v>167</v>
      </c>
      <c r="K1" s="158"/>
      <c r="L1" s="159"/>
    </row>
    <row r="2" spans="1:12" x14ac:dyDescent="0.3">
      <c r="A2" s="160" t="s">
        <v>166</v>
      </c>
      <c r="B2" s="160"/>
      <c r="C2" s="160"/>
      <c r="D2" s="160"/>
      <c r="E2" s="160"/>
      <c r="F2" s="160"/>
      <c r="G2" s="160"/>
      <c r="H2" s="160"/>
      <c r="I2" s="160"/>
      <c r="J2" s="161"/>
      <c r="K2" s="161"/>
      <c r="L2" s="159"/>
    </row>
    <row r="3" spans="1:12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3"/>
      <c r="K3" s="163"/>
      <c r="L3" s="159"/>
    </row>
    <row r="4" spans="1:12" ht="23.25" customHeight="1" x14ac:dyDescent="0.3">
      <c r="A4" s="164" t="s">
        <v>180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1:12" ht="23.25" customHeight="1" x14ac:dyDescent="0.3">
      <c r="A5" s="166" t="s">
        <v>172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2" ht="44.25" customHeight="1" x14ac:dyDescent="0.3">
      <c r="A6" s="167" t="s">
        <v>0</v>
      </c>
      <c r="B6" s="168" t="s">
        <v>1</v>
      </c>
      <c r="C6" s="168" t="s">
        <v>3</v>
      </c>
      <c r="D6" s="168" t="s">
        <v>4</v>
      </c>
      <c r="E6" s="168" t="s">
        <v>5</v>
      </c>
      <c r="F6" s="168" t="s">
        <v>6</v>
      </c>
      <c r="G6" s="168" t="s">
        <v>10</v>
      </c>
      <c r="H6" s="169" t="s">
        <v>7</v>
      </c>
      <c r="I6" s="170" t="s">
        <v>147</v>
      </c>
      <c r="J6" s="171" t="s">
        <v>148</v>
      </c>
      <c r="K6" s="172" t="s">
        <v>18</v>
      </c>
      <c r="L6" s="173" t="s">
        <v>169</v>
      </c>
    </row>
    <row r="7" spans="1:12" s="4" customFormat="1" ht="22.5" x14ac:dyDescent="0.25">
      <c r="A7" s="318">
        <v>1</v>
      </c>
      <c r="B7" s="319">
        <v>2</v>
      </c>
      <c r="C7" s="319">
        <v>3</v>
      </c>
      <c r="D7" s="319">
        <v>4</v>
      </c>
      <c r="E7" s="319">
        <v>5</v>
      </c>
      <c r="F7" s="319" t="s">
        <v>150</v>
      </c>
      <c r="G7" s="319">
        <v>7</v>
      </c>
      <c r="H7" s="319" t="s">
        <v>168</v>
      </c>
      <c r="I7" s="320">
        <v>10</v>
      </c>
      <c r="J7" s="321">
        <v>11</v>
      </c>
      <c r="K7" s="322">
        <v>12</v>
      </c>
      <c r="L7" s="323">
        <v>13</v>
      </c>
    </row>
    <row r="8" spans="1:12" s="61" customFormat="1" ht="100.5" customHeight="1" x14ac:dyDescent="0.3">
      <c r="A8" s="174">
        <v>1</v>
      </c>
      <c r="B8" s="175" t="s">
        <v>149</v>
      </c>
      <c r="C8" s="174" t="s">
        <v>9</v>
      </c>
      <c r="D8" s="174">
        <v>200</v>
      </c>
      <c r="E8" s="176"/>
      <c r="F8" s="176"/>
      <c r="G8" s="177"/>
      <c r="H8" s="178"/>
      <c r="I8" s="179"/>
      <c r="J8" s="180"/>
      <c r="K8" s="181"/>
      <c r="L8" s="170">
        <v>10</v>
      </c>
    </row>
    <row r="9" spans="1:12" x14ac:dyDescent="0.3">
      <c r="A9" s="182" t="s">
        <v>59</v>
      </c>
      <c r="B9" s="183"/>
      <c r="C9" s="183"/>
      <c r="D9" s="183"/>
      <c r="E9" s="184"/>
      <c r="F9" s="185"/>
      <c r="G9" s="186"/>
      <c r="H9" s="185"/>
      <c r="I9" s="187"/>
      <c r="J9" s="187"/>
      <c r="K9" s="188"/>
      <c r="L9" s="189"/>
    </row>
    <row r="10" spans="1:12" x14ac:dyDescent="0.3">
      <c r="A10" s="190" t="s">
        <v>60</v>
      </c>
      <c r="B10" s="191"/>
      <c r="C10" s="191"/>
      <c r="D10" s="191"/>
      <c r="E10" s="191"/>
      <c r="F10" s="191"/>
      <c r="G10" s="191"/>
      <c r="H10" s="191"/>
      <c r="I10" s="191"/>
      <c r="J10" s="192"/>
      <c r="K10" s="193"/>
      <c r="L10" s="194"/>
    </row>
    <row r="11" spans="1:12" ht="55.5" customHeight="1" x14ac:dyDescent="0.3">
      <c r="A11" s="195" t="s">
        <v>179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7"/>
    </row>
    <row r="12" spans="1:12" ht="32.25" customHeight="1" x14ac:dyDescent="0.3">
      <c r="A12" s="198" t="s">
        <v>181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200"/>
    </row>
    <row r="13" spans="1:12" s="111" customFormat="1" ht="21.75" customHeight="1" x14ac:dyDescent="0.3">
      <c r="A13" s="201" t="s">
        <v>172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3"/>
    </row>
    <row r="14" spans="1:12" ht="38.25" x14ac:dyDescent="0.3">
      <c r="A14" s="204" t="s">
        <v>0</v>
      </c>
      <c r="B14" s="205" t="s">
        <v>1</v>
      </c>
      <c r="C14" s="205" t="s">
        <v>3</v>
      </c>
      <c r="D14" s="205" t="s">
        <v>4</v>
      </c>
      <c r="E14" s="205" t="s">
        <v>5</v>
      </c>
      <c r="F14" s="205" t="s">
        <v>6</v>
      </c>
      <c r="G14" s="205" t="s">
        <v>10</v>
      </c>
      <c r="H14" s="205" t="s">
        <v>7</v>
      </c>
      <c r="I14" s="206" t="s">
        <v>147</v>
      </c>
      <c r="J14" s="170" t="s">
        <v>148</v>
      </c>
      <c r="K14" s="207" t="s">
        <v>18</v>
      </c>
      <c r="L14" s="173" t="s">
        <v>169</v>
      </c>
    </row>
    <row r="15" spans="1:12" s="4" customFormat="1" ht="22.5" x14ac:dyDescent="0.25">
      <c r="A15" s="318">
        <v>1</v>
      </c>
      <c r="B15" s="319">
        <v>2</v>
      </c>
      <c r="C15" s="319">
        <v>3</v>
      </c>
      <c r="D15" s="319">
        <v>4</v>
      </c>
      <c r="E15" s="319">
        <v>5</v>
      </c>
      <c r="F15" s="319" t="s">
        <v>150</v>
      </c>
      <c r="G15" s="319">
        <v>7</v>
      </c>
      <c r="H15" s="319" t="s">
        <v>168</v>
      </c>
      <c r="I15" s="324">
        <v>10</v>
      </c>
      <c r="J15" s="321">
        <v>11</v>
      </c>
      <c r="K15" s="322">
        <v>12</v>
      </c>
      <c r="L15" s="323">
        <v>13</v>
      </c>
    </row>
    <row r="16" spans="1:12" s="61" customFormat="1" ht="71.25" customHeight="1" x14ac:dyDescent="0.3">
      <c r="A16" s="174">
        <v>1</v>
      </c>
      <c r="B16" s="175" t="s">
        <v>146</v>
      </c>
      <c r="C16" s="174" t="s">
        <v>9</v>
      </c>
      <c r="D16" s="174">
        <v>75</v>
      </c>
      <c r="E16" s="176"/>
      <c r="F16" s="176"/>
      <c r="G16" s="177"/>
      <c r="H16" s="178"/>
      <c r="I16" s="179"/>
      <c r="J16" s="180"/>
      <c r="K16" s="181"/>
      <c r="L16" s="170">
        <v>5</v>
      </c>
    </row>
    <row r="17" spans="1:12" x14ac:dyDescent="0.3">
      <c r="A17" s="208" t="s">
        <v>61</v>
      </c>
      <c r="B17" s="209"/>
      <c r="C17" s="209"/>
      <c r="D17" s="209"/>
      <c r="E17" s="210"/>
      <c r="F17" s="211"/>
      <c r="G17" s="212"/>
      <c r="H17" s="211"/>
      <c r="I17" s="213"/>
      <c r="J17" s="213"/>
      <c r="K17" s="214"/>
      <c r="L17" s="215"/>
    </row>
    <row r="18" spans="1:12" x14ac:dyDescent="0.3">
      <c r="A18" s="216" t="s">
        <v>62</v>
      </c>
      <c r="B18" s="216"/>
      <c r="C18" s="216"/>
      <c r="D18" s="216"/>
      <c r="E18" s="216"/>
      <c r="F18" s="216"/>
      <c r="G18" s="216"/>
      <c r="H18" s="217"/>
      <c r="I18" s="218"/>
      <c r="J18" s="219"/>
      <c r="K18" s="220"/>
      <c r="L18" s="173"/>
    </row>
    <row r="19" spans="1:12" ht="68.25" customHeight="1" x14ac:dyDescent="0.3">
      <c r="A19" s="221" t="s">
        <v>182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3"/>
    </row>
    <row r="20" spans="1:12" ht="30" customHeight="1" x14ac:dyDescent="0.3">
      <c r="A20" s="224" t="s">
        <v>183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6"/>
    </row>
    <row r="21" spans="1:12" s="111" customFormat="1" ht="30" customHeight="1" x14ac:dyDescent="0.3">
      <c r="A21" s="227" t="s">
        <v>174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9"/>
    </row>
    <row r="22" spans="1:12" ht="38.25" x14ac:dyDescent="0.3">
      <c r="A22" s="167" t="s">
        <v>0</v>
      </c>
      <c r="B22" s="168" t="s">
        <v>1</v>
      </c>
      <c r="C22" s="168" t="s">
        <v>3</v>
      </c>
      <c r="D22" s="168" t="s">
        <v>4</v>
      </c>
      <c r="E22" s="168" t="s">
        <v>5</v>
      </c>
      <c r="F22" s="168" t="s">
        <v>6</v>
      </c>
      <c r="G22" s="168" t="s">
        <v>10</v>
      </c>
      <c r="H22" s="168" t="s">
        <v>7</v>
      </c>
      <c r="I22" s="169" t="s">
        <v>147</v>
      </c>
      <c r="J22" s="230" t="s">
        <v>148</v>
      </c>
      <c r="K22" s="172" t="s">
        <v>18</v>
      </c>
      <c r="L22" s="231" t="s">
        <v>169</v>
      </c>
    </row>
    <row r="23" spans="1:12" s="4" customFormat="1" ht="22.5" x14ac:dyDescent="0.25">
      <c r="A23" s="318">
        <v>1</v>
      </c>
      <c r="B23" s="319">
        <v>2</v>
      </c>
      <c r="C23" s="319">
        <v>3</v>
      </c>
      <c r="D23" s="319">
        <v>4</v>
      </c>
      <c r="E23" s="319">
        <v>5</v>
      </c>
      <c r="F23" s="319" t="s">
        <v>150</v>
      </c>
      <c r="G23" s="319">
        <v>7</v>
      </c>
      <c r="H23" s="319" t="s">
        <v>168</v>
      </c>
      <c r="I23" s="324">
        <v>10</v>
      </c>
      <c r="J23" s="321">
        <v>11</v>
      </c>
      <c r="K23" s="322">
        <v>12</v>
      </c>
      <c r="L23" s="323">
        <v>13</v>
      </c>
    </row>
    <row r="24" spans="1:12" s="61" customFormat="1" ht="81.75" customHeight="1" x14ac:dyDescent="0.3">
      <c r="A24" s="174">
        <v>1</v>
      </c>
      <c r="B24" s="232" t="s">
        <v>151</v>
      </c>
      <c r="C24" s="174" t="s">
        <v>9</v>
      </c>
      <c r="D24" s="174">
        <v>120</v>
      </c>
      <c r="E24" s="176"/>
      <c r="F24" s="176"/>
      <c r="G24" s="177"/>
      <c r="H24" s="178"/>
      <c r="I24" s="179"/>
      <c r="J24" s="179"/>
      <c r="K24" s="181"/>
      <c r="L24" s="170">
        <v>10</v>
      </c>
    </row>
    <row r="25" spans="1:12" x14ac:dyDescent="0.3">
      <c r="A25" s="208" t="s">
        <v>64</v>
      </c>
      <c r="B25" s="209"/>
      <c r="C25" s="209"/>
      <c r="D25" s="209"/>
      <c r="E25" s="210"/>
      <c r="F25" s="211"/>
      <c r="G25" s="212"/>
      <c r="H25" s="211"/>
      <c r="I25" s="213"/>
      <c r="J25" s="213"/>
      <c r="K25" s="214"/>
      <c r="L25" s="215"/>
    </row>
    <row r="26" spans="1:12" x14ac:dyDescent="0.3">
      <c r="A26" s="233" t="s">
        <v>65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5"/>
    </row>
    <row r="27" spans="1:12" ht="35.25" customHeight="1" x14ac:dyDescent="0.3">
      <c r="A27" s="198" t="s">
        <v>184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200"/>
    </row>
    <row r="28" spans="1:12" s="111" customFormat="1" ht="24.75" customHeight="1" x14ac:dyDescent="0.3">
      <c r="A28" s="236" t="s">
        <v>174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8"/>
    </row>
    <row r="29" spans="1:12" ht="38.25" x14ac:dyDescent="0.3">
      <c r="A29" s="167" t="s">
        <v>0</v>
      </c>
      <c r="B29" s="168" t="s">
        <v>1</v>
      </c>
      <c r="C29" s="168" t="s">
        <v>3</v>
      </c>
      <c r="D29" s="168" t="s">
        <v>4</v>
      </c>
      <c r="E29" s="168" t="s">
        <v>5</v>
      </c>
      <c r="F29" s="168" t="s">
        <v>6</v>
      </c>
      <c r="G29" s="168" t="s">
        <v>10</v>
      </c>
      <c r="H29" s="168" t="s">
        <v>7</v>
      </c>
      <c r="I29" s="169" t="s">
        <v>147</v>
      </c>
      <c r="J29" s="171" t="s">
        <v>148</v>
      </c>
      <c r="K29" s="172" t="s">
        <v>18</v>
      </c>
      <c r="L29" s="231" t="s">
        <v>169</v>
      </c>
    </row>
    <row r="30" spans="1:12" s="4" customFormat="1" ht="22.5" x14ac:dyDescent="0.25">
      <c r="A30" s="318">
        <v>1</v>
      </c>
      <c r="B30" s="319">
        <v>2</v>
      </c>
      <c r="C30" s="319">
        <v>3</v>
      </c>
      <c r="D30" s="319">
        <v>4</v>
      </c>
      <c r="E30" s="319">
        <v>5</v>
      </c>
      <c r="F30" s="319" t="s">
        <v>150</v>
      </c>
      <c r="G30" s="319">
        <v>7</v>
      </c>
      <c r="H30" s="319" t="s">
        <v>168</v>
      </c>
      <c r="I30" s="324">
        <v>10</v>
      </c>
      <c r="J30" s="321">
        <v>11</v>
      </c>
      <c r="K30" s="322">
        <v>12</v>
      </c>
      <c r="L30" s="323">
        <v>13</v>
      </c>
    </row>
    <row r="31" spans="1:12" s="61" customFormat="1" ht="45.75" customHeight="1" x14ac:dyDescent="0.3">
      <c r="A31" s="174">
        <v>1</v>
      </c>
      <c r="B31" s="175" t="s">
        <v>176</v>
      </c>
      <c r="C31" s="174" t="s">
        <v>9</v>
      </c>
      <c r="D31" s="174">
        <v>20</v>
      </c>
      <c r="E31" s="176"/>
      <c r="F31" s="176"/>
      <c r="G31" s="177"/>
      <c r="H31" s="178"/>
      <c r="I31" s="179"/>
      <c r="J31" s="179"/>
      <c r="K31" s="181"/>
      <c r="L31" s="170">
        <v>4</v>
      </c>
    </row>
    <row r="32" spans="1:12" ht="24" customHeight="1" x14ac:dyDescent="0.3">
      <c r="A32" s="208" t="s">
        <v>67</v>
      </c>
      <c r="B32" s="209"/>
      <c r="C32" s="209"/>
      <c r="D32" s="209"/>
      <c r="E32" s="210"/>
      <c r="F32" s="239"/>
      <c r="G32" s="240"/>
      <c r="H32" s="239"/>
      <c r="I32" s="213"/>
      <c r="J32" s="213"/>
      <c r="K32" s="214"/>
      <c r="L32" s="215"/>
    </row>
    <row r="33" spans="1:13" ht="24" customHeight="1" x14ac:dyDescent="0.3">
      <c r="A33" s="233" t="s">
        <v>68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5"/>
    </row>
    <row r="34" spans="1:13" ht="30.75" customHeight="1" x14ac:dyDescent="0.3">
      <c r="A34" s="198" t="s">
        <v>185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0"/>
    </row>
    <row r="35" spans="1:13" s="111" customFormat="1" ht="30.75" customHeight="1" x14ac:dyDescent="0.3">
      <c r="A35" s="236" t="s">
        <v>175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8"/>
    </row>
    <row r="36" spans="1:13" ht="38.25" x14ac:dyDescent="0.3">
      <c r="A36" s="167" t="s">
        <v>0</v>
      </c>
      <c r="B36" s="168" t="s">
        <v>1</v>
      </c>
      <c r="C36" s="168" t="s">
        <v>3</v>
      </c>
      <c r="D36" s="168" t="s">
        <v>4</v>
      </c>
      <c r="E36" s="168" t="s">
        <v>5</v>
      </c>
      <c r="F36" s="168" t="s">
        <v>6</v>
      </c>
      <c r="G36" s="168" t="s">
        <v>10</v>
      </c>
      <c r="H36" s="168" t="s">
        <v>7</v>
      </c>
      <c r="I36" s="169" t="s">
        <v>147</v>
      </c>
      <c r="J36" s="171" t="s">
        <v>148</v>
      </c>
      <c r="K36" s="172" t="s">
        <v>18</v>
      </c>
      <c r="L36" s="231" t="s">
        <v>169</v>
      </c>
    </row>
    <row r="37" spans="1:13" s="4" customFormat="1" ht="22.5" x14ac:dyDescent="0.25">
      <c r="A37" s="318">
        <v>1</v>
      </c>
      <c r="B37" s="319">
        <v>2</v>
      </c>
      <c r="C37" s="319">
        <v>3</v>
      </c>
      <c r="D37" s="319">
        <v>4</v>
      </c>
      <c r="E37" s="319">
        <v>5</v>
      </c>
      <c r="F37" s="319" t="s">
        <v>150</v>
      </c>
      <c r="G37" s="319">
        <v>7</v>
      </c>
      <c r="H37" s="319" t="s">
        <v>168</v>
      </c>
      <c r="I37" s="324">
        <v>10</v>
      </c>
      <c r="J37" s="321">
        <v>11</v>
      </c>
      <c r="K37" s="322">
        <v>12</v>
      </c>
      <c r="L37" s="323">
        <v>13</v>
      </c>
    </row>
    <row r="38" spans="1:13" s="61" customFormat="1" ht="180" x14ac:dyDescent="0.3">
      <c r="A38" s="174">
        <v>1</v>
      </c>
      <c r="B38" s="175" t="s">
        <v>186</v>
      </c>
      <c r="C38" s="174" t="s">
        <v>9</v>
      </c>
      <c r="D38" s="241">
        <v>1000</v>
      </c>
      <c r="E38" s="242"/>
      <c r="F38" s="176"/>
      <c r="G38" s="177"/>
      <c r="H38" s="178"/>
      <c r="I38" s="179"/>
      <c r="J38" s="179"/>
      <c r="K38" s="181"/>
      <c r="L38" s="170">
        <v>50</v>
      </c>
      <c r="M38" s="108"/>
    </row>
    <row r="39" spans="1:13" x14ac:dyDescent="0.3">
      <c r="A39" s="208" t="s">
        <v>73</v>
      </c>
      <c r="B39" s="209"/>
      <c r="C39" s="209"/>
      <c r="D39" s="209"/>
      <c r="E39" s="210"/>
      <c r="F39" s="211"/>
      <c r="G39" s="212"/>
      <c r="H39" s="211"/>
      <c r="I39" s="213"/>
      <c r="J39" s="213"/>
      <c r="K39" s="214"/>
      <c r="L39" s="215"/>
    </row>
    <row r="40" spans="1:13" x14ac:dyDescent="0.3">
      <c r="A40" s="233" t="s">
        <v>74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5"/>
    </row>
    <row r="41" spans="1:13" ht="33.75" customHeight="1" x14ac:dyDescent="0.3">
      <c r="A41" s="198" t="s">
        <v>187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</row>
    <row r="42" spans="1:13" s="111" customFormat="1" ht="33.75" customHeight="1" x14ac:dyDescent="0.3">
      <c r="A42" s="236" t="s">
        <v>175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8"/>
    </row>
    <row r="43" spans="1:13" ht="38.25" x14ac:dyDescent="0.3">
      <c r="A43" s="243" t="s">
        <v>0</v>
      </c>
      <c r="B43" s="170" t="s">
        <v>1</v>
      </c>
      <c r="C43" s="170" t="s">
        <v>3</v>
      </c>
      <c r="D43" s="170" t="s">
        <v>4</v>
      </c>
      <c r="E43" s="170" t="s">
        <v>5</v>
      </c>
      <c r="F43" s="170" t="s">
        <v>6</v>
      </c>
      <c r="G43" s="170" t="s">
        <v>10</v>
      </c>
      <c r="H43" s="170" t="s">
        <v>7</v>
      </c>
      <c r="I43" s="170" t="s">
        <v>147</v>
      </c>
      <c r="J43" s="170" t="s">
        <v>148</v>
      </c>
      <c r="K43" s="207" t="s">
        <v>18</v>
      </c>
      <c r="L43" s="173" t="s">
        <v>169</v>
      </c>
    </row>
    <row r="44" spans="1:13" s="4" customFormat="1" ht="22.5" x14ac:dyDescent="0.25">
      <c r="A44" s="318">
        <v>1</v>
      </c>
      <c r="B44" s="319">
        <v>2</v>
      </c>
      <c r="C44" s="319">
        <v>3</v>
      </c>
      <c r="D44" s="319">
        <v>4</v>
      </c>
      <c r="E44" s="319">
        <v>5</v>
      </c>
      <c r="F44" s="319" t="s">
        <v>150</v>
      </c>
      <c r="G44" s="319">
        <v>7</v>
      </c>
      <c r="H44" s="319" t="s">
        <v>168</v>
      </c>
      <c r="I44" s="324">
        <v>10</v>
      </c>
      <c r="J44" s="321">
        <v>11</v>
      </c>
      <c r="K44" s="322">
        <v>12</v>
      </c>
      <c r="L44" s="323">
        <v>13</v>
      </c>
    </row>
    <row r="45" spans="1:13" s="61" customFormat="1" ht="30" x14ac:dyDescent="0.3">
      <c r="A45" s="244">
        <v>1</v>
      </c>
      <c r="B45" s="245" t="s">
        <v>22</v>
      </c>
      <c r="C45" s="244" t="s">
        <v>9</v>
      </c>
      <c r="D45" s="246">
        <v>2400</v>
      </c>
      <c r="E45" s="247"/>
      <c r="F45" s="247"/>
      <c r="G45" s="248"/>
      <c r="H45" s="249"/>
      <c r="I45" s="180"/>
      <c r="J45" s="180"/>
      <c r="K45" s="250"/>
      <c r="L45" s="170">
        <v>100</v>
      </c>
    </row>
    <row r="46" spans="1:13" s="61" customFormat="1" ht="30" x14ac:dyDescent="0.3">
      <c r="A46" s="174">
        <v>2</v>
      </c>
      <c r="B46" s="175" t="s">
        <v>23</v>
      </c>
      <c r="C46" s="174" t="s">
        <v>9</v>
      </c>
      <c r="D46" s="241">
        <v>1300</v>
      </c>
      <c r="E46" s="176"/>
      <c r="F46" s="176"/>
      <c r="G46" s="177"/>
      <c r="H46" s="178"/>
      <c r="I46" s="179"/>
      <c r="J46" s="179"/>
      <c r="K46" s="181"/>
      <c r="L46" s="170">
        <v>50</v>
      </c>
    </row>
    <row r="47" spans="1:13" s="61" customFormat="1" x14ac:dyDescent="0.3">
      <c r="A47" s="174">
        <v>3</v>
      </c>
      <c r="B47" s="175" t="s">
        <v>24</v>
      </c>
      <c r="C47" s="174" t="s">
        <v>9</v>
      </c>
      <c r="D47" s="174">
        <v>400</v>
      </c>
      <c r="E47" s="176"/>
      <c r="F47" s="176"/>
      <c r="G47" s="177"/>
      <c r="H47" s="178"/>
      <c r="I47" s="179"/>
      <c r="J47" s="179"/>
      <c r="K47" s="181"/>
      <c r="L47" s="170">
        <v>50</v>
      </c>
    </row>
    <row r="48" spans="1:13" s="61" customFormat="1" x14ac:dyDescent="0.3">
      <c r="A48" s="251">
        <v>4</v>
      </c>
      <c r="B48" s="252" t="s">
        <v>25</v>
      </c>
      <c r="C48" s="251" t="s">
        <v>9</v>
      </c>
      <c r="D48" s="251">
        <v>100</v>
      </c>
      <c r="E48" s="253"/>
      <c r="F48" s="176"/>
      <c r="G48" s="177"/>
      <c r="H48" s="178"/>
      <c r="I48" s="254"/>
      <c r="J48" s="254"/>
      <c r="K48" s="255"/>
      <c r="L48" s="170">
        <v>10</v>
      </c>
    </row>
    <row r="49" spans="1:12" s="61" customFormat="1" ht="21.75" customHeight="1" x14ac:dyDescent="0.3">
      <c r="A49" s="256">
        <v>5</v>
      </c>
      <c r="B49" s="257" t="s">
        <v>26</v>
      </c>
      <c r="C49" s="256" t="s">
        <v>9</v>
      </c>
      <c r="D49" s="256">
        <v>100</v>
      </c>
      <c r="E49" s="258"/>
      <c r="F49" s="176"/>
      <c r="G49" s="177"/>
      <c r="H49" s="178"/>
      <c r="I49" s="259"/>
      <c r="J49" s="259"/>
      <c r="K49" s="260"/>
      <c r="L49" s="170">
        <v>10</v>
      </c>
    </row>
    <row r="50" spans="1:12" s="61" customFormat="1" ht="24" customHeight="1" x14ac:dyDescent="0.3">
      <c r="A50" s="256">
        <v>6</v>
      </c>
      <c r="B50" s="261" t="s">
        <v>27</v>
      </c>
      <c r="C50" s="262" t="s">
        <v>9</v>
      </c>
      <c r="D50" s="262">
        <v>100</v>
      </c>
      <c r="E50" s="258"/>
      <c r="F50" s="176"/>
      <c r="G50" s="177"/>
      <c r="H50" s="178"/>
      <c r="I50" s="259"/>
      <c r="J50" s="259"/>
      <c r="K50" s="260"/>
      <c r="L50" s="170">
        <v>10</v>
      </c>
    </row>
    <row r="51" spans="1:12" s="61" customFormat="1" ht="19.5" customHeight="1" x14ac:dyDescent="0.3">
      <c r="A51" s="256">
        <v>7</v>
      </c>
      <c r="B51" s="261" t="s">
        <v>28</v>
      </c>
      <c r="C51" s="262" t="s">
        <v>9</v>
      </c>
      <c r="D51" s="262">
        <v>100</v>
      </c>
      <c r="E51" s="258"/>
      <c r="F51" s="176"/>
      <c r="G51" s="177"/>
      <c r="H51" s="178"/>
      <c r="I51" s="259"/>
      <c r="J51" s="259"/>
      <c r="K51" s="260"/>
      <c r="L51" s="170">
        <v>10</v>
      </c>
    </row>
    <row r="52" spans="1:12" s="61" customFormat="1" ht="23.25" customHeight="1" x14ac:dyDescent="0.3">
      <c r="A52" s="256">
        <v>8</v>
      </c>
      <c r="B52" s="261" t="s">
        <v>29</v>
      </c>
      <c r="C52" s="262" t="s">
        <v>9</v>
      </c>
      <c r="D52" s="262">
        <v>100</v>
      </c>
      <c r="E52" s="258"/>
      <c r="F52" s="176"/>
      <c r="G52" s="177"/>
      <c r="H52" s="178"/>
      <c r="I52" s="259"/>
      <c r="J52" s="259"/>
      <c r="K52" s="260"/>
      <c r="L52" s="170">
        <v>10</v>
      </c>
    </row>
    <row r="53" spans="1:12" s="61" customFormat="1" ht="22.5" customHeight="1" x14ac:dyDescent="0.3">
      <c r="A53" s="256">
        <v>9</v>
      </c>
      <c r="B53" s="261" t="s">
        <v>30</v>
      </c>
      <c r="C53" s="262" t="s">
        <v>9</v>
      </c>
      <c r="D53" s="262">
        <v>50</v>
      </c>
      <c r="E53" s="258"/>
      <c r="F53" s="176"/>
      <c r="G53" s="177"/>
      <c r="H53" s="178"/>
      <c r="I53" s="259"/>
      <c r="J53" s="259"/>
      <c r="K53" s="260"/>
      <c r="L53" s="170">
        <v>5</v>
      </c>
    </row>
    <row r="54" spans="1:12" s="61" customFormat="1" x14ac:dyDescent="0.3">
      <c r="A54" s="256">
        <v>10</v>
      </c>
      <c r="B54" s="263" t="s">
        <v>170</v>
      </c>
      <c r="C54" s="262"/>
      <c r="D54" s="262">
        <v>100</v>
      </c>
      <c r="E54" s="258"/>
      <c r="F54" s="176"/>
      <c r="G54" s="177"/>
      <c r="H54" s="178"/>
      <c r="I54" s="259"/>
      <c r="J54" s="259"/>
      <c r="K54" s="260"/>
      <c r="L54" s="170">
        <v>10</v>
      </c>
    </row>
    <row r="55" spans="1:12" s="61" customFormat="1" ht="22.5" customHeight="1" x14ac:dyDescent="0.3">
      <c r="A55" s="256">
        <v>11</v>
      </c>
      <c r="B55" s="261" t="s">
        <v>171</v>
      </c>
      <c r="C55" s="262"/>
      <c r="D55" s="262">
        <v>40</v>
      </c>
      <c r="E55" s="258"/>
      <c r="F55" s="176"/>
      <c r="G55" s="177"/>
      <c r="H55" s="178"/>
      <c r="I55" s="259"/>
      <c r="J55" s="259"/>
      <c r="K55" s="260"/>
      <c r="L55" s="170">
        <v>4</v>
      </c>
    </row>
    <row r="56" spans="1:12" s="61" customFormat="1" ht="22.5" customHeight="1" x14ac:dyDescent="0.3">
      <c r="A56" s="256">
        <v>12</v>
      </c>
      <c r="B56" s="261" t="s">
        <v>142</v>
      </c>
      <c r="C56" s="262"/>
      <c r="D56" s="262">
        <v>100</v>
      </c>
      <c r="E56" s="258"/>
      <c r="F56" s="176"/>
      <c r="G56" s="177"/>
      <c r="H56" s="178"/>
      <c r="I56" s="259"/>
      <c r="J56" s="259"/>
      <c r="K56" s="260"/>
      <c r="L56" s="170">
        <v>10</v>
      </c>
    </row>
    <row r="57" spans="1:12" ht="22.5" customHeight="1" x14ac:dyDescent="0.3">
      <c r="A57" s="283" t="s">
        <v>69</v>
      </c>
      <c r="B57" s="285"/>
      <c r="C57" s="285"/>
      <c r="D57" s="285"/>
      <c r="E57" s="284"/>
      <c r="F57" s="264"/>
      <c r="G57" s="286"/>
      <c r="H57" s="264"/>
      <c r="I57" s="287"/>
      <c r="J57" s="287"/>
      <c r="K57" s="288"/>
      <c r="L57" s="215"/>
    </row>
    <row r="58" spans="1:12" x14ac:dyDescent="0.3">
      <c r="A58" s="289" t="s">
        <v>70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1"/>
    </row>
    <row r="59" spans="1:12" ht="25.5" customHeight="1" x14ac:dyDescent="0.3">
      <c r="A59" s="292" t="s">
        <v>188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4"/>
    </row>
    <row r="60" spans="1:12" s="111" customFormat="1" ht="25.5" customHeight="1" x14ac:dyDescent="0.3">
      <c r="A60" s="236" t="s">
        <v>175</v>
      </c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8"/>
    </row>
    <row r="61" spans="1:12" ht="38.25" x14ac:dyDescent="0.3">
      <c r="A61" s="243" t="s">
        <v>0</v>
      </c>
      <c r="B61" s="170" t="s">
        <v>1</v>
      </c>
      <c r="C61" s="170" t="s">
        <v>3</v>
      </c>
      <c r="D61" s="170" t="s">
        <v>4</v>
      </c>
      <c r="E61" s="170" t="s">
        <v>5</v>
      </c>
      <c r="F61" s="170" t="s">
        <v>6</v>
      </c>
      <c r="G61" s="170" t="s">
        <v>10</v>
      </c>
      <c r="H61" s="170" t="s">
        <v>7</v>
      </c>
      <c r="I61" s="170" t="s">
        <v>147</v>
      </c>
      <c r="J61" s="170" t="s">
        <v>148</v>
      </c>
      <c r="K61" s="207" t="s">
        <v>18</v>
      </c>
      <c r="L61" s="173" t="s">
        <v>169</v>
      </c>
    </row>
    <row r="62" spans="1:12" s="4" customFormat="1" ht="22.5" x14ac:dyDescent="0.25">
      <c r="A62" s="318">
        <v>1</v>
      </c>
      <c r="B62" s="319">
        <v>2</v>
      </c>
      <c r="C62" s="319">
        <v>3</v>
      </c>
      <c r="D62" s="319">
        <v>4</v>
      </c>
      <c r="E62" s="319">
        <v>5</v>
      </c>
      <c r="F62" s="319" t="s">
        <v>150</v>
      </c>
      <c r="G62" s="319">
        <v>7</v>
      </c>
      <c r="H62" s="319" t="s">
        <v>168</v>
      </c>
      <c r="I62" s="324">
        <v>10</v>
      </c>
      <c r="J62" s="321">
        <v>11</v>
      </c>
      <c r="K62" s="322">
        <v>12</v>
      </c>
      <c r="L62" s="323">
        <v>13</v>
      </c>
    </row>
    <row r="63" spans="1:12" s="61" customFormat="1" ht="26.25" customHeight="1" x14ac:dyDescent="0.3">
      <c r="A63" s="174">
        <v>1</v>
      </c>
      <c r="B63" s="175" t="s">
        <v>31</v>
      </c>
      <c r="C63" s="174" t="s">
        <v>9</v>
      </c>
      <c r="D63" s="174">
        <v>150</v>
      </c>
      <c r="E63" s="242"/>
      <c r="F63" s="176"/>
      <c r="G63" s="177"/>
      <c r="H63" s="178"/>
      <c r="I63" s="179"/>
      <c r="J63" s="179"/>
      <c r="K63" s="181"/>
      <c r="L63" s="173">
        <v>10</v>
      </c>
    </row>
    <row r="64" spans="1:12" x14ac:dyDescent="0.3">
      <c r="A64" s="208" t="s">
        <v>77</v>
      </c>
      <c r="B64" s="209"/>
      <c r="C64" s="209"/>
      <c r="D64" s="209"/>
      <c r="E64" s="210"/>
      <c r="F64" s="239"/>
      <c r="G64" s="240"/>
      <c r="H64" s="239"/>
      <c r="I64" s="213"/>
      <c r="J64" s="213"/>
      <c r="K64" s="214"/>
      <c r="L64" s="215"/>
    </row>
    <row r="65" spans="1:12" x14ac:dyDescent="0.3">
      <c r="A65" s="233" t="s">
        <v>71</v>
      </c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5"/>
    </row>
    <row r="66" spans="1:12" ht="28.5" customHeight="1" x14ac:dyDescent="0.3">
      <c r="A66" s="198" t="s">
        <v>189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200"/>
    </row>
    <row r="67" spans="1:12" s="111" customFormat="1" ht="32.25" customHeight="1" x14ac:dyDescent="0.3">
      <c r="A67" s="297" t="s">
        <v>173</v>
      </c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6"/>
    </row>
    <row r="68" spans="1:12" ht="38.25" x14ac:dyDescent="0.3">
      <c r="A68" s="243" t="s">
        <v>0</v>
      </c>
      <c r="B68" s="170" t="s">
        <v>1</v>
      </c>
      <c r="C68" s="170" t="s">
        <v>3</v>
      </c>
      <c r="D68" s="170" t="s">
        <v>4</v>
      </c>
      <c r="E68" s="170" t="s">
        <v>5</v>
      </c>
      <c r="F68" s="170" t="s">
        <v>6</v>
      </c>
      <c r="G68" s="170" t="s">
        <v>10</v>
      </c>
      <c r="H68" s="170" t="s">
        <v>7</v>
      </c>
      <c r="I68" s="170" t="s">
        <v>147</v>
      </c>
      <c r="J68" s="170" t="s">
        <v>148</v>
      </c>
      <c r="K68" s="207" t="s">
        <v>18</v>
      </c>
      <c r="L68" s="173" t="s">
        <v>169</v>
      </c>
    </row>
    <row r="69" spans="1:12" s="4" customFormat="1" ht="22.5" x14ac:dyDescent="0.25">
      <c r="A69" s="318">
        <v>1</v>
      </c>
      <c r="B69" s="319">
        <v>2</v>
      </c>
      <c r="C69" s="319">
        <v>3</v>
      </c>
      <c r="D69" s="319">
        <v>4</v>
      </c>
      <c r="E69" s="319">
        <v>5</v>
      </c>
      <c r="F69" s="319" t="s">
        <v>150</v>
      </c>
      <c r="G69" s="319">
        <v>7</v>
      </c>
      <c r="H69" s="319" t="s">
        <v>168</v>
      </c>
      <c r="I69" s="324">
        <v>10</v>
      </c>
      <c r="J69" s="321">
        <v>11</v>
      </c>
      <c r="K69" s="322">
        <v>12</v>
      </c>
      <c r="L69" s="323">
        <v>13</v>
      </c>
    </row>
    <row r="70" spans="1:12" s="61" customFormat="1" ht="20.25" customHeight="1" x14ac:dyDescent="0.3">
      <c r="A70" s="174">
        <v>1</v>
      </c>
      <c r="B70" s="175" t="s">
        <v>32</v>
      </c>
      <c r="C70" s="174" t="s">
        <v>9</v>
      </c>
      <c r="D70" s="241">
        <v>2000</v>
      </c>
      <c r="E70" s="242"/>
      <c r="F70" s="176"/>
      <c r="G70" s="177"/>
      <c r="H70" s="178"/>
      <c r="I70" s="179"/>
      <c r="J70" s="179"/>
      <c r="K70" s="181"/>
      <c r="L70" s="170">
        <v>100</v>
      </c>
    </row>
    <row r="71" spans="1:12" s="61" customFormat="1" ht="22.5" customHeight="1" x14ac:dyDescent="0.3">
      <c r="A71" s="174">
        <v>2</v>
      </c>
      <c r="B71" s="175" t="s">
        <v>144</v>
      </c>
      <c r="C71" s="174" t="s">
        <v>9</v>
      </c>
      <c r="D71" s="174">
        <v>50</v>
      </c>
      <c r="E71" s="242"/>
      <c r="F71" s="176"/>
      <c r="G71" s="177"/>
      <c r="H71" s="178"/>
      <c r="I71" s="179"/>
      <c r="J71" s="179"/>
      <c r="K71" s="181"/>
      <c r="L71" s="170">
        <v>5</v>
      </c>
    </row>
    <row r="72" spans="1:12" s="61" customFormat="1" ht="22.5" customHeight="1" x14ac:dyDescent="0.3">
      <c r="A72" s="174">
        <v>3</v>
      </c>
      <c r="B72" s="175" t="s">
        <v>145</v>
      </c>
      <c r="C72" s="174" t="s">
        <v>9</v>
      </c>
      <c r="D72" s="174">
        <v>200</v>
      </c>
      <c r="E72" s="242"/>
      <c r="F72" s="176"/>
      <c r="G72" s="177"/>
      <c r="H72" s="178"/>
      <c r="I72" s="179"/>
      <c r="J72" s="179"/>
      <c r="K72" s="181"/>
      <c r="L72" s="170">
        <v>10</v>
      </c>
    </row>
    <row r="73" spans="1:12" ht="21" customHeight="1" x14ac:dyDescent="0.3">
      <c r="A73" s="208" t="s">
        <v>79</v>
      </c>
      <c r="B73" s="209"/>
      <c r="C73" s="209"/>
      <c r="D73" s="209"/>
      <c r="E73" s="210"/>
      <c r="F73" s="239"/>
      <c r="G73" s="240"/>
      <c r="H73" s="239"/>
      <c r="I73" s="213"/>
      <c r="J73" s="213"/>
      <c r="K73" s="214"/>
      <c r="L73" s="215"/>
    </row>
    <row r="74" spans="1:12" x14ac:dyDescent="0.3">
      <c r="A74" s="233" t="s">
        <v>80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5"/>
    </row>
    <row r="75" spans="1:12" ht="29.25" customHeight="1" x14ac:dyDescent="0.3">
      <c r="A75" s="198" t="s">
        <v>190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200"/>
    </row>
    <row r="76" spans="1:12" s="111" customFormat="1" ht="29.25" customHeight="1" x14ac:dyDescent="0.3">
      <c r="A76" s="236" t="s">
        <v>174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8"/>
    </row>
    <row r="77" spans="1:12" ht="38.25" x14ac:dyDescent="0.3">
      <c r="A77" s="243" t="s">
        <v>0</v>
      </c>
      <c r="B77" s="170" t="s">
        <v>1</v>
      </c>
      <c r="C77" s="170" t="s">
        <v>3</v>
      </c>
      <c r="D77" s="170" t="s">
        <v>4</v>
      </c>
      <c r="E77" s="170" t="s">
        <v>5</v>
      </c>
      <c r="F77" s="170" t="s">
        <v>6</v>
      </c>
      <c r="G77" s="170" t="s">
        <v>10</v>
      </c>
      <c r="H77" s="170" t="s">
        <v>7</v>
      </c>
      <c r="I77" s="170" t="s">
        <v>147</v>
      </c>
      <c r="J77" s="170" t="s">
        <v>148</v>
      </c>
      <c r="K77" s="207" t="s">
        <v>18</v>
      </c>
      <c r="L77" s="173" t="s">
        <v>169</v>
      </c>
    </row>
    <row r="78" spans="1:12" s="4" customFormat="1" ht="22.5" x14ac:dyDescent="0.25">
      <c r="A78" s="318">
        <v>1</v>
      </c>
      <c r="B78" s="319">
        <v>2</v>
      </c>
      <c r="C78" s="319">
        <v>3</v>
      </c>
      <c r="D78" s="319">
        <v>4</v>
      </c>
      <c r="E78" s="319">
        <v>5</v>
      </c>
      <c r="F78" s="319" t="s">
        <v>150</v>
      </c>
      <c r="G78" s="319">
        <v>7</v>
      </c>
      <c r="H78" s="319" t="s">
        <v>168</v>
      </c>
      <c r="I78" s="324">
        <v>10</v>
      </c>
      <c r="J78" s="321">
        <v>11</v>
      </c>
      <c r="K78" s="322">
        <v>12</v>
      </c>
      <c r="L78" s="323">
        <v>13</v>
      </c>
    </row>
    <row r="79" spans="1:12" s="61" customFormat="1" ht="21" customHeight="1" x14ac:dyDescent="0.3">
      <c r="A79" s="174">
        <v>1</v>
      </c>
      <c r="B79" s="175" t="s">
        <v>34</v>
      </c>
      <c r="C79" s="174" t="s">
        <v>9</v>
      </c>
      <c r="D79" s="241">
        <v>1400</v>
      </c>
      <c r="E79" s="265"/>
      <c r="F79" s="176"/>
      <c r="G79" s="177"/>
      <c r="H79" s="178"/>
      <c r="I79" s="179"/>
      <c r="J79" s="179"/>
      <c r="K79" s="181"/>
      <c r="L79" s="170">
        <v>50</v>
      </c>
    </row>
    <row r="80" spans="1:12" s="61" customFormat="1" ht="26.25" customHeight="1" x14ac:dyDescent="0.3">
      <c r="A80" s="174">
        <v>2</v>
      </c>
      <c r="B80" s="175" t="s">
        <v>35</v>
      </c>
      <c r="C80" s="174" t="s">
        <v>9</v>
      </c>
      <c r="D80" s="174">
        <v>140</v>
      </c>
      <c r="E80" s="265"/>
      <c r="F80" s="176"/>
      <c r="G80" s="177"/>
      <c r="H80" s="178"/>
      <c r="I80" s="179"/>
      <c r="J80" s="179"/>
      <c r="K80" s="181"/>
      <c r="L80" s="170">
        <v>10</v>
      </c>
    </row>
    <row r="81" spans="1:12" s="61" customFormat="1" ht="24" customHeight="1" x14ac:dyDescent="0.3">
      <c r="A81" s="174">
        <v>3</v>
      </c>
      <c r="B81" s="175" t="s">
        <v>48</v>
      </c>
      <c r="C81" s="174" t="s">
        <v>9</v>
      </c>
      <c r="D81" s="174">
        <v>2000</v>
      </c>
      <c r="E81" s="265"/>
      <c r="F81" s="176"/>
      <c r="G81" s="177"/>
      <c r="H81" s="178"/>
      <c r="I81" s="179"/>
      <c r="J81" s="179"/>
      <c r="K81" s="181"/>
      <c r="L81" s="170">
        <v>100</v>
      </c>
    </row>
    <row r="82" spans="1:12" x14ac:dyDescent="0.3">
      <c r="A82" s="208" t="s">
        <v>82</v>
      </c>
      <c r="B82" s="209"/>
      <c r="C82" s="209"/>
      <c r="D82" s="209"/>
      <c r="E82" s="210"/>
      <c r="F82" s="239"/>
      <c r="G82" s="240"/>
      <c r="H82" s="239"/>
      <c r="I82" s="213"/>
      <c r="J82" s="213"/>
      <c r="K82" s="214"/>
      <c r="L82" s="215"/>
    </row>
    <row r="83" spans="1:12" x14ac:dyDescent="0.3">
      <c r="A83" s="233" t="s">
        <v>83</v>
      </c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5"/>
    </row>
    <row r="84" spans="1:12" ht="33.75" customHeight="1" x14ac:dyDescent="0.3">
      <c r="A84" s="292" t="s">
        <v>191</v>
      </c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4"/>
    </row>
    <row r="85" spans="1:12" s="61" customFormat="1" ht="27.75" customHeight="1" x14ac:dyDescent="0.3">
      <c r="A85" s="297" t="s">
        <v>174</v>
      </c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6"/>
    </row>
    <row r="86" spans="1:12" ht="38.25" x14ac:dyDescent="0.3">
      <c r="A86" s="243" t="s">
        <v>0</v>
      </c>
      <c r="B86" s="170" t="s">
        <v>1</v>
      </c>
      <c r="C86" s="170" t="s">
        <v>3</v>
      </c>
      <c r="D86" s="170" t="s">
        <v>4</v>
      </c>
      <c r="E86" s="170" t="s">
        <v>5</v>
      </c>
      <c r="F86" s="170" t="s">
        <v>6</v>
      </c>
      <c r="G86" s="170" t="s">
        <v>10</v>
      </c>
      <c r="H86" s="170" t="s">
        <v>7</v>
      </c>
      <c r="I86" s="170" t="s">
        <v>147</v>
      </c>
      <c r="J86" s="170" t="s">
        <v>148</v>
      </c>
      <c r="K86" s="207" t="s">
        <v>18</v>
      </c>
      <c r="L86" s="173" t="s">
        <v>169</v>
      </c>
    </row>
    <row r="87" spans="1:12" s="325" customFormat="1" ht="22.5" x14ac:dyDescent="0.25">
      <c r="A87" s="318">
        <v>1</v>
      </c>
      <c r="B87" s="319">
        <v>2</v>
      </c>
      <c r="C87" s="319">
        <v>3</v>
      </c>
      <c r="D87" s="319">
        <v>4</v>
      </c>
      <c r="E87" s="319">
        <v>5</v>
      </c>
      <c r="F87" s="319" t="s">
        <v>150</v>
      </c>
      <c r="G87" s="319">
        <v>7</v>
      </c>
      <c r="H87" s="319" t="s">
        <v>168</v>
      </c>
      <c r="I87" s="324">
        <v>10</v>
      </c>
      <c r="J87" s="321">
        <v>11</v>
      </c>
      <c r="K87" s="322">
        <v>12</v>
      </c>
      <c r="L87" s="323">
        <v>13</v>
      </c>
    </row>
    <row r="88" spans="1:12" s="61" customFormat="1" ht="31.5" customHeight="1" x14ac:dyDescent="0.3">
      <c r="A88" s="174">
        <v>1</v>
      </c>
      <c r="B88" s="175" t="s">
        <v>36</v>
      </c>
      <c r="C88" s="174" t="s">
        <v>9</v>
      </c>
      <c r="D88" s="174">
        <v>500</v>
      </c>
      <c r="E88" s="242"/>
      <c r="F88" s="176"/>
      <c r="G88" s="177"/>
      <c r="H88" s="178"/>
      <c r="I88" s="179"/>
      <c r="J88" s="179"/>
      <c r="K88" s="181"/>
      <c r="L88" s="170">
        <v>50</v>
      </c>
    </row>
    <row r="89" spans="1:12" s="61" customFormat="1" ht="30" x14ac:dyDescent="0.3">
      <c r="A89" s="174">
        <v>2</v>
      </c>
      <c r="B89" s="175" t="s">
        <v>37</v>
      </c>
      <c r="C89" s="174" t="s">
        <v>9</v>
      </c>
      <c r="D89" s="174">
        <v>1000</v>
      </c>
      <c r="E89" s="242"/>
      <c r="F89" s="176"/>
      <c r="G89" s="177"/>
      <c r="H89" s="178"/>
      <c r="I89" s="179"/>
      <c r="J89" s="254"/>
      <c r="K89" s="181"/>
      <c r="L89" s="170">
        <v>80</v>
      </c>
    </row>
    <row r="90" spans="1:12" ht="21.75" customHeight="1" x14ac:dyDescent="0.3">
      <c r="A90" s="208" t="s">
        <v>85</v>
      </c>
      <c r="B90" s="209"/>
      <c r="C90" s="209"/>
      <c r="D90" s="209"/>
      <c r="E90" s="210"/>
      <c r="F90" s="211"/>
      <c r="G90" s="298"/>
      <c r="H90" s="211"/>
      <c r="I90" s="299"/>
      <c r="J90" s="299"/>
      <c r="K90" s="327"/>
      <c r="L90" s="215"/>
    </row>
    <row r="91" spans="1:12" x14ac:dyDescent="0.3">
      <c r="A91" s="233" t="s">
        <v>86</v>
      </c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5"/>
    </row>
    <row r="92" spans="1:12" ht="27" customHeight="1" x14ac:dyDescent="0.3">
      <c r="A92" s="292" t="s">
        <v>192</v>
      </c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4"/>
    </row>
    <row r="93" spans="1:12" s="111" customFormat="1" ht="25.5" customHeight="1" x14ac:dyDescent="0.3">
      <c r="A93" s="237" t="s">
        <v>174</v>
      </c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8"/>
    </row>
    <row r="94" spans="1:12" ht="38.25" x14ac:dyDescent="0.3">
      <c r="A94" s="243" t="s">
        <v>0</v>
      </c>
      <c r="B94" s="170" t="s">
        <v>1</v>
      </c>
      <c r="C94" s="170" t="s">
        <v>3</v>
      </c>
      <c r="D94" s="170" t="s">
        <v>4</v>
      </c>
      <c r="E94" s="170" t="s">
        <v>5</v>
      </c>
      <c r="F94" s="170" t="s">
        <v>6</v>
      </c>
      <c r="G94" s="170" t="s">
        <v>10</v>
      </c>
      <c r="H94" s="170" t="s">
        <v>7</v>
      </c>
      <c r="I94" s="170" t="s">
        <v>147</v>
      </c>
      <c r="J94" s="170" t="s">
        <v>148</v>
      </c>
      <c r="K94" s="207" t="s">
        <v>18</v>
      </c>
      <c r="L94" s="173" t="s">
        <v>169</v>
      </c>
    </row>
    <row r="95" spans="1:12" s="4" customFormat="1" ht="22.5" x14ac:dyDescent="0.25">
      <c r="A95" s="318">
        <v>1</v>
      </c>
      <c r="B95" s="319">
        <v>2</v>
      </c>
      <c r="C95" s="319">
        <v>3</v>
      </c>
      <c r="D95" s="319">
        <v>4</v>
      </c>
      <c r="E95" s="319">
        <v>5</v>
      </c>
      <c r="F95" s="319" t="s">
        <v>150</v>
      </c>
      <c r="G95" s="319">
        <v>7</v>
      </c>
      <c r="H95" s="319" t="s">
        <v>168</v>
      </c>
      <c r="I95" s="324">
        <v>10</v>
      </c>
      <c r="J95" s="321">
        <v>11</v>
      </c>
      <c r="K95" s="322">
        <v>12</v>
      </c>
      <c r="L95" s="323">
        <v>13</v>
      </c>
    </row>
    <row r="96" spans="1:12" s="61" customFormat="1" ht="21.75" customHeight="1" x14ac:dyDescent="0.3">
      <c r="A96" s="174">
        <v>1</v>
      </c>
      <c r="B96" s="175" t="s">
        <v>38</v>
      </c>
      <c r="C96" s="174" t="s">
        <v>9</v>
      </c>
      <c r="D96" s="174">
        <v>100</v>
      </c>
      <c r="E96" s="265"/>
      <c r="F96" s="176"/>
      <c r="G96" s="177"/>
      <c r="H96" s="178"/>
      <c r="I96" s="179"/>
      <c r="J96" s="179"/>
      <c r="K96" s="181"/>
      <c r="L96" s="170">
        <v>10</v>
      </c>
    </row>
    <row r="97" spans="1:12" s="61" customFormat="1" ht="25.5" customHeight="1" x14ac:dyDescent="0.3">
      <c r="A97" s="174">
        <v>2</v>
      </c>
      <c r="B97" s="175" t="s">
        <v>39</v>
      </c>
      <c r="C97" s="174" t="s">
        <v>9</v>
      </c>
      <c r="D97" s="174">
        <v>20</v>
      </c>
      <c r="E97" s="265"/>
      <c r="F97" s="176"/>
      <c r="G97" s="177"/>
      <c r="H97" s="178"/>
      <c r="I97" s="179"/>
      <c r="J97" s="179"/>
      <c r="K97" s="181"/>
      <c r="L97" s="170">
        <v>4</v>
      </c>
    </row>
    <row r="98" spans="1:12" x14ac:dyDescent="0.3">
      <c r="A98" s="208" t="s">
        <v>88</v>
      </c>
      <c r="B98" s="209"/>
      <c r="C98" s="209"/>
      <c r="D98" s="209"/>
      <c r="E98" s="210"/>
      <c r="F98" s="239"/>
      <c r="G98" s="240"/>
      <c r="H98" s="239"/>
      <c r="I98" s="213"/>
      <c r="J98" s="213"/>
      <c r="K98" s="214"/>
      <c r="L98" s="215"/>
    </row>
    <row r="99" spans="1:12" x14ac:dyDescent="0.3">
      <c r="A99" s="266" t="s">
        <v>89</v>
      </c>
      <c r="B99" s="266"/>
      <c r="C99" s="266"/>
      <c r="D99" s="266"/>
      <c r="E99" s="266"/>
      <c r="F99" s="266"/>
      <c r="G99" s="266"/>
      <c r="H99" s="267"/>
      <c r="I99" s="268"/>
      <c r="J99" s="269"/>
      <c r="K99" s="270"/>
      <c r="L99" s="300"/>
    </row>
    <row r="100" spans="1:12" ht="30.75" customHeight="1" x14ac:dyDescent="0.3">
      <c r="A100" s="292" t="s">
        <v>193</v>
      </c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4"/>
    </row>
    <row r="101" spans="1:12" s="111" customFormat="1" ht="25.5" customHeight="1" x14ac:dyDescent="0.3">
      <c r="A101" s="237" t="s">
        <v>174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8"/>
    </row>
    <row r="102" spans="1:12" ht="38.25" x14ac:dyDescent="0.3">
      <c r="A102" s="243" t="s">
        <v>0</v>
      </c>
      <c r="B102" s="170" t="s">
        <v>1</v>
      </c>
      <c r="C102" s="170" t="s">
        <v>3</v>
      </c>
      <c r="D102" s="170" t="s">
        <v>4</v>
      </c>
      <c r="E102" s="170" t="s">
        <v>5</v>
      </c>
      <c r="F102" s="170" t="s">
        <v>6</v>
      </c>
      <c r="G102" s="170" t="s">
        <v>10</v>
      </c>
      <c r="H102" s="170" t="s">
        <v>7</v>
      </c>
      <c r="I102" s="170" t="s">
        <v>147</v>
      </c>
      <c r="J102" s="170" t="s">
        <v>148</v>
      </c>
      <c r="K102" s="207" t="s">
        <v>18</v>
      </c>
      <c r="L102" s="173" t="s">
        <v>169</v>
      </c>
    </row>
    <row r="103" spans="1:12" s="325" customFormat="1" ht="22.5" x14ac:dyDescent="0.25">
      <c r="A103" s="318">
        <v>1</v>
      </c>
      <c r="B103" s="319">
        <v>2</v>
      </c>
      <c r="C103" s="319">
        <v>3</v>
      </c>
      <c r="D103" s="319">
        <v>4</v>
      </c>
      <c r="E103" s="319">
        <v>5</v>
      </c>
      <c r="F103" s="319" t="s">
        <v>150</v>
      </c>
      <c r="G103" s="319">
        <v>7</v>
      </c>
      <c r="H103" s="319" t="s">
        <v>168</v>
      </c>
      <c r="I103" s="324">
        <v>10</v>
      </c>
      <c r="J103" s="321">
        <v>11</v>
      </c>
      <c r="K103" s="322">
        <v>12</v>
      </c>
      <c r="L103" s="323">
        <v>13</v>
      </c>
    </row>
    <row r="104" spans="1:12" s="61" customFormat="1" ht="24" customHeight="1" x14ac:dyDescent="0.3">
      <c r="A104" s="174">
        <v>1</v>
      </c>
      <c r="B104" s="175" t="s">
        <v>40</v>
      </c>
      <c r="C104" s="174" t="s">
        <v>9</v>
      </c>
      <c r="D104" s="241">
        <v>1900</v>
      </c>
      <c r="E104" s="242"/>
      <c r="F104" s="176"/>
      <c r="G104" s="177"/>
      <c r="H104" s="178"/>
      <c r="I104" s="179"/>
      <c r="J104" s="179"/>
      <c r="K104" s="181"/>
      <c r="L104" s="170">
        <v>80</v>
      </c>
    </row>
    <row r="105" spans="1:12" s="61" customFormat="1" ht="24.75" customHeight="1" x14ac:dyDescent="0.3">
      <c r="A105" s="174">
        <v>2</v>
      </c>
      <c r="B105" s="175" t="s">
        <v>41</v>
      </c>
      <c r="C105" s="174" t="s">
        <v>9</v>
      </c>
      <c r="D105" s="174">
        <v>100</v>
      </c>
      <c r="E105" s="242"/>
      <c r="F105" s="176"/>
      <c r="G105" s="177"/>
      <c r="H105" s="178"/>
      <c r="I105" s="179"/>
      <c r="J105" s="179"/>
      <c r="K105" s="181"/>
      <c r="L105" s="170">
        <v>10</v>
      </c>
    </row>
    <row r="106" spans="1:12" x14ac:dyDescent="0.3">
      <c r="A106" s="208" t="s">
        <v>91</v>
      </c>
      <c r="B106" s="209"/>
      <c r="C106" s="209"/>
      <c r="D106" s="209"/>
      <c r="E106" s="210"/>
      <c r="F106" s="239"/>
      <c r="G106" s="240"/>
      <c r="H106" s="239"/>
      <c r="I106" s="213"/>
      <c r="J106" s="213"/>
      <c r="K106" s="214"/>
      <c r="L106" s="215"/>
    </row>
    <row r="107" spans="1:12" x14ac:dyDescent="0.3">
      <c r="A107" s="266" t="s">
        <v>92</v>
      </c>
      <c r="B107" s="266"/>
      <c r="C107" s="266"/>
      <c r="D107" s="266"/>
      <c r="E107" s="266"/>
      <c r="F107" s="266"/>
      <c r="G107" s="266"/>
      <c r="H107" s="267"/>
      <c r="I107" s="268"/>
      <c r="J107" s="269"/>
      <c r="K107" s="270"/>
      <c r="L107" s="300"/>
    </row>
    <row r="108" spans="1:12" ht="45" customHeight="1" x14ac:dyDescent="0.3">
      <c r="A108" s="224" t="s">
        <v>194</v>
      </c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6"/>
    </row>
    <row r="109" spans="1:12" s="111" customFormat="1" ht="36" customHeight="1" x14ac:dyDescent="0.3">
      <c r="A109" s="295" t="s">
        <v>174</v>
      </c>
      <c r="B109" s="295"/>
      <c r="C109" s="295"/>
      <c r="D109" s="295"/>
      <c r="E109" s="295"/>
      <c r="F109" s="295"/>
      <c r="G109" s="295"/>
      <c r="H109" s="295"/>
      <c r="I109" s="295"/>
      <c r="J109" s="295"/>
      <c r="K109" s="295"/>
      <c r="L109" s="296"/>
    </row>
    <row r="110" spans="1:12" ht="38.25" x14ac:dyDescent="0.3">
      <c r="A110" s="243" t="s">
        <v>0</v>
      </c>
      <c r="B110" s="170" t="s">
        <v>1</v>
      </c>
      <c r="C110" s="170" t="s">
        <v>3</v>
      </c>
      <c r="D110" s="170" t="s">
        <v>4</v>
      </c>
      <c r="E110" s="170" t="s">
        <v>5</v>
      </c>
      <c r="F110" s="170" t="s">
        <v>6</v>
      </c>
      <c r="G110" s="170" t="s">
        <v>10</v>
      </c>
      <c r="H110" s="170" t="s">
        <v>7</v>
      </c>
      <c r="I110" s="170" t="s">
        <v>147</v>
      </c>
      <c r="J110" s="170" t="s">
        <v>148</v>
      </c>
      <c r="K110" s="207" t="s">
        <v>18</v>
      </c>
      <c r="L110" s="173" t="s">
        <v>169</v>
      </c>
    </row>
    <row r="111" spans="1:12" s="4" customFormat="1" ht="22.5" x14ac:dyDescent="0.25">
      <c r="A111" s="318">
        <v>1</v>
      </c>
      <c r="B111" s="319">
        <v>2</v>
      </c>
      <c r="C111" s="319">
        <v>3</v>
      </c>
      <c r="D111" s="319">
        <v>4</v>
      </c>
      <c r="E111" s="319">
        <v>5</v>
      </c>
      <c r="F111" s="319" t="s">
        <v>150</v>
      </c>
      <c r="G111" s="319">
        <v>7</v>
      </c>
      <c r="H111" s="319" t="s">
        <v>168</v>
      </c>
      <c r="I111" s="324">
        <v>10</v>
      </c>
      <c r="J111" s="321">
        <v>11</v>
      </c>
      <c r="K111" s="322">
        <v>12</v>
      </c>
      <c r="L111" s="323">
        <v>13</v>
      </c>
    </row>
    <row r="112" spans="1:12" s="61" customFormat="1" ht="60.75" customHeight="1" x14ac:dyDescent="0.3">
      <c r="A112" s="174">
        <v>1</v>
      </c>
      <c r="B112" s="175" t="s">
        <v>42</v>
      </c>
      <c r="C112" s="174" t="s">
        <v>9</v>
      </c>
      <c r="D112" s="174">
        <v>150</v>
      </c>
      <c r="E112" s="176"/>
      <c r="F112" s="176"/>
      <c r="G112" s="177"/>
      <c r="H112" s="178"/>
      <c r="I112" s="179"/>
      <c r="J112" s="179"/>
      <c r="K112" s="181"/>
      <c r="L112" s="170">
        <v>30</v>
      </c>
    </row>
    <row r="113" spans="1:12" x14ac:dyDescent="0.3">
      <c r="A113" s="208" t="s">
        <v>94</v>
      </c>
      <c r="B113" s="209"/>
      <c r="C113" s="209"/>
      <c r="D113" s="209"/>
      <c r="E113" s="210"/>
      <c r="F113" s="211"/>
      <c r="G113" s="298"/>
      <c r="H113" s="211"/>
      <c r="I113" s="301"/>
      <c r="J113" s="301"/>
      <c r="K113" s="214"/>
      <c r="L113" s="215"/>
    </row>
    <row r="114" spans="1:12" x14ac:dyDescent="0.3">
      <c r="A114" s="266" t="s">
        <v>95</v>
      </c>
      <c r="B114" s="266"/>
      <c r="C114" s="266"/>
      <c r="D114" s="266"/>
      <c r="E114" s="266"/>
      <c r="F114" s="266"/>
      <c r="G114" s="266"/>
      <c r="H114" s="267"/>
      <c r="I114" s="268"/>
      <c r="J114" s="269"/>
      <c r="K114" s="270"/>
      <c r="L114" s="300"/>
    </row>
    <row r="115" spans="1:12" ht="38.25" customHeight="1" x14ac:dyDescent="0.3">
      <c r="A115" s="224" t="s">
        <v>206</v>
      </c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6"/>
    </row>
    <row r="116" spans="1:12" s="111" customFormat="1" ht="38.25" customHeight="1" x14ac:dyDescent="0.3">
      <c r="A116" s="295" t="s">
        <v>174</v>
      </c>
      <c r="B116" s="295"/>
      <c r="C116" s="295"/>
      <c r="D116" s="295"/>
      <c r="E116" s="295"/>
      <c r="F116" s="295"/>
      <c r="G116" s="295"/>
      <c r="H116" s="295"/>
      <c r="I116" s="295"/>
      <c r="J116" s="295"/>
      <c r="K116" s="295"/>
      <c r="L116" s="296"/>
    </row>
    <row r="117" spans="1:12" ht="38.25" x14ac:dyDescent="0.3">
      <c r="A117" s="243" t="s">
        <v>0</v>
      </c>
      <c r="B117" s="170" t="s">
        <v>1</v>
      </c>
      <c r="C117" s="170" t="s">
        <v>3</v>
      </c>
      <c r="D117" s="170" t="s">
        <v>4</v>
      </c>
      <c r="E117" s="170" t="s">
        <v>5</v>
      </c>
      <c r="F117" s="170" t="s">
        <v>6</v>
      </c>
      <c r="G117" s="170" t="s">
        <v>10</v>
      </c>
      <c r="H117" s="170" t="s">
        <v>7</v>
      </c>
      <c r="I117" s="170" t="s">
        <v>147</v>
      </c>
      <c r="J117" s="170" t="s">
        <v>148</v>
      </c>
      <c r="K117" s="207" t="s">
        <v>18</v>
      </c>
      <c r="L117" s="173" t="s">
        <v>169</v>
      </c>
    </row>
    <row r="118" spans="1:12" s="4" customFormat="1" ht="22.5" x14ac:dyDescent="0.25">
      <c r="A118" s="318">
        <v>1</v>
      </c>
      <c r="B118" s="319">
        <v>2</v>
      </c>
      <c r="C118" s="319">
        <v>3</v>
      </c>
      <c r="D118" s="319">
        <v>4</v>
      </c>
      <c r="E118" s="319">
        <v>5</v>
      </c>
      <c r="F118" s="319" t="s">
        <v>150</v>
      </c>
      <c r="G118" s="319">
        <v>7</v>
      </c>
      <c r="H118" s="319" t="s">
        <v>168</v>
      </c>
      <c r="I118" s="324">
        <v>10</v>
      </c>
      <c r="J118" s="321">
        <v>11</v>
      </c>
      <c r="K118" s="322">
        <v>12</v>
      </c>
      <c r="L118" s="323">
        <v>13</v>
      </c>
    </row>
    <row r="119" spans="1:12" s="61" customFormat="1" ht="47.25" customHeight="1" x14ac:dyDescent="0.3">
      <c r="A119" s="174">
        <v>1</v>
      </c>
      <c r="B119" s="175" t="s">
        <v>43</v>
      </c>
      <c r="C119" s="174" t="s">
        <v>9</v>
      </c>
      <c r="D119" s="174">
        <v>300</v>
      </c>
      <c r="E119" s="242"/>
      <c r="F119" s="176"/>
      <c r="G119" s="177"/>
      <c r="H119" s="178"/>
      <c r="I119" s="179"/>
      <c r="J119" s="179"/>
      <c r="K119" s="181"/>
      <c r="L119" s="170">
        <v>60</v>
      </c>
    </row>
    <row r="120" spans="1:12" s="61" customFormat="1" ht="56.25" customHeight="1" x14ac:dyDescent="0.3">
      <c r="A120" s="174">
        <v>2</v>
      </c>
      <c r="B120" s="175" t="s">
        <v>44</v>
      </c>
      <c r="C120" s="174" t="s">
        <v>9</v>
      </c>
      <c r="D120" s="174">
        <v>30</v>
      </c>
      <c r="E120" s="242"/>
      <c r="F120" s="176"/>
      <c r="G120" s="177"/>
      <c r="H120" s="178"/>
      <c r="I120" s="179"/>
      <c r="J120" s="179"/>
      <c r="K120" s="181"/>
      <c r="L120" s="170">
        <v>4</v>
      </c>
    </row>
    <row r="121" spans="1:12" ht="20.25" customHeight="1" x14ac:dyDescent="0.3">
      <c r="A121" s="208" t="s">
        <v>141</v>
      </c>
      <c r="B121" s="209"/>
      <c r="C121" s="209"/>
      <c r="D121" s="209"/>
      <c r="E121" s="210"/>
      <c r="F121" s="211"/>
      <c r="G121" s="212"/>
      <c r="H121" s="211"/>
      <c r="I121" s="213"/>
      <c r="J121" s="213"/>
      <c r="K121" s="214"/>
      <c r="L121" s="215"/>
    </row>
    <row r="122" spans="1:12" x14ac:dyDescent="0.3">
      <c r="A122" s="266" t="s">
        <v>98</v>
      </c>
      <c r="B122" s="266"/>
      <c r="C122" s="266"/>
      <c r="D122" s="266"/>
      <c r="E122" s="266"/>
      <c r="F122" s="266"/>
      <c r="G122" s="266"/>
      <c r="H122" s="267"/>
      <c r="I122" s="268"/>
      <c r="J122" s="269"/>
      <c r="K122" s="270"/>
      <c r="L122" s="173"/>
    </row>
    <row r="123" spans="1:12" ht="55.5" customHeight="1" x14ac:dyDescent="0.3">
      <c r="A123" s="224" t="s">
        <v>207</v>
      </c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226"/>
    </row>
    <row r="124" spans="1:12" s="111" customFormat="1" ht="41.25" customHeight="1" x14ac:dyDescent="0.3">
      <c r="A124" s="297" t="s">
        <v>174</v>
      </c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6"/>
    </row>
    <row r="125" spans="1:12" ht="43.5" customHeight="1" x14ac:dyDescent="0.3">
      <c r="A125" s="243" t="s">
        <v>0</v>
      </c>
      <c r="B125" s="170" t="s">
        <v>1</v>
      </c>
      <c r="C125" s="170" t="s">
        <v>3</v>
      </c>
      <c r="D125" s="170" t="s">
        <v>4</v>
      </c>
      <c r="E125" s="170" t="s">
        <v>5</v>
      </c>
      <c r="F125" s="170" t="s">
        <v>6</v>
      </c>
      <c r="G125" s="170" t="s">
        <v>10</v>
      </c>
      <c r="H125" s="170" t="s">
        <v>7</v>
      </c>
      <c r="I125" s="170" t="s">
        <v>147</v>
      </c>
      <c r="J125" s="170" t="s">
        <v>148</v>
      </c>
      <c r="K125" s="207" t="s">
        <v>18</v>
      </c>
      <c r="L125" s="173" t="s">
        <v>169</v>
      </c>
    </row>
    <row r="126" spans="1:12" s="325" customFormat="1" ht="26.25" customHeight="1" x14ac:dyDescent="0.25">
      <c r="A126" s="318">
        <v>1</v>
      </c>
      <c r="B126" s="319">
        <v>2</v>
      </c>
      <c r="C126" s="319">
        <v>3</v>
      </c>
      <c r="D126" s="319">
        <v>4</v>
      </c>
      <c r="E126" s="319">
        <v>5</v>
      </c>
      <c r="F126" s="319" t="s">
        <v>150</v>
      </c>
      <c r="G126" s="319">
        <v>7</v>
      </c>
      <c r="H126" s="319" t="s">
        <v>168</v>
      </c>
      <c r="I126" s="324">
        <v>10</v>
      </c>
      <c r="J126" s="321">
        <v>11</v>
      </c>
      <c r="K126" s="322">
        <v>12</v>
      </c>
      <c r="L126" s="323">
        <v>13</v>
      </c>
    </row>
    <row r="127" spans="1:12" s="61" customFormat="1" ht="75" x14ac:dyDescent="0.3">
      <c r="A127" s="174">
        <v>1</v>
      </c>
      <c r="B127" s="175" t="s">
        <v>45</v>
      </c>
      <c r="C127" s="174" t="s">
        <v>9</v>
      </c>
      <c r="D127" s="174">
        <v>400</v>
      </c>
      <c r="E127" s="242"/>
      <c r="F127" s="176"/>
      <c r="G127" s="177"/>
      <c r="H127" s="178"/>
      <c r="I127" s="271"/>
      <c r="J127" s="271"/>
      <c r="K127" s="272"/>
      <c r="L127" s="170">
        <v>80</v>
      </c>
    </row>
    <row r="128" spans="1:12" x14ac:dyDescent="0.3">
      <c r="A128" s="208" t="s">
        <v>100</v>
      </c>
      <c r="B128" s="209"/>
      <c r="C128" s="209"/>
      <c r="D128" s="209"/>
      <c r="E128" s="210"/>
      <c r="F128" s="239"/>
      <c r="G128" s="240"/>
      <c r="H128" s="239"/>
      <c r="I128" s="213"/>
      <c r="J128" s="213"/>
      <c r="K128" s="214"/>
      <c r="L128" s="215"/>
    </row>
    <row r="129" spans="1:12" x14ac:dyDescent="0.3">
      <c r="A129" s="266" t="s">
        <v>101</v>
      </c>
      <c r="B129" s="266"/>
      <c r="C129" s="266"/>
      <c r="D129" s="266"/>
      <c r="E129" s="266"/>
      <c r="F129" s="266"/>
      <c r="G129" s="266"/>
      <c r="H129" s="267"/>
      <c r="I129" s="268"/>
      <c r="J129" s="269"/>
      <c r="K129" s="270"/>
      <c r="L129" s="300"/>
    </row>
    <row r="130" spans="1:12" ht="38.25" customHeight="1" x14ac:dyDescent="0.3">
      <c r="A130" s="198" t="s">
        <v>195</v>
      </c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200"/>
    </row>
    <row r="131" spans="1:12" s="111" customFormat="1" ht="24.75" customHeight="1" x14ac:dyDescent="0.3">
      <c r="A131" s="236" t="s">
        <v>174</v>
      </c>
      <c r="B131" s="237"/>
      <c r="C131" s="237"/>
      <c r="D131" s="237"/>
      <c r="E131" s="237"/>
      <c r="F131" s="237"/>
      <c r="G131" s="237"/>
      <c r="H131" s="237"/>
      <c r="I131" s="237"/>
      <c r="J131" s="237"/>
      <c r="K131" s="237"/>
      <c r="L131" s="238"/>
    </row>
    <row r="132" spans="1:12" ht="38.25" x14ac:dyDescent="0.3">
      <c r="A132" s="243" t="s">
        <v>0</v>
      </c>
      <c r="B132" s="170" t="s">
        <v>1</v>
      </c>
      <c r="C132" s="170" t="s">
        <v>3</v>
      </c>
      <c r="D132" s="170" t="s">
        <v>4</v>
      </c>
      <c r="E132" s="170" t="s">
        <v>5</v>
      </c>
      <c r="F132" s="170" t="s">
        <v>6</v>
      </c>
      <c r="G132" s="170" t="s">
        <v>10</v>
      </c>
      <c r="H132" s="170" t="s">
        <v>7</v>
      </c>
      <c r="I132" s="170" t="s">
        <v>147</v>
      </c>
      <c r="J132" s="170" t="s">
        <v>148</v>
      </c>
      <c r="K132" s="207" t="s">
        <v>18</v>
      </c>
      <c r="L132" s="173" t="s">
        <v>169</v>
      </c>
    </row>
    <row r="133" spans="1:12" s="4" customFormat="1" ht="22.5" x14ac:dyDescent="0.25">
      <c r="A133" s="318">
        <v>1</v>
      </c>
      <c r="B133" s="319">
        <v>2</v>
      </c>
      <c r="C133" s="319">
        <v>3</v>
      </c>
      <c r="D133" s="319">
        <v>4</v>
      </c>
      <c r="E133" s="319">
        <v>5</v>
      </c>
      <c r="F133" s="319" t="s">
        <v>150</v>
      </c>
      <c r="G133" s="319">
        <v>7</v>
      </c>
      <c r="H133" s="319" t="s">
        <v>168</v>
      </c>
      <c r="I133" s="324">
        <v>10</v>
      </c>
      <c r="J133" s="321">
        <v>11</v>
      </c>
      <c r="K133" s="322">
        <v>12</v>
      </c>
      <c r="L133" s="323">
        <v>13</v>
      </c>
    </row>
    <row r="134" spans="1:12" s="61" customFormat="1" ht="27" customHeight="1" x14ac:dyDescent="0.3">
      <c r="A134" s="174">
        <v>1</v>
      </c>
      <c r="B134" s="175" t="s">
        <v>46</v>
      </c>
      <c r="C134" s="174" t="s">
        <v>9</v>
      </c>
      <c r="D134" s="174">
        <v>20</v>
      </c>
      <c r="E134" s="176"/>
      <c r="F134" s="176"/>
      <c r="G134" s="177"/>
      <c r="H134" s="178"/>
      <c r="I134" s="179"/>
      <c r="J134" s="179"/>
      <c r="K134" s="181"/>
      <c r="L134" s="170">
        <v>2</v>
      </c>
    </row>
    <row r="135" spans="1:12" x14ac:dyDescent="0.3">
      <c r="A135" s="208" t="s">
        <v>103</v>
      </c>
      <c r="B135" s="209"/>
      <c r="C135" s="209"/>
      <c r="D135" s="209"/>
      <c r="E135" s="210"/>
      <c r="F135" s="239"/>
      <c r="G135" s="240"/>
      <c r="H135" s="239"/>
      <c r="I135" s="213"/>
      <c r="J135" s="213"/>
      <c r="K135" s="214"/>
      <c r="L135" s="215"/>
    </row>
    <row r="136" spans="1:12" x14ac:dyDescent="0.3">
      <c r="A136" s="233" t="s">
        <v>104</v>
      </c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5"/>
    </row>
    <row r="137" spans="1:12" ht="30.75" customHeight="1" x14ac:dyDescent="0.3">
      <c r="A137" s="198" t="s">
        <v>196</v>
      </c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200"/>
    </row>
    <row r="138" spans="1:12" s="111" customFormat="1" ht="30.75" customHeight="1" x14ac:dyDescent="0.3">
      <c r="A138" s="237" t="s">
        <v>174</v>
      </c>
      <c r="B138" s="237"/>
      <c r="C138" s="237"/>
      <c r="D138" s="237"/>
      <c r="E138" s="237"/>
      <c r="F138" s="237"/>
      <c r="G138" s="237"/>
      <c r="H138" s="237"/>
      <c r="I138" s="237"/>
      <c r="J138" s="237"/>
      <c r="K138" s="237"/>
      <c r="L138" s="238"/>
    </row>
    <row r="139" spans="1:12" ht="39.75" customHeight="1" x14ac:dyDescent="0.3">
      <c r="A139" s="243" t="s">
        <v>0</v>
      </c>
      <c r="B139" s="170" t="s">
        <v>1</v>
      </c>
      <c r="C139" s="170" t="s">
        <v>3</v>
      </c>
      <c r="D139" s="170" t="s">
        <v>4</v>
      </c>
      <c r="E139" s="170" t="s">
        <v>5</v>
      </c>
      <c r="F139" s="170" t="s">
        <v>6</v>
      </c>
      <c r="G139" s="170" t="s">
        <v>10</v>
      </c>
      <c r="H139" s="170" t="s">
        <v>7</v>
      </c>
      <c r="I139" s="170" t="s">
        <v>147</v>
      </c>
      <c r="J139" s="170" t="s">
        <v>148</v>
      </c>
      <c r="K139" s="207" t="s">
        <v>18</v>
      </c>
      <c r="L139" s="173" t="s">
        <v>169</v>
      </c>
    </row>
    <row r="140" spans="1:12" s="4" customFormat="1" ht="24.75" customHeight="1" x14ac:dyDescent="0.25">
      <c r="A140" s="318">
        <v>1</v>
      </c>
      <c r="B140" s="319">
        <v>2</v>
      </c>
      <c r="C140" s="319">
        <v>3</v>
      </c>
      <c r="D140" s="319">
        <v>4</v>
      </c>
      <c r="E140" s="319">
        <v>5</v>
      </c>
      <c r="F140" s="319" t="s">
        <v>150</v>
      </c>
      <c r="G140" s="319">
        <v>7</v>
      </c>
      <c r="H140" s="319" t="s">
        <v>168</v>
      </c>
      <c r="I140" s="324">
        <v>10</v>
      </c>
      <c r="J140" s="321">
        <v>11</v>
      </c>
      <c r="K140" s="322">
        <v>12</v>
      </c>
      <c r="L140" s="323">
        <v>13</v>
      </c>
    </row>
    <row r="141" spans="1:12" s="61" customFormat="1" ht="30.75" x14ac:dyDescent="0.3">
      <c r="A141" s="174">
        <v>1</v>
      </c>
      <c r="B141" s="273" t="s">
        <v>47</v>
      </c>
      <c r="C141" s="174" t="s">
        <v>9</v>
      </c>
      <c r="D141" s="241">
        <v>1100</v>
      </c>
      <c r="E141" s="242"/>
      <c r="F141" s="176"/>
      <c r="G141" s="177"/>
      <c r="H141" s="178"/>
      <c r="I141" s="179"/>
      <c r="J141" s="179"/>
      <c r="K141" s="181"/>
      <c r="L141" s="170">
        <v>80</v>
      </c>
    </row>
    <row r="142" spans="1:12" x14ac:dyDescent="0.3">
      <c r="A142" s="208" t="s">
        <v>106</v>
      </c>
      <c r="B142" s="209"/>
      <c r="C142" s="209"/>
      <c r="D142" s="209"/>
      <c r="E142" s="210"/>
      <c r="F142" s="211"/>
      <c r="G142" s="212"/>
      <c r="H142" s="211"/>
      <c r="I142" s="213"/>
      <c r="J142" s="213"/>
      <c r="K142" s="214"/>
      <c r="L142" s="215"/>
    </row>
    <row r="143" spans="1:12" x14ac:dyDescent="0.3">
      <c r="A143" s="233" t="s">
        <v>107</v>
      </c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5"/>
    </row>
    <row r="144" spans="1:12" ht="28.5" customHeight="1" x14ac:dyDescent="0.3">
      <c r="A144" s="198" t="s">
        <v>197</v>
      </c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200"/>
    </row>
    <row r="145" spans="1:12" s="111" customFormat="1" ht="28.5" customHeight="1" x14ac:dyDescent="0.3">
      <c r="A145" s="237" t="s">
        <v>174</v>
      </c>
      <c r="B145" s="237"/>
      <c r="C145" s="237"/>
      <c r="D145" s="237"/>
      <c r="E145" s="237"/>
      <c r="F145" s="237"/>
      <c r="G145" s="237"/>
      <c r="H145" s="237"/>
      <c r="I145" s="237"/>
      <c r="J145" s="237"/>
      <c r="K145" s="237"/>
      <c r="L145" s="238"/>
    </row>
    <row r="146" spans="1:12" ht="38.25" x14ac:dyDescent="0.3">
      <c r="A146" s="243" t="s">
        <v>0</v>
      </c>
      <c r="B146" s="170" t="s">
        <v>1</v>
      </c>
      <c r="C146" s="170" t="s">
        <v>3</v>
      </c>
      <c r="D146" s="170" t="s">
        <v>4</v>
      </c>
      <c r="E146" s="170" t="s">
        <v>5</v>
      </c>
      <c r="F146" s="170" t="s">
        <v>6</v>
      </c>
      <c r="G146" s="170" t="s">
        <v>10</v>
      </c>
      <c r="H146" s="170" t="s">
        <v>7</v>
      </c>
      <c r="I146" s="170" t="s">
        <v>147</v>
      </c>
      <c r="J146" s="170" t="s">
        <v>148</v>
      </c>
      <c r="K146" s="207" t="s">
        <v>18</v>
      </c>
      <c r="L146" s="173" t="s">
        <v>169</v>
      </c>
    </row>
    <row r="147" spans="1:12" s="4" customFormat="1" ht="22.5" x14ac:dyDescent="0.25">
      <c r="A147" s="318">
        <v>1</v>
      </c>
      <c r="B147" s="319">
        <v>2</v>
      </c>
      <c r="C147" s="319">
        <v>3</v>
      </c>
      <c r="D147" s="319">
        <v>4</v>
      </c>
      <c r="E147" s="319">
        <v>5</v>
      </c>
      <c r="F147" s="319" t="s">
        <v>150</v>
      </c>
      <c r="G147" s="319">
        <v>7</v>
      </c>
      <c r="H147" s="319" t="s">
        <v>168</v>
      </c>
      <c r="I147" s="324">
        <v>10</v>
      </c>
      <c r="J147" s="321">
        <v>11</v>
      </c>
      <c r="K147" s="322">
        <v>12</v>
      </c>
      <c r="L147" s="323">
        <v>13</v>
      </c>
    </row>
    <row r="148" spans="1:12" s="61" customFormat="1" ht="22.5" customHeight="1" x14ac:dyDescent="0.3">
      <c r="A148" s="174">
        <v>1</v>
      </c>
      <c r="B148" s="175" t="s">
        <v>48</v>
      </c>
      <c r="C148" s="174" t="s">
        <v>9</v>
      </c>
      <c r="D148" s="241">
        <v>1000</v>
      </c>
      <c r="E148" s="242"/>
      <c r="F148" s="176"/>
      <c r="G148" s="177"/>
      <c r="H148" s="178"/>
      <c r="I148" s="179"/>
      <c r="J148" s="179"/>
      <c r="K148" s="181"/>
      <c r="L148" s="170">
        <v>80</v>
      </c>
    </row>
    <row r="149" spans="1:12" s="61" customFormat="1" ht="23.25" customHeight="1" x14ac:dyDescent="0.3">
      <c r="A149" s="174">
        <v>2</v>
      </c>
      <c r="B149" s="175" t="s">
        <v>143</v>
      </c>
      <c r="C149" s="174" t="s">
        <v>9</v>
      </c>
      <c r="D149" s="174">
        <v>100</v>
      </c>
      <c r="E149" s="265"/>
      <c r="F149" s="176"/>
      <c r="G149" s="177"/>
      <c r="H149" s="178"/>
      <c r="I149" s="179"/>
      <c r="J149" s="179"/>
      <c r="K149" s="181"/>
      <c r="L149" s="170">
        <v>10</v>
      </c>
    </row>
    <row r="150" spans="1:12" x14ac:dyDescent="0.3">
      <c r="A150" s="208" t="s">
        <v>109</v>
      </c>
      <c r="B150" s="209"/>
      <c r="C150" s="209"/>
      <c r="D150" s="209"/>
      <c r="E150" s="210"/>
      <c r="F150" s="239"/>
      <c r="G150" s="240"/>
      <c r="H150" s="239"/>
      <c r="I150" s="213"/>
      <c r="J150" s="213"/>
      <c r="K150" s="214"/>
      <c r="L150" s="215"/>
    </row>
    <row r="151" spans="1:12" x14ac:dyDescent="0.3">
      <c r="A151" s="233" t="s">
        <v>110</v>
      </c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5"/>
    </row>
    <row r="152" spans="1:12" ht="38.25" customHeight="1" x14ac:dyDescent="0.3">
      <c r="A152" s="198" t="s">
        <v>198</v>
      </c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200"/>
    </row>
    <row r="153" spans="1:12" s="111" customFormat="1" ht="30.75" customHeight="1" x14ac:dyDescent="0.3">
      <c r="A153" s="237" t="s">
        <v>174</v>
      </c>
      <c r="B153" s="237"/>
      <c r="C153" s="237"/>
      <c r="D153" s="237"/>
      <c r="E153" s="237"/>
      <c r="F153" s="237"/>
      <c r="G153" s="237"/>
      <c r="H153" s="237"/>
      <c r="I153" s="237"/>
      <c r="J153" s="237"/>
      <c r="K153" s="237"/>
      <c r="L153" s="238"/>
    </row>
    <row r="154" spans="1:12" ht="38.25" x14ac:dyDescent="0.3">
      <c r="A154" s="243" t="s">
        <v>0</v>
      </c>
      <c r="B154" s="170" t="s">
        <v>1</v>
      </c>
      <c r="C154" s="170" t="s">
        <v>3</v>
      </c>
      <c r="D154" s="170" t="s">
        <v>4</v>
      </c>
      <c r="E154" s="170" t="s">
        <v>5</v>
      </c>
      <c r="F154" s="170" t="s">
        <v>6</v>
      </c>
      <c r="G154" s="170" t="s">
        <v>10</v>
      </c>
      <c r="H154" s="170" t="s">
        <v>7</v>
      </c>
      <c r="I154" s="170" t="s">
        <v>147</v>
      </c>
      <c r="J154" s="170" t="s">
        <v>148</v>
      </c>
      <c r="K154" s="207" t="s">
        <v>18</v>
      </c>
      <c r="L154" s="173" t="s">
        <v>169</v>
      </c>
    </row>
    <row r="155" spans="1:12" s="4" customFormat="1" ht="22.5" x14ac:dyDescent="0.25">
      <c r="A155" s="318">
        <v>1</v>
      </c>
      <c r="B155" s="319">
        <v>2</v>
      </c>
      <c r="C155" s="319">
        <v>3</v>
      </c>
      <c r="D155" s="319">
        <v>4</v>
      </c>
      <c r="E155" s="319">
        <v>5</v>
      </c>
      <c r="F155" s="319" t="s">
        <v>150</v>
      </c>
      <c r="G155" s="319">
        <v>7</v>
      </c>
      <c r="H155" s="319" t="s">
        <v>168</v>
      </c>
      <c r="I155" s="324">
        <v>10</v>
      </c>
      <c r="J155" s="321">
        <v>11</v>
      </c>
      <c r="K155" s="322">
        <v>12</v>
      </c>
      <c r="L155" s="323">
        <v>13</v>
      </c>
    </row>
    <row r="156" spans="1:12" s="61" customFormat="1" ht="30.75" x14ac:dyDescent="0.3">
      <c r="A156" s="174">
        <v>1</v>
      </c>
      <c r="B156" s="273" t="s">
        <v>49</v>
      </c>
      <c r="C156" s="174" t="s">
        <v>9</v>
      </c>
      <c r="D156" s="174">
        <v>100</v>
      </c>
      <c r="E156" s="242"/>
      <c r="F156" s="176"/>
      <c r="G156" s="177"/>
      <c r="H156" s="178"/>
      <c r="I156" s="179"/>
      <c r="J156" s="179"/>
      <c r="K156" s="181"/>
      <c r="L156" s="170">
        <v>10</v>
      </c>
    </row>
    <row r="157" spans="1:12" s="61" customFormat="1" ht="33.75" customHeight="1" x14ac:dyDescent="0.3">
      <c r="A157" s="174">
        <v>2</v>
      </c>
      <c r="B157" s="175" t="s">
        <v>50</v>
      </c>
      <c r="C157" s="174" t="s">
        <v>9</v>
      </c>
      <c r="D157" s="174">
        <v>20</v>
      </c>
      <c r="E157" s="176"/>
      <c r="F157" s="176"/>
      <c r="G157" s="177"/>
      <c r="H157" s="178"/>
      <c r="I157" s="179"/>
      <c r="J157" s="179"/>
      <c r="K157" s="181"/>
      <c r="L157" s="170">
        <v>2</v>
      </c>
    </row>
    <row r="158" spans="1:12" x14ac:dyDescent="0.3">
      <c r="A158" s="208" t="s">
        <v>112</v>
      </c>
      <c r="B158" s="209"/>
      <c r="C158" s="209"/>
      <c r="D158" s="209"/>
      <c r="E158" s="210"/>
      <c r="F158" s="239"/>
      <c r="G158" s="240"/>
      <c r="H158" s="239"/>
      <c r="I158" s="213"/>
      <c r="J158" s="213"/>
      <c r="K158" s="214"/>
      <c r="L158" s="215"/>
    </row>
    <row r="159" spans="1:12" x14ac:dyDescent="0.3">
      <c r="A159" s="233" t="s">
        <v>113</v>
      </c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5"/>
    </row>
    <row r="160" spans="1:12" ht="28.5" customHeight="1" x14ac:dyDescent="0.3">
      <c r="A160" s="292" t="s">
        <v>199</v>
      </c>
      <c r="B160" s="293"/>
      <c r="C160" s="293"/>
      <c r="D160" s="293"/>
      <c r="E160" s="293"/>
      <c r="F160" s="293"/>
      <c r="G160" s="293"/>
      <c r="H160" s="293"/>
      <c r="I160" s="293"/>
      <c r="J160" s="293"/>
      <c r="K160" s="293"/>
      <c r="L160" s="294"/>
    </row>
    <row r="161" spans="1:13" s="111" customFormat="1" ht="28.5" customHeight="1" x14ac:dyDescent="0.3">
      <c r="A161" s="237" t="s">
        <v>174</v>
      </c>
      <c r="B161" s="237"/>
      <c r="C161" s="237"/>
      <c r="D161" s="237"/>
      <c r="E161" s="237"/>
      <c r="F161" s="237"/>
      <c r="G161" s="237"/>
      <c r="H161" s="237"/>
      <c r="I161" s="237"/>
      <c r="J161" s="237"/>
      <c r="K161" s="237"/>
      <c r="L161" s="238"/>
    </row>
    <row r="162" spans="1:13" ht="38.25" x14ac:dyDescent="0.3">
      <c r="A162" s="243" t="s">
        <v>0</v>
      </c>
      <c r="B162" s="170" t="s">
        <v>1</v>
      </c>
      <c r="C162" s="170" t="s">
        <v>3</v>
      </c>
      <c r="D162" s="170" t="s">
        <v>4</v>
      </c>
      <c r="E162" s="170" t="s">
        <v>5</v>
      </c>
      <c r="F162" s="170" t="s">
        <v>6</v>
      </c>
      <c r="G162" s="170" t="s">
        <v>10</v>
      </c>
      <c r="H162" s="170" t="s">
        <v>7</v>
      </c>
      <c r="I162" s="170" t="s">
        <v>147</v>
      </c>
      <c r="J162" s="170" t="s">
        <v>148</v>
      </c>
      <c r="K162" s="207" t="s">
        <v>18</v>
      </c>
      <c r="L162" s="173" t="s">
        <v>169</v>
      </c>
    </row>
    <row r="163" spans="1:13" s="4" customFormat="1" ht="22.5" x14ac:dyDescent="0.25">
      <c r="A163" s="318">
        <v>1</v>
      </c>
      <c r="B163" s="319">
        <v>2</v>
      </c>
      <c r="C163" s="319">
        <v>3</v>
      </c>
      <c r="D163" s="319">
        <v>4</v>
      </c>
      <c r="E163" s="319">
        <v>5</v>
      </c>
      <c r="F163" s="319" t="s">
        <v>150</v>
      </c>
      <c r="G163" s="319">
        <v>7</v>
      </c>
      <c r="H163" s="319" t="s">
        <v>168</v>
      </c>
      <c r="I163" s="324">
        <v>10</v>
      </c>
      <c r="J163" s="321">
        <v>11</v>
      </c>
      <c r="K163" s="322">
        <v>12</v>
      </c>
      <c r="L163" s="323">
        <v>13</v>
      </c>
    </row>
    <row r="164" spans="1:13" s="61" customFormat="1" ht="58.5" customHeight="1" x14ac:dyDescent="0.3">
      <c r="A164" s="174">
        <v>1</v>
      </c>
      <c r="B164" s="175" t="s">
        <v>51</v>
      </c>
      <c r="C164" s="174" t="s">
        <v>9</v>
      </c>
      <c r="D164" s="174">
        <v>300</v>
      </c>
      <c r="E164" s="242"/>
      <c r="F164" s="176"/>
      <c r="G164" s="177"/>
      <c r="H164" s="178"/>
      <c r="I164" s="179"/>
      <c r="J164" s="179"/>
      <c r="K164" s="181"/>
      <c r="L164" s="170">
        <v>50</v>
      </c>
    </row>
    <row r="165" spans="1:13" x14ac:dyDescent="0.3">
      <c r="A165" s="182" t="s">
        <v>115</v>
      </c>
      <c r="B165" s="183"/>
      <c r="C165" s="183"/>
      <c r="D165" s="183"/>
      <c r="E165" s="184"/>
      <c r="F165" s="185"/>
      <c r="G165" s="186"/>
      <c r="H165" s="185"/>
      <c r="I165" s="187"/>
      <c r="J165" s="187"/>
      <c r="K165" s="188"/>
      <c r="L165" s="189"/>
    </row>
    <row r="166" spans="1:13" x14ac:dyDescent="0.3">
      <c r="A166" s="190" t="s">
        <v>116</v>
      </c>
      <c r="B166" s="191"/>
      <c r="C166" s="191"/>
      <c r="D166" s="191"/>
      <c r="E166" s="191"/>
      <c r="F166" s="191"/>
      <c r="G166" s="191"/>
      <c r="H166" s="191"/>
      <c r="I166" s="191"/>
      <c r="J166" s="191"/>
      <c r="K166" s="191"/>
      <c r="L166" s="302"/>
    </row>
    <row r="167" spans="1:13" ht="32.25" customHeight="1" x14ac:dyDescent="0.3">
      <c r="A167" s="303" t="s">
        <v>200</v>
      </c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5"/>
      <c r="M167" s="22"/>
    </row>
    <row r="168" spans="1:13" s="111" customFormat="1" ht="23.25" customHeight="1" x14ac:dyDescent="0.3">
      <c r="A168" s="237" t="s">
        <v>174</v>
      </c>
      <c r="B168" s="237"/>
      <c r="C168" s="237"/>
      <c r="D168" s="237"/>
      <c r="E168" s="237"/>
      <c r="F168" s="237"/>
      <c r="G168" s="237"/>
      <c r="H168" s="237"/>
      <c r="I168" s="237"/>
      <c r="J168" s="237"/>
      <c r="K168" s="237"/>
      <c r="L168" s="238"/>
      <c r="M168" s="112"/>
    </row>
    <row r="169" spans="1:13" ht="23.25" customHeight="1" x14ac:dyDescent="0.3">
      <c r="A169" s="243" t="s">
        <v>0</v>
      </c>
      <c r="B169" s="170" t="s">
        <v>1</v>
      </c>
      <c r="C169" s="170" t="s">
        <v>3</v>
      </c>
      <c r="D169" s="170" t="s">
        <v>4</v>
      </c>
      <c r="E169" s="170" t="s">
        <v>5</v>
      </c>
      <c r="F169" s="170" t="s">
        <v>6</v>
      </c>
      <c r="G169" s="170" t="s">
        <v>10</v>
      </c>
      <c r="H169" s="170" t="s">
        <v>7</v>
      </c>
      <c r="I169" s="170" t="s">
        <v>147</v>
      </c>
      <c r="J169" s="207" t="s">
        <v>148</v>
      </c>
      <c r="K169" s="207" t="s">
        <v>18</v>
      </c>
      <c r="L169" s="170" t="s">
        <v>169</v>
      </c>
      <c r="M169" s="22"/>
    </row>
    <row r="170" spans="1:13" s="4" customFormat="1" ht="22.5" x14ac:dyDescent="0.25">
      <c r="A170" s="318">
        <v>1</v>
      </c>
      <c r="B170" s="319">
        <v>2</v>
      </c>
      <c r="C170" s="319">
        <v>3</v>
      </c>
      <c r="D170" s="319">
        <v>4</v>
      </c>
      <c r="E170" s="319">
        <v>5</v>
      </c>
      <c r="F170" s="319" t="s">
        <v>150</v>
      </c>
      <c r="G170" s="319">
        <v>7</v>
      </c>
      <c r="H170" s="319" t="s">
        <v>168</v>
      </c>
      <c r="I170" s="324">
        <v>10</v>
      </c>
      <c r="J170" s="321">
        <v>11</v>
      </c>
      <c r="K170" s="322">
        <v>12</v>
      </c>
      <c r="L170" s="321">
        <v>13</v>
      </c>
      <c r="M170" s="326"/>
    </row>
    <row r="171" spans="1:13" s="61" customFormat="1" ht="30" x14ac:dyDescent="0.3">
      <c r="A171" s="174">
        <v>1</v>
      </c>
      <c r="B171" s="175" t="s">
        <v>53</v>
      </c>
      <c r="C171" s="174" t="s">
        <v>9</v>
      </c>
      <c r="D171" s="272">
        <v>150</v>
      </c>
      <c r="E171" s="258"/>
      <c r="F171" s="258"/>
      <c r="G171" s="274"/>
      <c r="H171" s="258"/>
      <c r="I171" s="179"/>
      <c r="J171" s="220"/>
      <c r="K171" s="260"/>
      <c r="L171" s="170">
        <v>10</v>
      </c>
      <c r="M171" s="106"/>
    </row>
    <row r="172" spans="1:13" s="61" customFormat="1" ht="22.5" customHeight="1" x14ac:dyDescent="0.3">
      <c r="A172" s="251">
        <v>2</v>
      </c>
      <c r="B172" s="252" t="s">
        <v>54</v>
      </c>
      <c r="C172" s="251"/>
      <c r="D172" s="275">
        <v>30</v>
      </c>
      <c r="E172" s="178"/>
      <c r="F172" s="258"/>
      <c r="G172" s="274"/>
      <c r="H172" s="258"/>
      <c r="I172" s="254"/>
      <c r="J172" s="254"/>
      <c r="K172" s="276"/>
      <c r="L172" s="170">
        <v>5</v>
      </c>
    </row>
    <row r="173" spans="1:13" x14ac:dyDescent="0.3">
      <c r="A173" s="283" t="s">
        <v>118</v>
      </c>
      <c r="B173" s="285"/>
      <c r="C173" s="285"/>
      <c r="D173" s="285"/>
      <c r="E173" s="284"/>
      <c r="F173" s="310"/>
      <c r="G173" s="309"/>
      <c r="H173" s="277"/>
      <c r="I173" s="187"/>
      <c r="J173" s="187"/>
      <c r="K173" s="188"/>
      <c r="L173" s="215"/>
    </row>
    <row r="174" spans="1:13" x14ac:dyDescent="0.3">
      <c r="A174" s="190" t="s">
        <v>119</v>
      </c>
      <c r="B174" s="191"/>
      <c r="C174" s="191"/>
      <c r="D174" s="191"/>
      <c r="E174" s="191"/>
      <c r="F174" s="191"/>
      <c r="G174" s="191"/>
      <c r="H174" s="191"/>
      <c r="I174" s="191"/>
      <c r="J174" s="191"/>
      <c r="K174" s="191"/>
      <c r="L174" s="302"/>
    </row>
    <row r="175" spans="1:13" ht="24.75" customHeight="1" x14ac:dyDescent="0.3">
      <c r="A175" s="198" t="s">
        <v>201</v>
      </c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200"/>
    </row>
    <row r="176" spans="1:13" s="111" customFormat="1" x14ac:dyDescent="0.3">
      <c r="A176" s="237" t="s">
        <v>174</v>
      </c>
      <c r="B176" s="237"/>
      <c r="C176" s="237"/>
      <c r="D176" s="237"/>
      <c r="E176" s="237"/>
      <c r="F176" s="237"/>
      <c r="G176" s="237"/>
      <c r="H176" s="237"/>
      <c r="I176" s="237"/>
      <c r="J176" s="237"/>
      <c r="K176" s="237"/>
      <c r="L176" s="238"/>
    </row>
    <row r="177" spans="1:12" ht="38.25" x14ac:dyDescent="0.3">
      <c r="A177" s="243" t="s">
        <v>0</v>
      </c>
      <c r="B177" s="170" t="s">
        <v>1</v>
      </c>
      <c r="C177" s="170" t="s">
        <v>3</v>
      </c>
      <c r="D177" s="170" t="s">
        <v>4</v>
      </c>
      <c r="E177" s="170" t="s">
        <v>5</v>
      </c>
      <c r="F177" s="170" t="s">
        <v>6</v>
      </c>
      <c r="G177" s="170" t="s">
        <v>10</v>
      </c>
      <c r="H177" s="170" t="s">
        <v>7</v>
      </c>
      <c r="I177" s="170" t="s">
        <v>147</v>
      </c>
      <c r="J177" s="207" t="s">
        <v>148</v>
      </c>
      <c r="K177" s="207" t="s">
        <v>18</v>
      </c>
      <c r="L177" s="173" t="s">
        <v>169</v>
      </c>
    </row>
    <row r="178" spans="1:12" s="4" customFormat="1" ht="22.5" x14ac:dyDescent="0.25">
      <c r="A178" s="318">
        <v>1</v>
      </c>
      <c r="B178" s="319">
        <v>2</v>
      </c>
      <c r="C178" s="319">
        <v>3</v>
      </c>
      <c r="D178" s="319">
        <v>4</v>
      </c>
      <c r="E178" s="319">
        <v>5</v>
      </c>
      <c r="F178" s="319" t="s">
        <v>150</v>
      </c>
      <c r="G178" s="319">
        <v>7</v>
      </c>
      <c r="H178" s="319" t="s">
        <v>168</v>
      </c>
      <c r="I178" s="324">
        <v>10</v>
      </c>
      <c r="J178" s="321">
        <v>11</v>
      </c>
      <c r="K178" s="322">
        <v>12</v>
      </c>
      <c r="L178" s="323">
        <v>13</v>
      </c>
    </row>
    <row r="179" spans="1:12" ht="33" customHeight="1" x14ac:dyDescent="0.3">
      <c r="A179" s="174">
        <v>1</v>
      </c>
      <c r="B179" s="175" t="s">
        <v>152</v>
      </c>
      <c r="C179" s="174" t="s">
        <v>9</v>
      </c>
      <c r="D179" s="272">
        <v>50</v>
      </c>
      <c r="E179" s="258"/>
      <c r="F179" s="258"/>
      <c r="G179" s="274"/>
      <c r="H179" s="258"/>
      <c r="I179" s="179"/>
      <c r="J179" s="220"/>
      <c r="K179" s="260"/>
      <c r="L179" s="173">
        <v>5</v>
      </c>
    </row>
    <row r="180" spans="1:12" x14ac:dyDescent="0.3">
      <c r="A180" s="306" t="s">
        <v>153</v>
      </c>
      <c r="B180" s="307"/>
      <c r="C180" s="307"/>
      <c r="D180" s="307"/>
      <c r="E180" s="308"/>
      <c r="F180" s="277"/>
      <c r="G180" s="309"/>
      <c r="H180" s="277"/>
      <c r="I180" s="187"/>
      <c r="J180" s="187"/>
      <c r="K180" s="188"/>
      <c r="L180" s="215"/>
    </row>
    <row r="181" spans="1:12" x14ac:dyDescent="0.3">
      <c r="A181" s="190" t="s">
        <v>154</v>
      </c>
      <c r="B181" s="191"/>
      <c r="C181" s="191"/>
      <c r="D181" s="191"/>
      <c r="E181" s="191"/>
      <c r="F181" s="191"/>
      <c r="G181" s="191"/>
      <c r="H181" s="191"/>
      <c r="I181" s="191"/>
      <c r="J181" s="191"/>
      <c r="K181" s="191"/>
      <c r="L181" s="302"/>
    </row>
    <row r="182" spans="1:12" ht="29.25" customHeight="1" x14ac:dyDescent="0.3">
      <c r="A182" s="198" t="s">
        <v>202</v>
      </c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200"/>
    </row>
    <row r="183" spans="1:12" s="111" customFormat="1" x14ac:dyDescent="0.3">
      <c r="A183" s="237" t="s">
        <v>174</v>
      </c>
      <c r="B183" s="237"/>
      <c r="C183" s="237"/>
      <c r="D183" s="237"/>
      <c r="E183" s="237"/>
      <c r="F183" s="237"/>
      <c r="G183" s="237"/>
      <c r="H183" s="237"/>
      <c r="I183" s="237"/>
      <c r="J183" s="237"/>
      <c r="K183" s="237"/>
      <c r="L183" s="238"/>
    </row>
    <row r="184" spans="1:12" ht="38.25" x14ac:dyDescent="0.3">
      <c r="A184" s="243" t="s">
        <v>0</v>
      </c>
      <c r="B184" s="170" t="s">
        <v>1</v>
      </c>
      <c r="C184" s="170" t="s">
        <v>3</v>
      </c>
      <c r="D184" s="170" t="s">
        <v>4</v>
      </c>
      <c r="E184" s="170" t="s">
        <v>5</v>
      </c>
      <c r="F184" s="170" t="s">
        <v>6</v>
      </c>
      <c r="G184" s="170" t="s">
        <v>10</v>
      </c>
      <c r="H184" s="170" t="s">
        <v>7</v>
      </c>
      <c r="I184" s="170" t="s">
        <v>147</v>
      </c>
      <c r="J184" s="207" t="s">
        <v>148</v>
      </c>
      <c r="K184" s="207" t="s">
        <v>18</v>
      </c>
      <c r="L184" s="173" t="s">
        <v>169</v>
      </c>
    </row>
    <row r="185" spans="1:12" s="4" customFormat="1" ht="22.5" x14ac:dyDescent="0.25">
      <c r="A185" s="318">
        <v>1</v>
      </c>
      <c r="B185" s="319">
        <v>2</v>
      </c>
      <c r="C185" s="319">
        <v>3</v>
      </c>
      <c r="D185" s="319">
        <v>4</v>
      </c>
      <c r="E185" s="319">
        <v>5</v>
      </c>
      <c r="F185" s="319" t="s">
        <v>150</v>
      </c>
      <c r="G185" s="319">
        <v>7</v>
      </c>
      <c r="H185" s="319" t="s">
        <v>168</v>
      </c>
      <c r="I185" s="324">
        <v>10</v>
      </c>
      <c r="J185" s="321">
        <v>11</v>
      </c>
      <c r="K185" s="322">
        <v>12</v>
      </c>
      <c r="L185" s="323">
        <v>13</v>
      </c>
    </row>
    <row r="186" spans="1:12" x14ac:dyDescent="0.3">
      <c r="A186" s="174">
        <v>1</v>
      </c>
      <c r="B186" s="175" t="s">
        <v>155</v>
      </c>
      <c r="C186" s="174" t="s">
        <v>9</v>
      </c>
      <c r="D186" s="272">
        <v>10</v>
      </c>
      <c r="E186" s="258"/>
      <c r="F186" s="258"/>
      <c r="G186" s="274"/>
      <c r="H186" s="258"/>
      <c r="I186" s="179"/>
      <c r="J186" s="220"/>
      <c r="K186" s="260"/>
      <c r="L186" s="173">
        <v>2</v>
      </c>
    </row>
    <row r="187" spans="1:12" x14ac:dyDescent="0.3">
      <c r="A187" s="306" t="s">
        <v>156</v>
      </c>
      <c r="B187" s="307"/>
      <c r="C187" s="307"/>
      <c r="D187" s="307"/>
      <c r="E187" s="308"/>
      <c r="F187" s="277"/>
      <c r="G187" s="309"/>
      <c r="H187" s="277"/>
      <c r="I187" s="187"/>
      <c r="J187" s="187"/>
      <c r="K187" s="188"/>
      <c r="L187" s="215"/>
    </row>
    <row r="188" spans="1:12" x14ac:dyDescent="0.3">
      <c r="A188" s="190" t="s">
        <v>157</v>
      </c>
      <c r="B188" s="191"/>
      <c r="C188" s="191"/>
      <c r="D188" s="191"/>
      <c r="E188" s="191"/>
      <c r="F188" s="191"/>
      <c r="G188" s="191"/>
      <c r="H188" s="191"/>
      <c r="I188" s="191"/>
      <c r="J188" s="191"/>
      <c r="K188" s="191"/>
      <c r="L188" s="302"/>
    </row>
    <row r="189" spans="1:12" ht="33" customHeight="1" x14ac:dyDescent="0.3">
      <c r="A189" s="198" t="s">
        <v>203</v>
      </c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200"/>
    </row>
    <row r="190" spans="1:12" s="111" customFormat="1" x14ac:dyDescent="0.3">
      <c r="A190" s="237" t="s">
        <v>174</v>
      </c>
      <c r="B190" s="237"/>
      <c r="C190" s="237"/>
      <c r="D190" s="237"/>
      <c r="E190" s="237"/>
      <c r="F190" s="237"/>
      <c r="G190" s="237"/>
      <c r="H190" s="237"/>
      <c r="I190" s="237"/>
      <c r="J190" s="237"/>
      <c r="K190" s="237"/>
      <c r="L190" s="238"/>
    </row>
    <row r="191" spans="1:12" ht="38.25" x14ac:dyDescent="0.3">
      <c r="A191" s="243" t="s">
        <v>0</v>
      </c>
      <c r="B191" s="170" t="s">
        <v>1</v>
      </c>
      <c r="C191" s="170" t="s">
        <v>3</v>
      </c>
      <c r="D191" s="170" t="s">
        <v>4</v>
      </c>
      <c r="E191" s="170" t="s">
        <v>5</v>
      </c>
      <c r="F191" s="170" t="s">
        <v>6</v>
      </c>
      <c r="G191" s="170" t="s">
        <v>10</v>
      </c>
      <c r="H191" s="170" t="s">
        <v>7</v>
      </c>
      <c r="I191" s="170" t="s">
        <v>147</v>
      </c>
      <c r="J191" s="207" t="s">
        <v>148</v>
      </c>
      <c r="K191" s="207" t="s">
        <v>18</v>
      </c>
      <c r="L191" s="173" t="s">
        <v>169</v>
      </c>
    </row>
    <row r="192" spans="1:12" s="4" customFormat="1" ht="22.5" x14ac:dyDescent="0.25">
      <c r="A192" s="318">
        <v>1</v>
      </c>
      <c r="B192" s="319">
        <v>2</v>
      </c>
      <c r="C192" s="319">
        <v>3</v>
      </c>
      <c r="D192" s="319">
        <v>4</v>
      </c>
      <c r="E192" s="319">
        <v>5</v>
      </c>
      <c r="F192" s="319" t="s">
        <v>150</v>
      </c>
      <c r="G192" s="319">
        <v>7</v>
      </c>
      <c r="H192" s="319" t="s">
        <v>168</v>
      </c>
      <c r="I192" s="324">
        <v>10</v>
      </c>
      <c r="J192" s="321">
        <v>11</v>
      </c>
      <c r="K192" s="322">
        <v>12</v>
      </c>
      <c r="L192" s="323">
        <v>13</v>
      </c>
    </row>
    <row r="193" spans="1:12" x14ac:dyDescent="0.3">
      <c r="A193" s="174">
        <v>1</v>
      </c>
      <c r="B193" s="175" t="s">
        <v>158</v>
      </c>
      <c r="C193" s="174" t="s">
        <v>9</v>
      </c>
      <c r="D193" s="272">
        <v>50</v>
      </c>
      <c r="E193" s="258"/>
      <c r="F193" s="258"/>
      <c r="G193" s="274"/>
      <c r="H193" s="258"/>
      <c r="I193" s="179"/>
      <c r="J193" s="220"/>
      <c r="K193" s="260"/>
      <c r="L193" s="173">
        <v>4</v>
      </c>
    </row>
    <row r="194" spans="1:12" x14ac:dyDescent="0.3">
      <c r="A194" s="306" t="s">
        <v>159</v>
      </c>
      <c r="B194" s="307"/>
      <c r="C194" s="307"/>
      <c r="D194" s="307"/>
      <c r="E194" s="308"/>
      <c r="F194" s="277"/>
      <c r="G194" s="309"/>
      <c r="H194" s="277"/>
      <c r="I194" s="187"/>
      <c r="J194" s="187"/>
      <c r="K194" s="188"/>
      <c r="L194" s="215"/>
    </row>
    <row r="195" spans="1:12" x14ac:dyDescent="0.3">
      <c r="A195" s="278" t="s">
        <v>160</v>
      </c>
      <c r="B195" s="278"/>
      <c r="C195" s="278"/>
      <c r="D195" s="278"/>
      <c r="E195" s="278"/>
      <c r="F195" s="278"/>
      <c r="G195" s="278"/>
      <c r="H195" s="278"/>
      <c r="I195" s="278"/>
      <c r="J195" s="279"/>
      <c r="K195" s="280"/>
      <c r="L195" s="173"/>
    </row>
    <row r="196" spans="1:12" ht="30.75" customHeight="1" x14ac:dyDescent="0.3">
      <c r="A196" s="198" t="s">
        <v>204</v>
      </c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200"/>
    </row>
    <row r="197" spans="1:12" s="111" customFormat="1" x14ac:dyDescent="0.3">
      <c r="A197" s="237" t="s">
        <v>173</v>
      </c>
      <c r="B197" s="237"/>
      <c r="C197" s="237"/>
      <c r="D197" s="237"/>
      <c r="E197" s="237"/>
      <c r="F197" s="237"/>
      <c r="G197" s="237"/>
      <c r="H197" s="237"/>
      <c r="I197" s="237"/>
      <c r="J197" s="237"/>
      <c r="K197" s="237"/>
      <c r="L197" s="238"/>
    </row>
    <row r="198" spans="1:12" ht="38.25" x14ac:dyDescent="0.3">
      <c r="A198" s="243" t="s">
        <v>0</v>
      </c>
      <c r="B198" s="170" t="s">
        <v>1</v>
      </c>
      <c r="C198" s="170" t="s">
        <v>3</v>
      </c>
      <c r="D198" s="170" t="s">
        <v>4</v>
      </c>
      <c r="E198" s="170" t="s">
        <v>5</v>
      </c>
      <c r="F198" s="170" t="s">
        <v>6</v>
      </c>
      <c r="G198" s="170" t="s">
        <v>10</v>
      </c>
      <c r="H198" s="170" t="s">
        <v>7</v>
      </c>
      <c r="I198" s="170" t="s">
        <v>147</v>
      </c>
      <c r="J198" s="207" t="s">
        <v>148</v>
      </c>
      <c r="K198" s="207" t="s">
        <v>18</v>
      </c>
      <c r="L198" s="173" t="s">
        <v>169</v>
      </c>
    </row>
    <row r="199" spans="1:12" s="4" customFormat="1" ht="22.5" x14ac:dyDescent="0.25">
      <c r="A199" s="318">
        <v>1</v>
      </c>
      <c r="B199" s="319">
        <v>2</v>
      </c>
      <c r="C199" s="319">
        <v>3</v>
      </c>
      <c r="D199" s="319">
        <v>4</v>
      </c>
      <c r="E199" s="319">
        <v>5</v>
      </c>
      <c r="F199" s="319" t="s">
        <v>150</v>
      </c>
      <c r="G199" s="319">
        <v>7</v>
      </c>
      <c r="H199" s="319" t="s">
        <v>168</v>
      </c>
      <c r="I199" s="324">
        <v>10</v>
      </c>
      <c r="J199" s="321">
        <v>11</v>
      </c>
      <c r="K199" s="322">
        <v>12</v>
      </c>
      <c r="L199" s="323">
        <v>13</v>
      </c>
    </row>
    <row r="200" spans="1:12" ht="30" x14ac:dyDescent="0.3">
      <c r="A200" s="256">
        <v>1</v>
      </c>
      <c r="B200" s="281" t="s">
        <v>177</v>
      </c>
      <c r="C200" s="256" t="s">
        <v>9</v>
      </c>
      <c r="D200" s="256">
        <v>4</v>
      </c>
      <c r="E200" s="258"/>
      <c r="F200" s="258"/>
      <c r="G200" s="274"/>
      <c r="H200" s="258"/>
      <c r="I200" s="259"/>
      <c r="J200" s="259"/>
      <c r="K200" s="260"/>
      <c r="L200" s="170">
        <v>1</v>
      </c>
    </row>
    <row r="201" spans="1:12" ht="39" customHeight="1" x14ac:dyDescent="0.3">
      <c r="A201" s="256">
        <v>2</v>
      </c>
      <c r="B201" s="282" t="s">
        <v>178</v>
      </c>
      <c r="C201" s="256" t="s">
        <v>9</v>
      </c>
      <c r="D201" s="256">
        <v>2</v>
      </c>
      <c r="E201" s="258"/>
      <c r="F201" s="258"/>
      <c r="G201" s="274"/>
      <c r="H201" s="258"/>
      <c r="I201" s="259"/>
      <c r="J201" s="259"/>
      <c r="K201" s="260"/>
      <c r="L201" s="170">
        <v>1</v>
      </c>
    </row>
    <row r="202" spans="1:12" x14ac:dyDescent="0.3">
      <c r="A202" s="311" t="s">
        <v>161</v>
      </c>
      <c r="B202" s="285"/>
      <c r="C202" s="285"/>
      <c r="D202" s="285"/>
      <c r="E202" s="312"/>
      <c r="F202" s="277"/>
      <c r="G202" s="309"/>
      <c r="H202" s="277"/>
      <c r="I202" s="313"/>
      <c r="J202" s="313"/>
      <c r="K202" s="314"/>
      <c r="L202" s="215"/>
    </row>
    <row r="203" spans="1:12" x14ac:dyDescent="0.3">
      <c r="A203" s="190" t="s">
        <v>162</v>
      </c>
      <c r="B203" s="191"/>
      <c r="C203" s="191"/>
      <c r="D203" s="191"/>
      <c r="E203" s="191"/>
      <c r="F203" s="191"/>
      <c r="G203" s="191"/>
      <c r="H203" s="191"/>
      <c r="I203" s="191"/>
      <c r="J203" s="191"/>
      <c r="K203" s="191"/>
      <c r="L203" s="302"/>
    </row>
    <row r="204" spans="1:12" ht="24" customHeight="1" x14ac:dyDescent="0.3">
      <c r="A204" s="198" t="s">
        <v>205</v>
      </c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200"/>
    </row>
    <row r="205" spans="1:12" s="111" customFormat="1" x14ac:dyDescent="0.3">
      <c r="A205" s="237" t="s">
        <v>174</v>
      </c>
      <c r="B205" s="237"/>
      <c r="C205" s="237"/>
      <c r="D205" s="237"/>
      <c r="E205" s="237"/>
      <c r="F205" s="237"/>
      <c r="G205" s="237"/>
      <c r="H205" s="237"/>
      <c r="I205" s="237"/>
      <c r="J205" s="237"/>
      <c r="K205" s="237"/>
      <c r="L205" s="238"/>
    </row>
    <row r="206" spans="1:12" ht="38.25" x14ac:dyDescent="0.3">
      <c r="A206" s="243" t="s">
        <v>0</v>
      </c>
      <c r="B206" s="170" t="s">
        <v>1</v>
      </c>
      <c r="C206" s="170" t="s">
        <v>3</v>
      </c>
      <c r="D206" s="170" t="s">
        <v>4</v>
      </c>
      <c r="E206" s="170" t="s">
        <v>5</v>
      </c>
      <c r="F206" s="170" t="s">
        <v>6</v>
      </c>
      <c r="G206" s="170" t="s">
        <v>10</v>
      </c>
      <c r="H206" s="170" t="s">
        <v>7</v>
      </c>
      <c r="I206" s="170" t="s">
        <v>147</v>
      </c>
      <c r="J206" s="207" t="s">
        <v>148</v>
      </c>
      <c r="K206" s="207" t="s">
        <v>18</v>
      </c>
      <c r="L206" s="173" t="s">
        <v>169</v>
      </c>
    </row>
    <row r="207" spans="1:12" s="4" customFormat="1" ht="22.5" x14ac:dyDescent="0.25">
      <c r="A207" s="318">
        <v>1</v>
      </c>
      <c r="B207" s="319">
        <v>2</v>
      </c>
      <c r="C207" s="319">
        <v>3</v>
      </c>
      <c r="D207" s="319">
        <v>4</v>
      </c>
      <c r="E207" s="319">
        <v>5</v>
      </c>
      <c r="F207" s="319" t="s">
        <v>150</v>
      </c>
      <c r="G207" s="319">
        <v>7</v>
      </c>
      <c r="H207" s="319" t="s">
        <v>168</v>
      </c>
      <c r="I207" s="324">
        <v>10</v>
      </c>
      <c r="J207" s="321">
        <v>11</v>
      </c>
      <c r="K207" s="322">
        <v>12</v>
      </c>
      <c r="L207" s="323">
        <v>13</v>
      </c>
    </row>
    <row r="208" spans="1:12" ht="40.5" customHeight="1" x14ac:dyDescent="0.3">
      <c r="A208" s="256">
        <v>1</v>
      </c>
      <c r="B208" s="257" t="s">
        <v>163</v>
      </c>
      <c r="C208" s="256" t="s">
        <v>9</v>
      </c>
      <c r="D208" s="256">
        <v>20</v>
      </c>
      <c r="E208" s="258"/>
      <c r="F208" s="258"/>
      <c r="G208" s="274"/>
      <c r="H208" s="258"/>
      <c r="I208" s="259"/>
      <c r="J208" s="259"/>
      <c r="K208" s="260"/>
      <c r="L208" s="173">
        <v>2</v>
      </c>
    </row>
    <row r="209" spans="1:12" x14ac:dyDescent="0.3">
      <c r="A209" s="311" t="s">
        <v>164</v>
      </c>
      <c r="B209" s="285"/>
      <c r="C209" s="285"/>
      <c r="D209" s="285"/>
      <c r="E209" s="312"/>
      <c r="F209" s="277"/>
      <c r="G209" s="309"/>
      <c r="H209" s="277"/>
      <c r="I209" s="313"/>
      <c r="J209" s="313"/>
      <c r="K209" s="314"/>
      <c r="L209" s="215"/>
    </row>
    <row r="210" spans="1:12" x14ac:dyDescent="0.3">
      <c r="A210" s="190" t="s">
        <v>165</v>
      </c>
      <c r="B210" s="191"/>
      <c r="C210" s="191"/>
      <c r="D210" s="191"/>
      <c r="E210" s="191"/>
      <c r="F210" s="191"/>
      <c r="G210" s="191"/>
      <c r="H210" s="191"/>
      <c r="I210" s="191"/>
      <c r="J210" s="191"/>
      <c r="K210" s="191"/>
      <c r="L210" s="302"/>
    </row>
    <row r="211" spans="1:12" ht="75" customHeight="1" x14ac:dyDescent="0.3">
      <c r="A211" s="315" t="s">
        <v>208</v>
      </c>
      <c r="B211" s="316"/>
      <c r="C211" s="316"/>
      <c r="D211" s="316"/>
      <c r="E211" s="316"/>
      <c r="F211" s="316"/>
      <c r="G211" s="316"/>
      <c r="H211" s="316"/>
      <c r="I211" s="316"/>
      <c r="J211" s="316"/>
      <c r="K211" s="316"/>
      <c r="L211" s="317"/>
    </row>
    <row r="212" spans="1:12" ht="20.25" x14ac:dyDescent="0.3">
      <c r="A212" s="155"/>
      <c r="B212" s="155"/>
      <c r="C212" s="155"/>
      <c r="D212" s="155"/>
      <c r="E212" s="155"/>
    </row>
    <row r="213" spans="1:12" x14ac:dyDescent="0.3">
      <c r="A213" s="156"/>
      <c r="B213" s="156"/>
      <c r="C213" s="156"/>
      <c r="D213" s="156"/>
      <c r="E213" s="156"/>
    </row>
    <row r="214" spans="1:12" x14ac:dyDescent="0.3">
      <c r="A214" s="107"/>
      <c r="B214" s="109"/>
      <c r="C214" s="109"/>
      <c r="D214" s="109"/>
      <c r="E214" s="109"/>
      <c r="F214" s="328" t="s">
        <v>209</v>
      </c>
      <c r="G214" s="328"/>
      <c r="H214" s="328"/>
      <c r="I214" s="328"/>
      <c r="J214" s="328"/>
      <c r="K214" s="328"/>
    </row>
    <row r="215" spans="1:12" x14ac:dyDescent="0.3">
      <c r="F215" s="328" t="s">
        <v>210</v>
      </c>
      <c r="G215" s="328"/>
      <c r="H215" s="328"/>
      <c r="I215" s="329" t="s">
        <v>211</v>
      </c>
      <c r="J215" s="330" t="s">
        <v>212</v>
      </c>
      <c r="K215" s="330"/>
    </row>
    <row r="216" spans="1:12" x14ac:dyDescent="0.3">
      <c r="F216" s="331">
        <v>1</v>
      </c>
      <c r="G216" s="330"/>
      <c r="H216" s="330"/>
      <c r="I216" s="330"/>
      <c r="J216" s="330"/>
      <c r="K216" s="330"/>
    </row>
    <row r="217" spans="1:12" x14ac:dyDescent="0.3">
      <c r="F217" s="331"/>
      <c r="G217" s="330"/>
      <c r="H217" s="330"/>
      <c r="I217" s="330"/>
      <c r="J217" s="330"/>
      <c r="K217" s="330"/>
    </row>
    <row r="218" spans="1:12" x14ac:dyDescent="0.3">
      <c r="F218" s="332">
        <v>2</v>
      </c>
      <c r="G218" s="330"/>
      <c r="H218" s="330"/>
      <c r="I218" s="330"/>
      <c r="J218" s="330"/>
      <c r="K218" s="330"/>
    </row>
    <row r="219" spans="1:12" x14ac:dyDescent="0.3">
      <c r="F219" s="332"/>
      <c r="G219" s="330"/>
      <c r="H219" s="330"/>
      <c r="I219" s="330"/>
      <c r="J219" s="330"/>
      <c r="K219" s="330"/>
    </row>
  </sheetData>
  <mergeCells count="120">
    <mergeCell ref="I218:I219"/>
    <mergeCell ref="J218:K219"/>
    <mergeCell ref="A204:L204"/>
    <mergeCell ref="A205:L205"/>
    <mergeCell ref="A209:E209"/>
    <mergeCell ref="A210:L210"/>
    <mergeCell ref="F214:K214"/>
    <mergeCell ref="A196:L196"/>
    <mergeCell ref="A194:E194"/>
    <mergeCell ref="A197:L197"/>
    <mergeCell ref="A202:E202"/>
    <mergeCell ref="A203:L203"/>
    <mergeCell ref="A183:L183"/>
    <mergeCell ref="A187:E187"/>
    <mergeCell ref="A188:L188"/>
    <mergeCell ref="A189:L189"/>
    <mergeCell ref="A190:L190"/>
    <mergeCell ref="A168:L168"/>
    <mergeCell ref="A173:E173"/>
    <mergeCell ref="A174:L174"/>
    <mergeCell ref="A175:L175"/>
    <mergeCell ref="A176:L176"/>
    <mergeCell ref="A160:L160"/>
    <mergeCell ref="A161:L161"/>
    <mergeCell ref="A165:E165"/>
    <mergeCell ref="A166:L166"/>
    <mergeCell ref="A167:L167"/>
    <mergeCell ref="A138:L138"/>
    <mergeCell ref="A142:E142"/>
    <mergeCell ref="A143:L143"/>
    <mergeCell ref="A144:L144"/>
    <mergeCell ref="A145:L145"/>
    <mergeCell ref="A130:L130"/>
    <mergeCell ref="A131:L131"/>
    <mergeCell ref="A135:E135"/>
    <mergeCell ref="A136:L136"/>
    <mergeCell ref="A137:L137"/>
    <mergeCell ref="A116:L116"/>
    <mergeCell ref="A121:E121"/>
    <mergeCell ref="A123:L123"/>
    <mergeCell ref="A124:L124"/>
    <mergeCell ref="A128:E128"/>
    <mergeCell ref="A106:E106"/>
    <mergeCell ref="A108:L108"/>
    <mergeCell ref="A109:L109"/>
    <mergeCell ref="A113:E113"/>
    <mergeCell ref="A115:L115"/>
    <mergeCell ref="A92:L92"/>
    <mergeCell ref="A93:L93"/>
    <mergeCell ref="A98:E98"/>
    <mergeCell ref="A100:L100"/>
    <mergeCell ref="A101:L101"/>
    <mergeCell ref="A83:L83"/>
    <mergeCell ref="A84:L84"/>
    <mergeCell ref="A85:L85"/>
    <mergeCell ref="A90:E90"/>
    <mergeCell ref="A91:L91"/>
    <mergeCell ref="A73:E73"/>
    <mergeCell ref="A74:L74"/>
    <mergeCell ref="A75:L75"/>
    <mergeCell ref="A76:L76"/>
    <mergeCell ref="A82:E82"/>
    <mergeCell ref="A60:L60"/>
    <mergeCell ref="A64:E64"/>
    <mergeCell ref="A65:L65"/>
    <mergeCell ref="A66:L66"/>
    <mergeCell ref="A67:L67"/>
    <mergeCell ref="A41:L41"/>
    <mergeCell ref="A42:L42"/>
    <mergeCell ref="A57:E57"/>
    <mergeCell ref="A58:L58"/>
    <mergeCell ref="A59:L59"/>
    <mergeCell ref="A33:L33"/>
    <mergeCell ref="A34:L34"/>
    <mergeCell ref="A35:L35"/>
    <mergeCell ref="A39:E39"/>
    <mergeCell ref="A40:L40"/>
    <mergeCell ref="A9:E9"/>
    <mergeCell ref="A12:L12"/>
    <mergeCell ref="A13:L13"/>
    <mergeCell ref="A17:E17"/>
    <mergeCell ref="A19:L19"/>
    <mergeCell ref="A2:K2"/>
    <mergeCell ref="A114:I114"/>
    <mergeCell ref="A122:I122"/>
    <mergeCell ref="A129:I129"/>
    <mergeCell ref="F215:H215"/>
    <mergeCell ref="J215:K215"/>
    <mergeCell ref="F216:F217"/>
    <mergeCell ref="G216:H217"/>
    <mergeCell ref="I216:I217"/>
    <mergeCell ref="J216:K217"/>
    <mergeCell ref="F218:F219"/>
    <mergeCell ref="G218:H219"/>
    <mergeCell ref="A212:E212"/>
    <mergeCell ref="A213:E213"/>
    <mergeCell ref="A195:K195"/>
    <mergeCell ref="A180:E180"/>
    <mergeCell ref="A181:L181"/>
    <mergeCell ref="A182:L182"/>
    <mergeCell ref="A150:E150"/>
    <mergeCell ref="A151:L151"/>
    <mergeCell ref="A152:L152"/>
    <mergeCell ref="A153:L153"/>
    <mergeCell ref="A158:E158"/>
    <mergeCell ref="A159:L159"/>
    <mergeCell ref="A10:I10"/>
    <mergeCell ref="A18:I18"/>
    <mergeCell ref="A20:L20"/>
    <mergeCell ref="A25:E25"/>
    <mergeCell ref="A26:L26"/>
    <mergeCell ref="A27:L27"/>
    <mergeCell ref="A28:L28"/>
    <mergeCell ref="A32:E32"/>
    <mergeCell ref="A4:L4"/>
    <mergeCell ref="A5:L5"/>
    <mergeCell ref="A211:L211"/>
    <mergeCell ref="A11:L11"/>
    <mergeCell ref="A99:I99"/>
    <mergeCell ref="A107:I107"/>
  </mergeCells>
  <printOptions horizontalCentered="1"/>
  <pageMargins left="0" right="0" top="0.39370078740157483" bottom="0.39370078740157483" header="0" footer="0"/>
  <pageSetup paperSize="9" scale="71" fitToHeight="0" pageOrder="overThenDown" orientation="landscape" useFirstPageNumber="1" r:id="rId1"/>
  <headerFooter>
    <oddFooter>&amp;LD25M/251/N/7-16rj/19&amp;C&amp;P z &amp;N</oddFooter>
  </headerFooter>
  <rowBreaks count="9" manualBreakCount="9">
    <brk id="19" max="16383" man="1"/>
    <brk id="40" max="11" man="1"/>
    <brk id="65" max="11" man="1"/>
    <brk id="91" max="16383" man="1"/>
    <brk id="114" max="16383" man="1"/>
    <brk id="136" max="11" man="1"/>
    <brk id="159" max="16383" man="1"/>
    <brk id="188" max="11" man="1"/>
    <brk id="20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Formularz cenowy z porównaniem</vt:lpstr>
      <vt:lpstr>PORÓWNANIE</vt:lpstr>
      <vt:lpstr>Formularz cenowy </vt:lpstr>
      <vt:lpstr>Arkusz2</vt:lpstr>
      <vt:lpstr>Arkusz1</vt:lpstr>
      <vt:lpstr>'Formularz cenowy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Wojciechowska</dc:creator>
  <cp:lastModifiedBy>Anna Pospiech</cp:lastModifiedBy>
  <cp:revision>26</cp:revision>
  <cp:lastPrinted>2019-05-23T08:55:32Z</cp:lastPrinted>
  <dcterms:created xsi:type="dcterms:W3CDTF">2014-12-08T12:15:01Z</dcterms:created>
  <dcterms:modified xsi:type="dcterms:W3CDTF">2019-05-23T08:55:47Z</dcterms:modified>
</cp:coreProperties>
</file>