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680" yWindow="-120" windowWidth="19440" windowHeight="15600"/>
  </bookViews>
  <sheets>
    <sheet name="PRZEDMIAR" sheetId="3" r:id="rId1"/>
    <sheet name="POSZERZENIE JEZDNI" sheetId="10" r:id="rId2"/>
    <sheet name="wyrównanie krawędzi" sheetId="12" r:id="rId3"/>
    <sheet name="roboty ziemne" sheetId="13" r:id="rId4"/>
    <sheet name="oznakowanie" sheetId="15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0"/>
  <c r="F5"/>
  <c r="G5" s="1"/>
  <c r="H5" s="1"/>
  <c r="I5" s="1"/>
  <c r="E74" i="3"/>
  <c r="E33"/>
  <c r="E34" s="1"/>
  <c r="D7" i="12"/>
  <c r="D5"/>
  <c r="D6"/>
  <c r="D3" i="15"/>
  <c r="D16" i="13" l="1"/>
  <c r="D17"/>
  <c r="D8"/>
  <c r="D9"/>
  <c r="D10"/>
  <c r="D6"/>
  <c r="D7"/>
  <c r="E6" i="10"/>
  <c r="F6" s="1"/>
  <c r="G6" s="1"/>
  <c r="H6" s="1"/>
  <c r="I6" s="1"/>
  <c r="D8" i="12"/>
  <c r="D11" i="13" l="1"/>
  <c r="D18"/>
  <c r="F7" i="10" l="1"/>
  <c r="G7" l="1"/>
  <c r="H7"/>
  <c r="I7" s="1"/>
</calcChain>
</file>

<file path=xl/sharedStrings.xml><?xml version="1.0" encoding="utf-8"?>
<sst xmlns="http://schemas.openxmlformats.org/spreadsheetml/2006/main" count="196" uniqueCount="120">
  <si>
    <t>PRZEDMIAR</t>
  </si>
  <si>
    <t>Nazwa i opis pozycji</t>
  </si>
  <si>
    <t>jm.</t>
  </si>
  <si>
    <t>ilość</t>
  </si>
  <si>
    <t>ROBOTY POMIAROWE</t>
  </si>
  <si>
    <t>km</t>
  </si>
  <si>
    <t>ROBOTY ROZBIÓRKOWE</t>
  </si>
  <si>
    <t>m</t>
  </si>
  <si>
    <t>szt</t>
  </si>
  <si>
    <t>ROBOTY ZIEMNE</t>
  </si>
  <si>
    <t>KRAWĘŻNIKI  I OBRZEŻA</t>
  </si>
  <si>
    <t>skropienie warstwy konstrukcyjnej emulsja asfaltową 0.2 kg/m2</t>
  </si>
  <si>
    <t>ROBOTY WYKOŃCZENIOWE</t>
  </si>
  <si>
    <r>
      <t>m</t>
    </r>
    <r>
      <rPr>
        <b/>
        <vertAlign val="superscript"/>
        <sz val="8"/>
        <rFont val="Times New Roman"/>
        <family val="1"/>
        <charset val="238"/>
      </rPr>
      <t>2</t>
    </r>
    <r>
      <rPr>
        <sz val="10"/>
        <rFont val="Arial"/>
        <charset val="238"/>
      </rPr>
      <t/>
    </r>
  </si>
  <si>
    <r>
      <t>m</t>
    </r>
    <r>
      <rPr>
        <b/>
        <vertAlign val="superscript"/>
        <sz val="8"/>
        <rFont val="Times New Roman"/>
        <family val="1"/>
        <charset val="238"/>
      </rPr>
      <t>3</t>
    </r>
  </si>
  <si>
    <r>
      <t>m</t>
    </r>
    <r>
      <rPr>
        <b/>
        <vertAlign val="superscript"/>
        <sz val="8"/>
        <rFont val="Times New Roman"/>
        <family val="1"/>
        <charset val="238"/>
      </rPr>
      <t>2</t>
    </r>
  </si>
  <si>
    <t>ORGANIZACJA RUCHU</t>
  </si>
  <si>
    <t xml:space="preserve">roboty pomiarowe w terenie równinnym wraz z obsługą geodezyjną                                                     </t>
  </si>
  <si>
    <t xml:space="preserve">geodezyjna inwentaryzacja powykonawcza                               </t>
  </si>
  <si>
    <t xml:space="preserve">podbudowa z betonu cementowego C8/10 gr. 20 cm                                                                                                                       </t>
  </si>
  <si>
    <t xml:space="preserve">nawierzchnia z kostki brukowej betonowej szarej o gr. 8cm na podsypce cementowo piaskowej  o gr. 4cm                            </t>
  </si>
  <si>
    <t xml:space="preserve">profilowanie i zagęszczenie podłoża pod konstrukcję chodnika                   </t>
  </si>
  <si>
    <r>
      <t>m</t>
    </r>
    <r>
      <rPr>
        <b/>
        <vertAlign val="superscript"/>
        <sz val="8"/>
        <rFont val="Times New Roman"/>
        <family val="1"/>
        <charset val="238"/>
      </rPr>
      <t>2</t>
    </r>
    <r>
      <rPr>
        <sz val="10"/>
        <rFont val="Arial"/>
        <family val="2"/>
        <charset val="238"/>
      </rPr>
      <t/>
    </r>
  </si>
  <si>
    <t>profilowanie i zagęszczenie podłoża pod konstrukcję jezdni</t>
  </si>
  <si>
    <t>oczyszczenie warstwy konsrukcyjnej</t>
  </si>
  <si>
    <t xml:space="preserve">profilowanie i zagęszczenie podłoża pod konstrukcję zjazdów          </t>
  </si>
  <si>
    <t>tarcze znaków (wielkość średnie)</t>
  </si>
  <si>
    <t>oznakowanie poziome cienkowarstwowe białe</t>
  </si>
  <si>
    <t>od km</t>
  </si>
  <si>
    <t>do km</t>
  </si>
  <si>
    <t>powierzchnia (m2)</t>
  </si>
  <si>
    <t>strona</t>
  </si>
  <si>
    <t>L</t>
  </si>
  <si>
    <t>Poszerzenie jezdni</t>
  </si>
  <si>
    <t>skropienie warstwy konstrukcyjnej emulsja asfaltową 0.5 kg/m2</t>
  </si>
  <si>
    <t>Mg</t>
  </si>
  <si>
    <t>CHODNIK</t>
  </si>
  <si>
    <t xml:space="preserve">nasyp - formowanie i zagęszczenie z materiału dowiezionego                                                                             </t>
  </si>
  <si>
    <t>Wyrównanie zaniżonych krawędzi jezdni z  AC11W o gr. śr. 5cm</t>
  </si>
  <si>
    <t>powierzchnia AC11W (m2) warstwa wyrównacza</t>
  </si>
  <si>
    <t>powierzchnia AC11W (m2) warstwa wiążąca</t>
  </si>
  <si>
    <t>powierzchnia  (m2) w-wa podbudowy z mieszanki związanej 
    cementem C1.5/2 o gr. 20cm</t>
  </si>
  <si>
    <t>powierzchnia (m2) w-wa podbudowy z mieszanki niezwiązanej 
    z KŁSM 0/31.5. C90/3 o gr. 20cm</t>
  </si>
  <si>
    <t>geotkanina separacyjno - wzmacniająca</t>
  </si>
  <si>
    <t xml:space="preserve">szklano - węglowa wstępnie powlekana </t>
  </si>
  <si>
    <t xml:space="preserve">    asflatem o wytrzymałości na rozciąganie</t>
  </si>
  <si>
    <t xml:space="preserve">    wzdłużnej i poprzecznej &gt;120 kN m2</t>
  </si>
  <si>
    <t>Roboty ziemne</t>
  </si>
  <si>
    <t>chodnik</t>
  </si>
  <si>
    <t>poszerzenie</t>
  </si>
  <si>
    <t>zjazdy BA</t>
  </si>
  <si>
    <t>pobocza</t>
  </si>
  <si>
    <t xml:space="preserve">wykop - ziemia do utylizacji  (odwóz i utylizacja po stronie Wykonawcy)                </t>
  </si>
  <si>
    <t xml:space="preserve">Oznakowanie poziome </t>
  </si>
  <si>
    <t>Symbol</t>
  </si>
  <si>
    <t>Długość</t>
  </si>
  <si>
    <t>Szt</t>
  </si>
  <si>
    <t>Wielkość</t>
  </si>
  <si>
    <t>średnia</t>
  </si>
  <si>
    <t>Słupek 70</t>
  </si>
  <si>
    <t>Oznakowanie pionowe - nowe</t>
  </si>
  <si>
    <t>D-15</t>
  </si>
  <si>
    <t>E-2a</t>
  </si>
  <si>
    <t>Powierzchnia m2</t>
  </si>
  <si>
    <t>ha</t>
  </si>
  <si>
    <t>słupek ocynkowany średnica min. 70mm</t>
  </si>
  <si>
    <t>kpl</t>
  </si>
  <si>
    <t xml:space="preserve"> w-wa podbudowy z mieszanki związanej  cementem C1.5/2 o gr. 20cm  - nie dopuszcza się wykonania metodą na miejscu</t>
  </si>
  <si>
    <t>warstwa wiążąca AC11W 4cm</t>
  </si>
  <si>
    <t>Wykopy</t>
  </si>
  <si>
    <t xml:space="preserve">pow. </t>
  </si>
  <si>
    <t xml:space="preserve">śr. gr. </t>
  </si>
  <si>
    <t>objętość</t>
  </si>
  <si>
    <t>Nasypy</t>
  </si>
  <si>
    <t>połączenie nowej i starej nawierzhni siatka szklano - węglowa wstępnie powlekana asflatem o wytrzymałości na rozciąganie wzdłużnej i poprzecznej &gt;120 kN</t>
  </si>
  <si>
    <t xml:space="preserve">nawierzchnia z kostki brukowej betonowej szarej o gr. 6cm na podsypce cementowo piaskowej  o gr. 4cm                             </t>
  </si>
  <si>
    <t>podsypka z piasku o gr. 10cm</t>
  </si>
  <si>
    <t>zjazdy z kostki</t>
  </si>
  <si>
    <t>ZJAZDY Z KOSTKI BETONOWEJ</t>
  </si>
  <si>
    <t xml:space="preserve">podsypka z piasku o gr. 10cm                                </t>
  </si>
  <si>
    <t>ZJAZDY Z BA</t>
  </si>
  <si>
    <t>warstwa ścieralna AC11S 4cm</t>
  </si>
  <si>
    <t xml:space="preserve">w-wa podbudowy z mieszanki niezwiązanej z KŁSM 0/31.5. C90/3 o gr. 20cm </t>
  </si>
  <si>
    <t>wyrównanie zaniżonej krawędzi jezdni  z  AC11W o gr. śr. 5cm</t>
  </si>
  <si>
    <t>profilowanie i plantowanie pobocza do proj. Spadku</t>
  </si>
  <si>
    <t xml:space="preserve">krawężnik 15x100x30 na ławie betonowej C12/15 ilość betonu 0,075m3/m                                                                                 </t>
  </si>
  <si>
    <t xml:space="preserve">krawężnik 15x100x22 na ławie betonowej C12/15 ilość betonu 0,065m3/m                                                                                               </t>
  </si>
  <si>
    <t xml:space="preserve">obrzeże 8 x 100 x 30 na podsypce c-p gr. 4 cm i ławie betonowej C12/15 ilośc betonu 0,038m3/m                                                                                                     </t>
  </si>
  <si>
    <t>tablica informacyjna o dofinansowaniu 90x60cm</t>
  </si>
  <si>
    <t>A-6a</t>
  </si>
  <si>
    <t>P-17</t>
  </si>
  <si>
    <t>0+320</t>
  </si>
  <si>
    <t>0+470</t>
  </si>
  <si>
    <t>0+090</t>
  </si>
  <si>
    <t>0+120</t>
  </si>
  <si>
    <t>PODBUDOWA - poszerzenie jezdni</t>
  </si>
  <si>
    <t>powierzchnia AC11S  (m2)</t>
  </si>
  <si>
    <t>warstwa wyrównawcza AC11W gr. śr. 4cm</t>
  </si>
  <si>
    <t xml:space="preserve">NAWIERZCHNIA JEZDNI </t>
  </si>
  <si>
    <t>SKRZYŻOWANIA W KM 1+056,46</t>
  </si>
  <si>
    <t>PERONY</t>
  </si>
  <si>
    <t>perony</t>
  </si>
  <si>
    <t xml:space="preserve">nawierzchnia z kostki brukowej betonowej szarej o gr. 6cm na podsypce cementowo piaskowej  o gr. 4cm                            </t>
  </si>
  <si>
    <t xml:space="preserve">mieszanka związana cementem C1,5/2 MPa gr. 15cm - nie dopuszcza się wykonania metodą na miejscu                                                                   </t>
  </si>
  <si>
    <t>profilowanie i zagęszczenie podłoża pod konstrukcję peronów</t>
  </si>
  <si>
    <t>1.</t>
  </si>
  <si>
    <t>L.p.</t>
  </si>
  <si>
    <t>Przebudowa drogi powiatowej nr 1554C Samsieczno-Gorzeń na odcinku granica powiatu - skrzyżowanie z drogą powiatową nr 1910C km 0+000-1+100</t>
  </si>
  <si>
    <t>rozbiórka nawierzchni z BA o gr. do 8 cm (odwóz i utylizacja po stronie Wykonawcy)</t>
  </si>
  <si>
    <t>Poz.kat.</t>
  </si>
  <si>
    <t>Rrozbiórka podbudowy  z KŁSM o gr. 20cm  (odwóz i utylizacja po stronie Wykonawcy)</t>
  </si>
  <si>
    <t xml:space="preserve">cięcie nawierzchni piłą przy projektowanym chodniku </t>
  </si>
  <si>
    <t>rozbiórka nawierzchni z betonu o gr. 20cm  (odwóz i utylizacja po stronie Wykonawcy)</t>
  </si>
  <si>
    <t>rozbiorka wiaty przystankowej z blachy wraz z fundamentem o wym 3,2*1,4m (odwóz i utylizacja po stronie Wykonawcy)</t>
  </si>
  <si>
    <t>rozbiórka znaków drogowych 5 tablic, 6 słupków  (odwóz i utylizacja po stronie Wykonawcy)</t>
  </si>
  <si>
    <t>mechaniczne karczowanie krzewów</t>
  </si>
  <si>
    <t>ułożenie rur ochronnych  dwudzielnych typu A110PS - sieć  teletechniczna</t>
  </si>
  <si>
    <t>wykonanie regulacji wysokościowej zaworów wodociągowych, hydrantów</t>
  </si>
  <si>
    <t>wyrównanie kruszywem  - zjazdy  o gr. śr. 20cm</t>
  </si>
  <si>
    <t>nowa wiata przystankowa  o wym min. 2,3*0,8m szyby ze szkła hartowanego, dachz poliwęglanu, ławka  posadowiona na punktowych fudamentach betonowych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</si>
</sst>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theme="3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u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sz val="10"/>
      <name val="Arial"/>
      <charset val="238"/>
    </font>
    <font>
      <b/>
      <sz val="8"/>
      <color indexed="12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8"/>
      <name val="Times New Roman"/>
      <family val="1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b/>
      <sz val="8"/>
      <color theme="3"/>
      <name val="Times New Roman"/>
      <family val="1"/>
    </font>
    <font>
      <sz val="8"/>
      <color theme="1"/>
      <name val="Times New Roman"/>
      <family val="1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u/>
      <sz val="8"/>
      <color theme="1"/>
      <name val="Times New Roman"/>
      <family val="1"/>
      <charset val="238"/>
    </font>
    <font>
      <u/>
      <sz val="8"/>
      <name val="Times New Roman"/>
      <family val="1"/>
      <charset val="238"/>
    </font>
    <font>
      <u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>
      <alignment horizontal="left" vertical="top"/>
    </xf>
    <xf numFmtId="0" fontId="20" fillId="0" borderId="0"/>
    <xf numFmtId="0" fontId="19" fillId="0" borderId="0"/>
    <xf numFmtId="0" fontId="2" fillId="0" borderId="0"/>
    <xf numFmtId="0" fontId="17" fillId="0" borderId="0"/>
    <xf numFmtId="0" fontId="25" fillId="0" borderId="0"/>
    <xf numFmtId="0" fontId="19" fillId="0" borderId="0"/>
    <xf numFmtId="0" fontId="1" fillId="0" borderId="0"/>
  </cellStyleXfs>
  <cellXfs count="75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21" fillId="0" borderId="1" xfId="0" applyFont="1" applyBorder="1"/>
    <xf numFmtId="0" fontId="10" fillId="0" borderId="1" xfId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1" xfId="0" applyNumberFormat="1" applyBorder="1"/>
    <xf numFmtId="0" fontId="7" fillId="0" borderId="1" xfId="4" applyFont="1" applyBorder="1" applyAlignment="1">
      <alignment horizontal="left" vertical="center" wrapText="1"/>
    </xf>
    <xf numFmtId="0" fontId="24" fillId="0" borderId="1" xfId="0" applyFont="1" applyBorder="1"/>
    <xf numFmtId="0" fontId="7" fillId="2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vertical="center"/>
    </xf>
    <xf numFmtId="0" fontId="0" fillId="0" borderId="9" xfId="0" applyBorder="1"/>
    <xf numFmtId="49" fontId="24" fillId="0" borderId="1" xfId="6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2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 applyProtection="1">
      <alignment horizontal="center" vertical="center"/>
    </xf>
    <xf numFmtId="0" fontId="29" fillId="2" borderId="1" xfId="1" applyFont="1" applyFill="1" applyBorder="1" applyAlignment="1" applyProtection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0">
    <cellStyle name="Hiperłącze" xfId="1" builtinId="8"/>
    <cellStyle name="Normalny" xfId="0" builtinId="0"/>
    <cellStyle name="Normalny 2" xfId="4"/>
    <cellStyle name="Normalny 3" xfId="3"/>
    <cellStyle name="Normalny 3 2" xfId="6"/>
    <cellStyle name="Normalny 4" xfId="8"/>
    <cellStyle name="Normalny 5" xfId="5"/>
    <cellStyle name="Normalny 6" xfId="7"/>
    <cellStyle name="Normalny 7" xfId="9"/>
    <cellStyle name="S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workbookViewId="0">
      <selection activeCell="F10" sqref="F10"/>
    </sheetView>
  </sheetViews>
  <sheetFormatPr defaultRowHeight="14.25"/>
  <cols>
    <col min="1" max="1" width="7.125" style="26" customWidth="1"/>
    <col min="2" max="2" width="11.375" style="26" customWidth="1"/>
    <col min="3" max="3" width="45" customWidth="1"/>
    <col min="4" max="4" width="10.75" customWidth="1"/>
    <col min="5" max="5" width="10.375" customWidth="1"/>
    <col min="6" max="6" width="47.125" customWidth="1"/>
  </cols>
  <sheetData>
    <row r="1" spans="1:5" ht="22.5">
      <c r="A1" s="66" t="s">
        <v>0</v>
      </c>
      <c r="B1" s="66"/>
      <c r="C1" s="66"/>
      <c r="D1" s="66"/>
      <c r="E1" s="66"/>
    </row>
    <row r="2" spans="1:5" ht="39.75" customHeight="1">
      <c r="A2" s="67" t="s">
        <v>107</v>
      </c>
      <c r="B2" s="67"/>
      <c r="C2" s="67"/>
      <c r="D2" s="67"/>
      <c r="E2" s="67"/>
    </row>
    <row r="3" spans="1:5">
      <c r="A3" s="53"/>
      <c r="B3" s="56"/>
      <c r="C3" s="1"/>
      <c r="D3" s="2"/>
      <c r="E3" s="3"/>
    </row>
    <row r="4" spans="1:5">
      <c r="A4" s="54" t="s">
        <v>106</v>
      </c>
      <c r="B4" s="54" t="s">
        <v>109</v>
      </c>
      <c r="C4" s="4" t="s">
        <v>1</v>
      </c>
      <c r="D4" s="20" t="s">
        <v>2</v>
      </c>
      <c r="E4" s="5" t="s">
        <v>3</v>
      </c>
    </row>
    <row r="5" spans="1:5">
      <c r="A5" s="4" t="s">
        <v>105</v>
      </c>
      <c r="B5" s="4"/>
      <c r="C5" s="4">
        <v>3</v>
      </c>
      <c r="D5" s="20">
        <v>4</v>
      </c>
      <c r="E5" s="4">
        <v>5</v>
      </c>
    </row>
    <row r="6" spans="1:5">
      <c r="A6" s="4"/>
      <c r="B6" s="57"/>
      <c r="C6" s="7" t="s">
        <v>4</v>
      </c>
      <c r="D6" s="21"/>
      <c r="E6" s="8"/>
    </row>
    <row r="7" spans="1:5">
      <c r="A7" s="6">
        <v>1</v>
      </c>
      <c r="B7" s="58"/>
      <c r="C7" s="10" t="s">
        <v>17</v>
      </c>
      <c r="D7" s="21" t="s">
        <v>5</v>
      </c>
      <c r="E7" s="11">
        <v>1.1000000000000001</v>
      </c>
    </row>
    <row r="8" spans="1:5">
      <c r="A8" s="9">
        <v>2</v>
      </c>
      <c r="B8" s="59"/>
      <c r="C8" s="10" t="s">
        <v>18</v>
      </c>
      <c r="D8" s="21" t="s">
        <v>66</v>
      </c>
      <c r="E8" s="12">
        <v>1</v>
      </c>
    </row>
    <row r="9" spans="1:5">
      <c r="A9" s="9"/>
      <c r="B9" s="59"/>
      <c r="C9" s="7" t="s">
        <v>6</v>
      </c>
      <c r="D9" s="22"/>
      <c r="E9" s="65"/>
    </row>
    <row r="10" spans="1:5" ht="22.5">
      <c r="A10" s="9">
        <v>3</v>
      </c>
      <c r="B10" s="59"/>
      <c r="C10" s="17" t="s">
        <v>108</v>
      </c>
      <c r="D10" s="20" t="s">
        <v>13</v>
      </c>
      <c r="E10" s="41">
        <v>100</v>
      </c>
    </row>
    <row r="11" spans="1:5" ht="22.5">
      <c r="A11" s="9">
        <v>4</v>
      </c>
      <c r="B11" s="59"/>
      <c r="C11" s="17" t="s">
        <v>110</v>
      </c>
      <c r="D11" s="20" t="s">
        <v>13</v>
      </c>
      <c r="E11" s="41">
        <v>100</v>
      </c>
    </row>
    <row r="12" spans="1:5">
      <c r="A12" s="9">
        <v>5</v>
      </c>
      <c r="B12" s="59"/>
      <c r="C12" s="17" t="s">
        <v>111</v>
      </c>
      <c r="D12" s="20" t="s">
        <v>7</v>
      </c>
      <c r="E12" s="41">
        <v>164</v>
      </c>
    </row>
    <row r="13" spans="1:5" ht="22.5">
      <c r="A13" s="9">
        <v>6</v>
      </c>
      <c r="B13" s="59"/>
      <c r="C13" s="17" t="s">
        <v>112</v>
      </c>
      <c r="D13" s="20" t="s">
        <v>13</v>
      </c>
      <c r="E13" s="41">
        <v>11</v>
      </c>
    </row>
    <row r="14" spans="1:5" ht="22.5">
      <c r="A14" s="9">
        <v>7</v>
      </c>
      <c r="B14" s="59"/>
      <c r="C14" s="17" t="s">
        <v>113</v>
      </c>
      <c r="D14" s="20" t="s">
        <v>8</v>
      </c>
      <c r="E14" s="41">
        <v>1</v>
      </c>
    </row>
    <row r="15" spans="1:5" ht="22.5">
      <c r="A15" s="9">
        <v>8</v>
      </c>
      <c r="B15" s="59"/>
      <c r="C15" s="17" t="s">
        <v>114</v>
      </c>
      <c r="D15" s="20" t="s">
        <v>66</v>
      </c>
      <c r="E15" s="41">
        <v>5</v>
      </c>
    </row>
    <row r="16" spans="1:5">
      <c r="A16" s="9">
        <v>9</v>
      </c>
      <c r="B16" s="59"/>
      <c r="C16" s="43" t="s">
        <v>115</v>
      </c>
      <c r="D16" s="20" t="s">
        <v>64</v>
      </c>
      <c r="E16" s="41">
        <v>0.22</v>
      </c>
    </row>
    <row r="17" spans="1:6">
      <c r="A17" s="9"/>
      <c r="B17" s="59"/>
      <c r="C17" s="47" t="s">
        <v>9</v>
      </c>
      <c r="D17" s="48"/>
      <c r="E17" s="49"/>
    </row>
    <row r="18" spans="1:6" ht="18.600000000000001" customHeight="1">
      <c r="A18" s="4">
        <v>10</v>
      </c>
      <c r="B18" s="57"/>
      <c r="C18" s="50" t="s">
        <v>52</v>
      </c>
      <c r="D18" s="51" t="s">
        <v>14</v>
      </c>
      <c r="E18" s="49">
        <v>265</v>
      </c>
    </row>
    <row r="19" spans="1:6">
      <c r="A19" s="46">
        <v>11</v>
      </c>
      <c r="B19" s="60"/>
      <c r="C19" s="50" t="s">
        <v>37</v>
      </c>
      <c r="D19" s="52" t="s">
        <v>14</v>
      </c>
      <c r="E19" s="49">
        <v>238</v>
      </c>
    </row>
    <row r="20" spans="1:6">
      <c r="A20" s="46"/>
      <c r="B20" s="60"/>
      <c r="C20" s="44" t="s">
        <v>10</v>
      </c>
      <c r="D20" s="23"/>
      <c r="E20" s="18"/>
    </row>
    <row r="21" spans="1:6" ht="20.45" customHeight="1">
      <c r="A21" s="31">
        <v>12</v>
      </c>
      <c r="B21" s="61"/>
      <c r="C21" s="17" t="s">
        <v>86</v>
      </c>
      <c r="D21" s="20" t="s">
        <v>7</v>
      </c>
      <c r="E21" s="16">
        <v>30</v>
      </c>
    </row>
    <row r="22" spans="1:6" ht="24" customHeight="1">
      <c r="A22" s="28">
        <v>13</v>
      </c>
      <c r="B22" s="62"/>
      <c r="C22" s="17" t="s">
        <v>85</v>
      </c>
      <c r="D22" s="20" t="s">
        <v>7</v>
      </c>
      <c r="E22" s="16">
        <v>135</v>
      </c>
      <c r="F22" s="29"/>
    </row>
    <row r="23" spans="1:6" ht="22.5">
      <c r="A23" s="28">
        <v>14</v>
      </c>
      <c r="B23" s="62"/>
      <c r="C23" s="17" t="s">
        <v>87</v>
      </c>
      <c r="D23" s="20" t="s">
        <v>7</v>
      </c>
      <c r="E23" s="16">
        <v>184</v>
      </c>
      <c r="F23" s="29"/>
    </row>
    <row r="24" spans="1:6">
      <c r="A24" s="28"/>
      <c r="B24" s="62"/>
      <c r="C24" s="7" t="s">
        <v>95</v>
      </c>
      <c r="D24" s="21"/>
      <c r="E24" s="13"/>
    </row>
    <row r="25" spans="1:6">
      <c r="A25" s="15">
        <v>15</v>
      </c>
      <c r="B25" s="63"/>
      <c r="C25" s="25" t="s">
        <v>23</v>
      </c>
      <c r="D25" s="6" t="s">
        <v>22</v>
      </c>
      <c r="E25" s="12">
        <v>172</v>
      </c>
    </row>
    <row r="26" spans="1:6">
      <c r="A26" s="15">
        <v>16</v>
      </c>
      <c r="B26" s="63"/>
      <c r="C26" s="25" t="s">
        <v>43</v>
      </c>
      <c r="D26" s="6" t="s">
        <v>22</v>
      </c>
      <c r="E26" s="12">
        <v>172</v>
      </c>
    </row>
    <row r="27" spans="1:6" ht="22.5">
      <c r="A27" s="15">
        <v>17</v>
      </c>
      <c r="B27" s="63"/>
      <c r="C27" s="10" t="s">
        <v>67</v>
      </c>
      <c r="D27" s="6" t="s">
        <v>15</v>
      </c>
      <c r="E27" s="12">
        <v>172</v>
      </c>
    </row>
    <row r="28" spans="1:6" ht="22.5">
      <c r="A28" s="15">
        <v>18</v>
      </c>
      <c r="B28" s="63"/>
      <c r="C28" s="10" t="s">
        <v>82</v>
      </c>
      <c r="D28" s="6" t="s">
        <v>22</v>
      </c>
      <c r="E28" s="12">
        <v>172</v>
      </c>
    </row>
    <row r="29" spans="1:6">
      <c r="A29" s="15">
        <v>19</v>
      </c>
      <c r="B29" s="63"/>
      <c r="C29" s="37" t="s">
        <v>34</v>
      </c>
      <c r="D29" s="6" t="s">
        <v>22</v>
      </c>
      <c r="E29" s="12">
        <v>138</v>
      </c>
    </row>
    <row r="30" spans="1:6">
      <c r="A30" s="15">
        <v>20</v>
      </c>
      <c r="B30" s="63"/>
      <c r="C30" s="10" t="s">
        <v>68</v>
      </c>
      <c r="D30" s="6" t="s">
        <v>22</v>
      </c>
      <c r="E30" s="12">
        <v>138</v>
      </c>
    </row>
    <row r="31" spans="1:6" ht="33.75">
      <c r="A31" s="15">
        <v>21</v>
      </c>
      <c r="B31" s="63"/>
      <c r="C31" s="10" t="s">
        <v>74</v>
      </c>
      <c r="D31" s="6" t="s">
        <v>22</v>
      </c>
      <c r="E31" s="12">
        <v>150</v>
      </c>
    </row>
    <row r="32" spans="1:6">
      <c r="A32" s="15"/>
      <c r="B32" s="63"/>
      <c r="C32" s="44" t="s">
        <v>98</v>
      </c>
      <c r="D32" s="6"/>
      <c r="E32" s="12"/>
    </row>
    <row r="33" spans="1:5">
      <c r="A33" s="15">
        <v>22</v>
      </c>
      <c r="B33" s="63"/>
      <c r="C33" s="10" t="s">
        <v>24</v>
      </c>
      <c r="D33" s="6" t="s">
        <v>15</v>
      </c>
      <c r="E33" s="12">
        <f>E37+1100*0.1</f>
        <v>6160</v>
      </c>
    </row>
    <row r="34" spans="1:5">
      <c r="A34" s="15">
        <v>23</v>
      </c>
      <c r="B34" s="63"/>
      <c r="C34" s="10" t="s">
        <v>34</v>
      </c>
      <c r="D34" s="6" t="s">
        <v>15</v>
      </c>
      <c r="E34" s="12">
        <f>E33</f>
        <v>6160</v>
      </c>
    </row>
    <row r="35" spans="1:5">
      <c r="A35" s="15">
        <v>24</v>
      </c>
      <c r="B35" s="63"/>
      <c r="C35" s="10" t="s">
        <v>83</v>
      </c>
      <c r="D35" s="4" t="s">
        <v>35</v>
      </c>
      <c r="E35" s="12">
        <v>66</v>
      </c>
    </row>
    <row r="36" spans="1:5">
      <c r="A36" s="15">
        <v>25</v>
      </c>
      <c r="B36" s="63"/>
      <c r="C36" s="10" t="s">
        <v>97</v>
      </c>
      <c r="D36" s="4" t="s">
        <v>35</v>
      </c>
      <c r="E36" s="41">
        <v>653</v>
      </c>
    </row>
    <row r="37" spans="1:5">
      <c r="A37" s="15">
        <v>26</v>
      </c>
      <c r="B37" s="63"/>
      <c r="C37" s="10" t="s">
        <v>11</v>
      </c>
      <c r="D37" s="6" t="s">
        <v>15</v>
      </c>
      <c r="E37" s="12">
        <v>6050</v>
      </c>
    </row>
    <row r="38" spans="1:5">
      <c r="A38" s="15">
        <v>27</v>
      </c>
      <c r="B38" s="63"/>
      <c r="C38" s="10" t="s">
        <v>81</v>
      </c>
      <c r="D38" s="6" t="s">
        <v>15</v>
      </c>
      <c r="E38" s="12">
        <v>6050</v>
      </c>
    </row>
    <row r="39" spans="1:5">
      <c r="A39" s="15"/>
      <c r="B39" s="63"/>
      <c r="C39" s="44" t="s">
        <v>36</v>
      </c>
      <c r="D39" s="21"/>
      <c r="E39" s="13"/>
    </row>
    <row r="40" spans="1:5">
      <c r="A40" s="15">
        <v>28</v>
      </c>
      <c r="B40" s="63"/>
      <c r="C40" s="19" t="s">
        <v>21</v>
      </c>
      <c r="D40" s="21" t="s">
        <v>13</v>
      </c>
      <c r="E40" s="13">
        <v>211</v>
      </c>
    </row>
    <row r="41" spans="1:5">
      <c r="A41" s="15">
        <v>29</v>
      </c>
      <c r="B41" s="63"/>
      <c r="C41" s="10" t="s">
        <v>76</v>
      </c>
      <c r="D41" s="21" t="s">
        <v>13</v>
      </c>
      <c r="E41" s="13">
        <v>211</v>
      </c>
    </row>
    <row r="42" spans="1:5" ht="22.5">
      <c r="A42" s="15">
        <v>30</v>
      </c>
      <c r="B42" s="63"/>
      <c r="C42" s="10" t="s">
        <v>75</v>
      </c>
      <c r="D42" s="21" t="s">
        <v>15</v>
      </c>
      <c r="E42" s="13">
        <v>211</v>
      </c>
    </row>
    <row r="43" spans="1:5">
      <c r="A43" s="15"/>
      <c r="B43" s="63"/>
      <c r="C43" s="45" t="s">
        <v>78</v>
      </c>
      <c r="D43" s="21"/>
      <c r="E43" s="13"/>
    </row>
    <row r="44" spans="1:5">
      <c r="A44" s="15">
        <v>31</v>
      </c>
      <c r="B44" s="63"/>
      <c r="C44" s="10" t="s">
        <v>25</v>
      </c>
      <c r="D44" s="21" t="s">
        <v>13</v>
      </c>
      <c r="E44" s="13">
        <v>16</v>
      </c>
    </row>
    <row r="45" spans="1:5">
      <c r="A45" s="15">
        <v>32</v>
      </c>
      <c r="B45" s="63"/>
      <c r="C45" s="10" t="s">
        <v>79</v>
      </c>
      <c r="D45" s="21" t="s">
        <v>13</v>
      </c>
      <c r="E45" s="13">
        <v>16</v>
      </c>
    </row>
    <row r="46" spans="1:5">
      <c r="A46" s="15">
        <v>33</v>
      </c>
      <c r="B46" s="63"/>
      <c r="C46" s="10" t="s">
        <v>19</v>
      </c>
      <c r="D46" s="21" t="s">
        <v>15</v>
      </c>
      <c r="E46" s="13">
        <v>16</v>
      </c>
    </row>
    <row r="47" spans="1:5" ht="22.5">
      <c r="A47" s="15">
        <v>34</v>
      </c>
      <c r="B47" s="63"/>
      <c r="C47" s="10" t="s">
        <v>20</v>
      </c>
      <c r="D47" s="21" t="s">
        <v>15</v>
      </c>
      <c r="E47" s="13">
        <v>16</v>
      </c>
    </row>
    <row r="48" spans="1:5">
      <c r="A48" s="15"/>
      <c r="B48" s="63"/>
      <c r="C48" s="45" t="s">
        <v>99</v>
      </c>
      <c r="D48" s="21"/>
      <c r="E48" s="13"/>
    </row>
    <row r="49" spans="1:5">
      <c r="A49" s="55">
        <v>35</v>
      </c>
      <c r="B49" s="64"/>
      <c r="C49" s="10" t="s">
        <v>24</v>
      </c>
      <c r="D49" s="21" t="s">
        <v>15</v>
      </c>
      <c r="E49" s="13">
        <v>107</v>
      </c>
    </row>
    <row r="50" spans="1:5">
      <c r="A50" s="15">
        <v>36</v>
      </c>
      <c r="B50" s="63"/>
      <c r="C50" s="10" t="s">
        <v>34</v>
      </c>
      <c r="D50" s="21" t="s">
        <v>15</v>
      </c>
      <c r="E50" s="13">
        <v>107</v>
      </c>
    </row>
    <row r="51" spans="1:5">
      <c r="A51" s="15">
        <v>37</v>
      </c>
      <c r="B51" s="63"/>
      <c r="C51" s="10" t="s">
        <v>68</v>
      </c>
      <c r="D51" s="21" t="s">
        <v>15</v>
      </c>
      <c r="E51" s="13">
        <v>107</v>
      </c>
    </row>
    <row r="52" spans="1:5">
      <c r="A52" s="15">
        <v>38</v>
      </c>
      <c r="B52" s="63"/>
      <c r="C52" s="10" t="s">
        <v>11</v>
      </c>
      <c r="D52" s="21" t="s">
        <v>15</v>
      </c>
      <c r="E52" s="13">
        <v>107</v>
      </c>
    </row>
    <row r="53" spans="1:5">
      <c r="A53" s="15">
        <v>39</v>
      </c>
      <c r="B53" s="63"/>
      <c r="C53" s="10" t="s">
        <v>81</v>
      </c>
      <c r="D53" s="21" t="s">
        <v>15</v>
      </c>
      <c r="E53" s="13">
        <v>107</v>
      </c>
    </row>
    <row r="54" spans="1:5">
      <c r="A54" s="15"/>
      <c r="B54" s="63"/>
      <c r="C54" s="45" t="s">
        <v>80</v>
      </c>
      <c r="D54" s="21"/>
      <c r="E54" s="13"/>
    </row>
    <row r="55" spans="1:5">
      <c r="A55" s="15">
        <v>40</v>
      </c>
      <c r="B55" s="63"/>
      <c r="C55" s="10" t="s">
        <v>25</v>
      </c>
      <c r="D55" s="21" t="s">
        <v>13</v>
      </c>
      <c r="E55" s="13">
        <v>208</v>
      </c>
    </row>
    <row r="56" spans="1:5" ht="22.5">
      <c r="A56" s="15">
        <v>41</v>
      </c>
      <c r="B56" s="63"/>
      <c r="C56" s="10" t="s">
        <v>67</v>
      </c>
      <c r="D56" s="21" t="s">
        <v>15</v>
      </c>
      <c r="E56" s="13">
        <v>208</v>
      </c>
    </row>
    <row r="57" spans="1:5" ht="22.5">
      <c r="A57" s="15">
        <v>42</v>
      </c>
      <c r="B57" s="63"/>
      <c r="C57" s="10" t="s">
        <v>82</v>
      </c>
      <c r="D57" s="21" t="s">
        <v>15</v>
      </c>
      <c r="E57" s="13">
        <v>208</v>
      </c>
    </row>
    <row r="58" spans="1:5">
      <c r="A58" s="15">
        <v>43</v>
      </c>
      <c r="B58" s="63"/>
      <c r="C58" s="10" t="s">
        <v>34</v>
      </c>
      <c r="D58" s="21" t="s">
        <v>15</v>
      </c>
      <c r="E58" s="13">
        <v>208</v>
      </c>
    </row>
    <row r="59" spans="1:5">
      <c r="A59" s="15">
        <v>44</v>
      </c>
      <c r="B59" s="63"/>
      <c r="C59" s="10" t="s">
        <v>68</v>
      </c>
      <c r="D59" s="21" t="s">
        <v>15</v>
      </c>
      <c r="E59" s="13">
        <v>208</v>
      </c>
    </row>
    <row r="60" spans="1:5">
      <c r="A60" s="15">
        <v>45</v>
      </c>
      <c r="B60" s="63"/>
      <c r="C60" s="10" t="s">
        <v>11</v>
      </c>
      <c r="D60" s="21" t="s">
        <v>15</v>
      </c>
      <c r="E60" s="13">
        <v>208</v>
      </c>
    </row>
    <row r="61" spans="1:5">
      <c r="A61" s="15">
        <v>46</v>
      </c>
      <c r="B61" s="63"/>
      <c r="C61" s="10" t="s">
        <v>81</v>
      </c>
      <c r="D61" s="21" t="s">
        <v>15</v>
      </c>
      <c r="E61" s="13">
        <v>208</v>
      </c>
    </row>
    <row r="62" spans="1:5">
      <c r="A62" s="15"/>
      <c r="B62" s="63"/>
      <c r="C62" s="44" t="s">
        <v>100</v>
      </c>
      <c r="D62" s="21"/>
      <c r="E62" s="12"/>
    </row>
    <row r="63" spans="1:5">
      <c r="A63" s="15">
        <v>47</v>
      </c>
      <c r="B63" s="63"/>
      <c r="C63" s="10" t="s">
        <v>104</v>
      </c>
      <c r="D63" s="21" t="s">
        <v>13</v>
      </c>
      <c r="E63" s="12">
        <v>100</v>
      </c>
    </row>
    <row r="64" spans="1:5" ht="22.5">
      <c r="A64" s="15">
        <v>48</v>
      </c>
      <c r="B64" s="63"/>
      <c r="C64" s="10" t="s">
        <v>103</v>
      </c>
      <c r="D64" s="21" t="s">
        <v>13</v>
      </c>
      <c r="E64" s="12">
        <v>100</v>
      </c>
    </row>
    <row r="65" spans="1:6" ht="22.5">
      <c r="A65" s="15">
        <v>49</v>
      </c>
      <c r="B65" s="63"/>
      <c r="C65" s="10" t="s">
        <v>102</v>
      </c>
      <c r="D65" s="21" t="s">
        <v>15</v>
      </c>
      <c r="E65" s="12">
        <v>100</v>
      </c>
    </row>
    <row r="66" spans="1:6">
      <c r="A66" s="15"/>
      <c r="B66" s="63"/>
      <c r="C66" s="44" t="s">
        <v>16</v>
      </c>
      <c r="D66" s="22"/>
      <c r="E66" s="14"/>
    </row>
    <row r="67" spans="1:6">
      <c r="A67" s="55">
        <v>50</v>
      </c>
      <c r="B67" s="64"/>
      <c r="C67" s="17" t="s">
        <v>26</v>
      </c>
      <c r="D67" s="6" t="s">
        <v>8</v>
      </c>
      <c r="E67" s="16">
        <v>5</v>
      </c>
    </row>
    <row r="68" spans="1:6">
      <c r="A68" s="31">
        <v>51</v>
      </c>
      <c r="B68" s="61"/>
      <c r="C68" s="17" t="s">
        <v>88</v>
      </c>
      <c r="D68" s="6" t="s">
        <v>8</v>
      </c>
      <c r="E68" s="16">
        <v>2</v>
      </c>
    </row>
    <row r="69" spans="1:6">
      <c r="A69" s="31">
        <v>52</v>
      </c>
      <c r="B69" s="61"/>
      <c r="C69" s="17" t="s">
        <v>65</v>
      </c>
      <c r="D69" s="6" t="s">
        <v>8</v>
      </c>
      <c r="E69" s="16">
        <v>10</v>
      </c>
    </row>
    <row r="70" spans="1:6">
      <c r="A70" s="31">
        <v>53</v>
      </c>
      <c r="B70" s="61"/>
      <c r="C70" s="17" t="s">
        <v>27</v>
      </c>
      <c r="D70" s="6" t="s">
        <v>22</v>
      </c>
      <c r="E70" s="16">
        <v>7</v>
      </c>
    </row>
    <row r="71" spans="1:6">
      <c r="A71" s="31"/>
      <c r="B71" s="61"/>
      <c r="C71" s="44" t="s">
        <v>12</v>
      </c>
      <c r="D71" s="23"/>
      <c r="E71" s="18"/>
      <c r="F71" s="39"/>
    </row>
    <row r="72" spans="1:6">
      <c r="A72" s="31">
        <v>54</v>
      </c>
      <c r="B72" s="61"/>
      <c r="C72" s="17" t="s">
        <v>116</v>
      </c>
      <c r="D72" s="21" t="s">
        <v>7</v>
      </c>
      <c r="E72" s="24">
        <v>3</v>
      </c>
    </row>
    <row r="73" spans="1:6">
      <c r="A73" s="31">
        <v>55</v>
      </c>
      <c r="B73" s="61"/>
      <c r="C73" s="17" t="s">
        <v>117</v>
      </c>
      <c r="D73" s="4" t="s">
        <v>8</v>
      </c>
      <c r="E73" s="24">
        <v>4</v>
      </c>
    </row>
    <row r="74" spans="1:6">
      <c r="A74" s="31">
        <v>56</v>
      </c>
      <c r="B74" s="61"/>
      <c r="C74" s="17" t="s">
        <v>118</v>
      </c>
      <c r="D74" s="6" t="s">
        <v>13</v>
      </c>
      <c r="E74" s="16">
        <f>6*5*2</f>
        <v>60</v>
      </c>
    </row>
    <row r="75" spans="1:6">
      <c r="A75" s="31">
        <v>57</v>
      </c>
      <c r="B75" s="61"/>
      <c r="C75" s="38" t="s">
        <v>84</v>
      </c>
      <c r="D75" s="6" t="s">
        <v>13</v>
      </c>
      <c r="E75" s="16">
        <v>1958</v>
      </c>
    </row>
    <row r="76" spans="1:6" ht="33.75">
      <c r="A76" s="31">
        <v>58</v>
      </c>
      <c r="B76" s="61"/>
      <c r="C76" s="40" t="s">
        <v>119</v>
      </c>
      <c r="D76" s="6" t="s">
        <v>8</v>
      </c>
      <c r="E76" s="16">
        <v>1</v>
      </c>
    </row>
  </sheetData>
  <mergeCells count="2">
    <mergeCell ref="A1:E1"/>
    <mergeCell ref="A2:E2"/>
  </mergeCells>
  <phoneticPr fontId="15" type="noConversion"/>
  <pageMargins left="0.7" right="0.7" top="0.75" bottom="0.75" header="0.3" footer="0.3"/>
  <pageSetup paperSize="9" scale="48" fitToHeight="0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G5" sqref="G5"/>
    </sheetView>
  </sheetViews>
  <sheetFormatPr defaultRowHeight="14.25"/>
  <cols>
    <col min="1" max="1" width="8.75" customWidth="1"/>
    <col min="4" max="4" width="22.5" customWidth="1"/>
    <col min="5" max="5" width="25.75" customWidth="1"/>
    <col min="6" max="6" width="26.875" customWidth="1"/>
    <col min="7" max="7" width="34.625" customWidth="1"/>
    <col min="8" max="8" width="33.375" customWidth="1"/>
    <col min="9" max="9" width="22.5" customWidth="1"/>
  </cols>
  <sheetData>
    <row r="1" spans="1:9" ht="23.25">
      <c r="A1" s="27" t="s">
        <v>33</v>
      </c>
    </row>
    <row r="2" spans="1:9">
      <c r="A2" s="70" t="s">
        <v>28</v>
      </c>
      <c r="B2" s="70" t="s">
        <v>29</v>
      </c>
      <c r="C2" s="71" t="s">
        <v>31</v>
      </c>
      <c r="D2" s="71" t="s">
        <v>96</v>
      </c>
      <c r="E2" s="68" t="s">
        <v>39</v>
      </c>
      <c r="F2" s="68" t="s">
        <v>40</v>
      </c>
      <c r="G2" s="68" t="s">
        <v>42</v>
      </c>
      <c r="H2" s="68" t="s">
        <v>41</v>
      </c>
      <c r="I2" s="68" t="s">
        <v>43</v>
      </c>
    </row>
    <row r="3" spans="1:9" ht="27.6" customHeight="1">
      <c r="A3" s="70"/>
      <c r="B3" s="70"/>
      <c r="C3" s="72"/>
      <c r="D3" s="72"/>
      <c r="E3" s="69"/>
      <c r="F3" s="69"/>
      <c r="G3" s="69"/>
      <c r="H3" s="69"/>
      <c r="I3" s="69"/>
    </row>
    <row r="4" spans="1:9">
      <c r="A4" s="73"/>
      <c r="B4" s="74"/>
      <c r="C4" s="74"/>
      <c r="D4" s="74"/>
    </row>
    <row r="5" spans="1:9">
      <c r="A5" s="30">
        <v>491</v>
      </c>
      <c r="B5" s="30">
        <v>577</v>
      </c>
      <c r="C5" s="30" t="s">
        <v>32</v>
      </c>
      <c r="D5" s="30">
        <v>9</v>
      </c>
      <c r="E5" s="32">
        <f t="shared" ref="E5:E6" si="0">D5+(B5-A5)*0.05</f>
        <v>13.3</v>
      </c>
      <c r="F5" s="32">
        <f t="shared" ref="F5:F6" si="1">E5+(B5-A5)*0.06</f>
        <v>18.46</v>
      </c>
      <c r="G5" s="32">
        <f t="shared" ref="G5:G6" si="2">F5+(B5-A5)*0.06</f>
        <v>23.62</v>
      </c>
      <c r="H5" s="32">
        <f t="shared" ref="H5:H6" si="3">G5</f>
        <v>23.62</v>
      </c>
      <c r="I5" s="32">
        <f t="shared" ref="I5" si="4">H5</f>
        <v>23.62</v>
      </c>
    </row>
    <row r="6" spans="1:9">
      <c r="A6" s="30">
        <v>620</v>
      </c>
      <c r="B6" s="30">
        <v>1100</v>
      </c>
      <c r="C6" s="30" t="s">
        <v>32</v>
      </c>
      <c r="D6" s="30">
        <v>67</v>
      </c>
      <c r="E6" s="32">
        <f t="shared" si="0"/>
        <v>91</v>
      </c>
      <c r="F6" s="32">
        <f t="shared" si="1"/>
        <v>119.8</v>
      </c>
      <c r="G6" s="32">
        <f t="shared" si="2"/>
        <v>148.6</v>
      </c>
      <c r="H6" s="32">
        <f t="shared" si="3"/>
        <v>148.6</v>
      </c>
      <c r="I6" s="32">
        <f t="shared" ref="I6" si="5">H6</f>
        <v>148.6</v>
      </c>
    </row>
    <row r="7" spans="1:9">
      <c r="F7" s="33">
        <f>SUM(F5:F6)</f>
        <v>138.26</v>
      </c>
      <c r="G7" s="33">
        <f>SUM(G5:G6)</f>
        <v>172.22</v>
      </c>
      <c r="H7" s="33">
        <f>SUM(H5:H6)</f>
        <v>172.22</v>
      </c>
      <c r="I7" s="33">
        <f t="shared" ref="I7" si="6">H7</f>
        <v>172.22</v>
      </c>
    </row>
    <row r="9" spans="1:9">
      <c r="A9" t="s">
        <v>44</v>
      </c>
      <c r="E9">
        <v>150</v>
      </c>
    </row>
    <row r="10" spans="1:9">
      <c r="A10" t="s">
        <v>45</v>
      </c>
    </row>
    <row r="11" spans="1:9">
      <c r="A11" t="s">
        <v>46</v>
      </c>
    </row>
  </sheetData>
  <mergeCells count="10">
    <mergeCell ref="A2:A3"/>
    <mergeCell ref="B2:B3"/>
    <mergeCell ref="C2:C3"/>
    <mergeCell ref="D2:D3"/>
    <mergeCell ref="A4:D4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opLeftCell="A3" workbookViewId="0">
      <selection activeCell="D8" sqref="D8"/>
    </sheetView>
  </sheetViews>
  <sheetFormatPr defaultRowHeight="14.25"/>
  <cols>
    <col min="4" max="4" width="15.875" customWidth="1"/>
  </cols>
  <sheetData>
    <row r="1" spans="1:4" ht="23.25">
      <c r="A1" s="27" t="s">
        <v>38</v>
      </c>
    </row>
    <row r="2" spans="1:4">
      <c r="A2" s="70" t="s">
        <v>28</v>
      </c>
      <c r="B2" s="70" t="s">
        <v>29</v>
      </c>
      <c r="C2" s="71" t="s">
        <v>31</v>
      </c>
      <c r="D2" s="71" t="s">
        <v>30</v>
      </c>
    </row>
    <row r="3" spans="1:4">
      <c r="A3" s="70"/>
      <c r="B3" s="70"/>
      <c r="C3" s="72"/>
      <c r="D3" s="72"/>
    </row>
    <row r="4" spans="1:4">
      <c r="A4" s="73"/>
      <c r="B4" s="74"/>
      <c r="C4" s="74"/>
      <c r="D4" s="74"/>
    </row>
    <row r="5" spans="1:4">
      <c r="A5" s="30" t="s">
        <v>93</v>
      </c>
      <c r="B5" s="30" t="s">
        <v>94</v>
      </c>
      <c r="C5" s="30" t="s">
        <v>32</v>
      </c>
      <c r="D5" s="30">
        <f>30*2.75</f>
        <v>82.5</v>
      </c>
    </row>
    <row r="6" spans="1:4">
      <c r="A6" s="30" t="s">
        <v>91</v>
      </c>
      <c r="B6" s="30" t="s">
        <v>92</v>
      </c>
      <c r="C6" s="30" t="s">
        <v>32</v>
      </c>
      <c r="D6" s="30">
        <f>150*2.75</f>
        <v>412.5</v>
      </c>
    </row>
    <row r="7" spans="1:4">
      <c r="D7">
        <f>SUM(D5:D6)</f>
        <v>495</v>
      </c>
    </row>
    <row r="8" spans="1:4">
      <c r="D8">
        <f>D7*2.65*0.05</f>
        <v>65.587500000000006</v>
      </c>
    </row>
  </sheetData>
  <mergeCells count="5">
    <mergeCell ref="A2:A3"/>
    <mergeCell ref="B2:B3"/>
    <mergeCell ref="C2:C3"/>
    <mergeCell ref="D2:D3"/>
    <mergeCell ref="A4:D4"/>
  </mergeCells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I24" sqref="I24"/>
    </sheetView>
  </sheetViews>
  <sheetFormatPr defaultRowHeight="14.25"/>
  <cols>
    <col min="1" max="1" width="15.25" customWidth="1"/>
    <col min="4" max="4" width="15.25" customWidth="1"/>
    <col min="5" max="5" width="10.25" customWidth="1"/>
  </cols>
  <sheetData>
    <row r="1" spans="1:4" ht="23.25">
      <c r="A1" s="27" t="s">
        <v>47</v>
      </c>
    </row>
    <row r="2" spans="1:4" ht="23.25">
      <c r="A2" s="27"/>
    </row>
    <row r="3" spans="1:4">
      <c r="D3" s="26"/>
    </row>
    <row r="4" spans="1:4" ht="23.25">
      <c r="A4" s="27" t="s">
        <v>69</v>
      </c>
    </row>
    <row r="5" spans="1:4">
      <c r="A5" s="32"/>
      <c r="B5" s="32" t="s">
        <v>70</v>
      </c>
      <c r="C5" s="32" t="s">
        <v>71</v>
      </c>
      <c r="D5" s="36" t="s">
        <v>72</v>
      </c>
    </row>
    <row r="6" spans="1:4">
      <c r="A6" s="32" t="s">
        <v>49</v>
      </c>
      <c r="B6" s="30">
        <v>172.22</v>
      </c>
      <c r="C6" s="32">
        <v>0.53</v>
      </c>
      <c r="D6" s="36">
        <f t="shared" ref="D6" si="0">B6*C6</f>
        <v>91.276600000000002</v>
      </c>
    </row>
    <row r="7" spans="1:4">
      <c r="A7" s="32" t="s">
        <v>48</v>
      </c>
      <c r="B7" s="30">
        <v>210.5</v>
      </c>
      <c r="C7" s="32">
        <v>0.2</v>
      </c>
      <c r="D7" s="36">
        <f>B7*C7</f>
        <v>42.1</v>
      </c>
    </row>
    <row r="8" spans="1:4">
      <c r="A8" s="32" t="s">
        <v>77</v>
      </c>
      <c r="B8" s="30">
        <v>15.9</v>
      </c>
      <c r="C8" s="32">
        <v>0.42</v>
      </c>
      <c r="D8" s="36">
        <f t="shared" ref="D8:D10" si="1">B8*C8</f>
        <v>6.6779999999999999</v>
      </c>
    </row>
    <row r="9" spans="1:4">
      <c r="A9" s="32" t="s">
        <v>50</v>
      </c>
      <c r="B9" s="30">
        <v>207.8</v>
      </c>
      <c r="C9" s="32">
        <v>0.48</v>
      </c>
      <c r="D9" s="36">
        <f t="shared" si="1"/>
        <v>99.744</v>
      </c>
    </row>
    <row r="10" spans="1:4">
      <c r="A10" s="32" t="s">
        <v>101</v>
      </c>
      <c r="B10" s="30">
        <v>100</v>
      </c>
      <c r="C10" s="32">
        <v>0.25</v>
      </c>
      <c r="D10" s="36">
        <f t="shared" si="1"/>
        <v>25</v>
      </c>
    </row>
    <row r="11" spans="1:4">
      <c r="A11" s="35"/>
      <c r="B11" s="35"/>
      <c r="C11" s="34"/>
      <c r="D11" s="36">
        <f>SUM(D6:D10)</f>
        <v>264.79859999999996</v>
      </c>
    </row>
    <row r="14" spans="1:4" ht="23.25">
      <c r="A14" s="27" t="s">
        <v>73</v>
      </c>
    </row>
    <row r="15" spans="1:4">
      <c r="A15" s="32"/>
      <c r="B15" s="32" t="s">
        <v>70</v>
      </c>
      <c r="C15" s="32" t="s">
        <v>71</v>
      </c>
      <c r="D15" s="36" t="s">
        <v>72</v>
      </c>
    </row>
    <row r="16" spans="1:4">
      <c r="A16" s="32" t="s">
        <v>48</v>
      </c>
      <c r="B16" s="32">
        <v>210.5</v>
      </c>
      <c r="C16" s="32">
        <v>0.2</v>
      </c>
      <c r="D16" s="36">
        <f t="shared" ref="D16:D17" si="2">B16*C16</f>
        <v>42.1</v>
      </c>
    </row>
    <row r="17" spans="1:4">
      <c r="A17" s="32" t="s">
        <v>51</v>
      </c>
      <c r="B17" s="32">
        <v>1958.5</v>
      </c>
      <c r="C17" s="32">
        <v>0.1</v>
      </c>
      <c r="D17" s="36">
        <f t="shared" si="2"/>
        <v>195.85000000000002</v>
      </c>
    </row>
    <row r="18" spans="1:4">
      <c r="D18" s="36">
        <f>SUM(D16:D17)</f>
        <v>237.95000000000002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22" sqref="C22"/>
    </sheetView>
  </sheetViews>
  <sheetFormatPr defaultRowHeight="14.25"/>
  <cols>
    <col min="1" max="1" width="16.75" customWidth="1"/>
    <col min="3" max="3" width="24.125" customWidth="1"/>
    <col min="4" max="4" width="14.625" customWidth="1"/>
    <col min="5" max="5" width="11.625" customWidth="1"/>
  </cols>
  <sheetData>
    <row r="1" spans="1:5" ht="23.25">
      <c r="A1" s="27" t="s">
        <v>53</v>
      </c>
      <c r="B1" s="27"/>
      <c r="C1" s="27"/>
    </row>
    <row r="2" spans="1:5">
      <c r="A2" s="32" t="s">
        <v>54</v>
      </c>
      <c r="B2" s="32" t="s">
        <v>56</v>
      </c>
      <c r="C2" s="32" t="s">
        <v>55</v>
      </c>
      <c r="D2" s="32" t="s">
        <v>63</v>
      </c>
    </row>
    <row r="3" spans="1:5">
      <c r="A3" s="32" t="s">
        <v>90</v>
      </c>
      <c r="B3" s="32"/>
      <c r="C3" s="32">
        <v>60</v>
      </c>
      <c r="D3" s="32">
        <f>1.71*4</f>
        <v>6.84</v>
      </c>
    </row>
    <row r="6" spans="1:5" ht="23.25">
      <c r="A6" s="27" t="s">
        <v>60</v>
      </c>
    </row>
    <row r="7" spans="1:5">
      <c r="A7" s="32" t="s">
        <v>54</v>
      </c>
      <c r="B7" s="32" t="s">
        <v>56</v>
      </c>
      <c r="C7" s="32" t="s">
        <v>57</v>
      </c>
      <c r="D7" s="32" t="s">
        <v>59</v>
      </c>
      <c r="E7" s="42"/>
    </row>
    <row r="8" spans="1:5">
      <c r="A8" s="32" t="s">
        <v>89</v>
      </c>
      <c r="B8" s="32">
        <v>2</v>
      </c>
      <c r="C8" s="32" t="s">
        <v>58</v>
      </c>
      <c r="D8" s="32">
        <v>2</v>
      </c>
      <c r="E8" s="42"/>
    </row>
    <row r="9" spans="1:5">
      <c r="A9" s="32" t="s">
        <v>61</v>
      </c>
      <c r="B9" s="32">
        <v>2</v>
      </c>
      <c r="C9" s="32" t="s">
        <v>58</v>
      </c>
      <c r="D9" s="32">
        <v>2</v>
      </c>
      <c r="E9" s="42"/>
    </row>
    <row r="10" spans="1:5">
      <c r="A10" s="32" t="s">
        <v>62</v>
      </c>
      <c r="B10" s="32">
        <v>1</v>
      </c>
      <c r="C10" s="32" t="s">
        <v>58</v>
      </c>
      <c r="D10" s="32">
        <v>2</v>
      </c>
      <c r="E10" s="42"/>
    </row>
  </sheetData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PRZEDMIAR</vt:lpstr>
      <vt:lpstr>POSZERZENIE JEZDNI</vt:lpstr>
      <vt:lpstr>wyrównanie krawędzi</vt:lpstr>
      <vt:lpstr>roboty ziemne</vt:lpstr>
      <vt:lpstr>oznakowanie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</dc:creator>
  <cp:lastModifiedBy>ZDP_ASUS</cp:lastModifiedBy>
  <dcterms:created xsi:type="dcterms:W3CDTF">2017-05-10T14:54:24Z</dcterms:created>
  <dcterms:modified xsi:type="dcterms:W3CDTF">2024-02-21T11:17:11Z</dcterms:modified>
</cp:coreProperties>
</file>