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novo P50 05102023\Desktop\PolFel\Skraplarka\Postępowanie sierpień 2023\Do DZP\po poprawkach DZP\15092023\Publikacja 09102023\"/>
    </mc:Choice>
  </mc:AlternateContent>
  <bookViews>
    <workbookView xWindow="0" yWindow="0" windowWidth="25200" windowHeight="10650"/>
  </bookViews>
  <sheets>
    <sheet name="Arkusz1" sheetId="1" r:id="rId1"/>
  </sheets>
  <definedNames>
    <definedName name="_xlnm.Print_Area" localSheetId="0">Arkusz1!$B$1:$I$29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1" i="1" s="1"/>
  <c r="C9" i="1"/>
  <c r="I10" i="1" l="1"/>
  <c r="I9" i="1"/>
  <c r="I8" i="1"/>
  <c r="I7" i="1"/>
  <c r="I13" i="1"/>
  <c r="I12" i="1"/>
  <c r="I17" i="1"/>
  <c r="I16" i="1"/>
  <c r="C10" i="1"/>
  <c r="C11" i="1" s="1"/>
  <c r="C12" i="1" s="1"/>
  <c r="C13" i="1" s="1"/>
  <c r="C14" i="1" s="1"/>
  <c r="H14" i="1" l="1"/>
  <c r="I14" i="1" s="1"/>
</calcChain>
</file>

<file path=xl/comments1.xml><?xml version="1.0" encoding="utf-8"?>
<comments xmlns="http://schemas.openxmlformats.org/spreadsheetml/2006/main">
  <authors>
    <author>Matusiak Michał</author>
  </authors>
  <commentLis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Całkowita wartość realizacji przewidywana przez wykonawcę. Wartość ta jest automatycznie rozdzielana pomiędzy etapy zgodnie z procentową deklaracją Wykonawcy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238"/>
          </rPr>
          <t>Waluta w jakiej jest składana oferta. Zamawiający dopuszcza następujące waluty:CHD, EUR, PLN,USD.</t>
        </r>
      </text>
    </comment>
  </commentList>
</comments>
</file>

<file path=xl/sharedStrings.xml><?xml version="1.0" encoding="utf-8"?>
<sst xmlns="http://schemas.openxmlformats.org/spreadsheetml/2006/main" count="37" uniqueCount="31">
  <si>
    <t>TOM IV SWZ</t>
  </si>
  <si>
    <t>……………………………………………………..</t>
  </si>
  <si>
    <t xml:space="preserve">             ……………………...……………………..</t>
  </si>
  <si>
    <t>FORMULARZ CENOWY</t>
  </si>
  <si>
    <t>L.p.</t>
  </si>
  <si>
    <t>Wyszczególnienie</t>
  </si>
  <si>
    <t>Wartość</t>
  </si>
  <si>
    <t>Projekt wykonawczy</t>
  </si>
  <si>
    <t>Produkcja</t>
  </si>
  <si>
    <t>Dostawa</t>
  </si>
  <si>
    <t>Instalacja</t>
  </si>
  <si>
    <t>Uruchomienie i odbiór</t>
  </si>
  <si>
    <t>Kpl.</t>
  </si>
  <si>
    <t>Maksymalna procentowa wartość płatności przewidywana przez Zamawiającego</t>
  </si>
  <si>
    <t>Oferowana procentowa wartość płatności przewidywana przez Wykonawcę</t>
  </si>
  <si>
    <t>Projekt techniczny</t>
  </si>
  <si>
    <t>Oferowana bezwzględna wartość płatności przewidywana przez Wykonawcę</t>
  </si>
  <si>
    <t>PODATEK VAT (jeśli dotyczy)</t>
  </si>
  <si>
    <t>Wartość %</t>
  </si>
  <si>
    <t>WARTOŚĆ BRUTTO ZA ZADANIE 1 i ZADANIE 2:</t>
  </si>
  <si>
    <t>*Wykonawca wypełnia wyłącznie żółte pola rozpoczynając od pół "WARTOŚĆ NETTO ZA ZADANIE" następnie wprowadza podział procentowy wartości płatności, co automatycznie jest przeliczane na kwoty składowe.</t>
  </si>
  <si>
    <t>miejsce i data</t>
  </si>
  <si>
    <t xml:space="preserve">                   podpis Wykonawcy /Pełnomocnika</t>
  </si>
  <si>
    <t xml:space="preserve">Zaprojektowanie, wyprodukowanie oraz dostawa wraz z instalacją systemu chłodzenia helu dla Polskiego Lasera na Swobodnych Elektronach – PolFEL do siedziby Narodowego Centrum Badań Jądrowych w Otwocku
</t>
  </si>
  <si>
    <t>Waluta [CHF/EUR/PLN/USD]</t>
  </si>
  <si>
    <t>Zadanie</t>
  </si>
  <si>
    <t>Wstępny projekt techniczny</t>
  </si>
  <si>
    <t>WARTOŚĆ NETTO</t>
  </si>
  <si>
    <t>nr postepowania: EZP.270.77.2023</t>
  </si>
  <si>
    <t>Przedpłata</t>
  </si>
  <si>
    <t>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</si>
</sst>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  <font>
      <b/>
      <sz val="10"/>
      <name val="Arial CE"/>
      <charset val="238"/>
    </font>
    <font>
      <sz val="11"/>
      <color theme="0" tint="-4.9989318521683403E-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right" vertical="center"/>
    </xf>
    <xf numFmtId="4" fontId="8" fillId="3" borderId="5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left"/>
    </xf>
    <xf numFmtId="9" fontId="0" fillId="0" borderId="0" xfId="0" applyNumberFormat="1"/>
    <xf numFmtId="4" fontId="9" fillId="2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9" fontId="11" fillId="3" borderId="1" xfId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9" fontId="15" fillId="2" borderId="1" xfId="0" applyNumberFormat="1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9" fontId="16" fillId="2" borderId="1" xfId="0" applyNumberFormat="1" applyFont="1" applyFill="1" applyBorder="1" applyAlignment="1" applyProtection="1">
      <alignment horizontal="center" vertical="center" wrapText="1"/>
    </xf>
    <xf numFmtId="9" fontId="15" fillId="2" borderId="4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 wrapText="1"/>
    </xf>
    <xf numFmtId="4" fontId="13" fillId="2" borderId="1" xfId="0" applyNumberFormat="1" applyFont="1" applyFill="1" applyBorder="1" applyProtection="1"/>
    <xf numFmtId="4" fontId="12" fillId="2" borderId="1" xfId="0" applyNumberFormat="1" applyFont="1" applyFill="1" applyBorder="1" applyAlignment="1" applyProtection="1"/>
    <xf numFmtId="0" fontId="10" fillId="2" borderId="4" xfId="0" applyFont="1" applyFill="1" applyBorder="1" applyAlignment="1" applyProtection="1">
      <alignment horizontal="left" vertical="center" wrapText="1"/>
    </xf>
    <xf numFmtId="9" fontId="15" fillId="3" borderId="4" xfId="1" applyFont="1" applyFill="1" applyBorder="1" applyAlignment="1" applyProtection="1">
      <alignment horizontal="center" vertical="center" wrapText="1"/>
      <protection locked="0"/>
    </xf>
    <xf numFmtId="9" fontId="15" fillId="3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right" vertical="center" wrapText="1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2"/>
  <sheetViews>
    <sheetView tabSelected="1" zoomScale="120" zoomScaleNormal="120" workbookViewId="0">
      <selection activeCell="F15" sqref="F15:G15"/>
    </sheetView>
  </sheetViews>
  <sheetFormatPr defaultRowHeight="14.5" x14ac:dyDescent="0.35"/>
  <cols>
    <col min="3" max="3" width="4.1796875" customWidth="1"/>
    <col min="4" max="4" width="2.54296875" customWidth="1"/>
    <col min="5" max="5" width="20.54296875" customWidth="1"/>
    <col min="7" max="7" width="15" customWidth="1"/>
    <col min="8" max="8" width="18" customWidth="1"/>
    <col min="9" max="9" width="26.1796875" customWidth="1"/>
  </cols>
  <sheetData>
    <row r="1" spans="2:18" ht="33" customHeight="1" x14ac:dyDescent="0.35">
      <c r="I1" s="1" t="s">
        <v>0</v>
      </c>
    </row>
    <row r="2" spans="2:18" ht="33" customHeight="1" x14ac:dyDescent="0.35">
      <c r="B2" s="46" t="s">
        <v>28</v>
      </c>
      <c r="C2" s="46"/>
      <c r="D2" s="46"/>
      <c r="E2" s="46"/>
      <c r="I2" s="1"/>
    </row>
    <row r="3" spans="2:18" ht="32.25" customHeight="1" x14ac:dyDescent="0.35">
      <c r="B3" s="60" t="s">
        <v>3</v>
      </c>
      <c r="C3" s="61"/>
      <c r="D3" s="61"/>
      <c r="E3" s="61"/>
      <c r="F3" s="62"/>
      <c r="G3" s="62"/>
      <c r="H3" s="62"/>
      <c r="I3" s="63"/>
    </row>
    <row r="4" spans="2:18" ht="61.5" customHeight="1" x14ac:dyDescent="0.35">
      <c r="B4" s="56" t="s">
        <v>23</v>
      </c>
      <c r="C4" s="57"/>
      <c r="D4" s="57"/>
      <c r="E4" s="57"/>
      <c r="F4" s="58"/>
      <c r="G4" s="58"/>
      <c r="H4" s="58"/>
      <c r="I4" s="59"/>
    </row>
    <row r="5" spans="2:18" ht="31.5" customHeight="1" x14ac:dyDescent="0.35">
      <c r="B5" s="10" t="s">
        <v>4</v>
      </c>
      <c r="C5" s="64" t="s">
        <v>5</v>
      </c>
      <c r="D5" s="65"/>
      <c r="E5" s="49"/>
      <c r="F5" s="64"/>
      <c r="G5" s="65"/>
      <c r="H5" s="49"/>
      <c r="I5" s="10" t="s">
        <v>6</v>
      </c>
    </row>
    <row r="6" spans="2:18" ht="42" x14ac:dyDescent="0.35">
      <c r="B6" s="11">
        <v>1</v>
      </c>
      <c r="C6" s="50" t="s">
        <v>25</v>
      </c>
      <c r="D6" s="51"/>
      <c r="E6" s="52"/>
      <c r="F6" s="12"/>
      <c r="G6" s="13" t="s">
        <v>13</v>
      </c>
      <c r="H6" s="14" t="s">
        <v>14</v>
      </c>
      <c r="I6" s="15" t="s">
        <v>16</v>
      </c>
    </row>
    <row r="7" spans="2:18" ht="24.75" customHeight="1" x14ac:dyDescent="0.35">
      <c r="B7" s="33">
        <v>2</v>
      </c>
      <c r="C7" s="36">
        <v>1</v>
      </c>
      <c r="D7" s="37"/>
      <c r="E7" s="29" t="s">
        <v>29</v>
      </c>
      <c r="F7" s="12"/>
      <c r="G7" s="18">
        <v>0.2</v>
      </c>
      <c r="H7" s="30"/>
      <c r="I7" s="7" t="str">
        <f>IF((H$7+H$8+H$9+H$10+H$11+H$12+H$13+ABS(G$14))&gt;100%,"Przekroczono 100%",CONCATENATE(ROUND($F$15*H7,2)," ",$I$15))</f>
        <v>0 PLN</v>
      </c>
    </row>
    <row r="8" spans="2:18" ht="45" customHeight="1" x14ac:dyDescent="0.35">
      <c r="B8" s="34"/>
      <c r="C8" s="36">
        <v>2</v>
      </c>
      <c r="D8" s="37"/>
      <c r="E8" s="16" t="s">
        <v>26</v>
      </c>
      <c r="F8" s="17" t="s">
        <v>12</v>
      </c>
      <c r="G8" s="18">
        <v>0.3</v>
      </c>
      <c r="H8" s="30"/>
      <c r="I8" s="7" t="str">
        <f t="shared" ref="I8:I14" si="0">IF((H$7+H$8+H$9+H$10+H$11+H$12+H$13+ABS(G$14))&gt;100%,"Przekroczono 100%",CONCATENATE(ROUND($F$15*H8,2)," ",$I$15))</f>
        <v>0 PLN</v>
      </c>
      <c r="K8" s="6"/>
    </row>
    <row r="9" spans="2:18" ht="24.75" customHeight="1" x14ac:dyDescent="0.35">
      <c r="B9" s="34"/>
      <c r="C9" s="48">
        <f>C8+1</f>
        <v>3</v>
      </c>
      <c r="D9" s="49"/>
      <c r="E9" s="16" t="s">
        <v>15</v>
      </c>
      <c r="F9" s="17" t="s">
        <v>12</v>
      </c>
      <c r="G9" s="18">
        <v>0.2</v>
      </c>
      <c r="H9" s="30"/>
      <c r="I9" s="7" t="str">
        <f t="shared" si="0"/>
        <v>0 PLN</v>
      </c>
    </row>
    <row r="10" spans="2:18" ht="27.75" customHeight="1" x14ac:dyDescent="0.35">
      <c r="B10" s="34"/>
      <c r="C10" s="48">
        <f t="shared" ref="C10:C12" si="1">C9+1</f>
        <v>4</v>
      </c>
      <c r="D10" s="49"/>
      <c r="E10" s="19" t="s">
        <v>7</v>
      </c>
      <c r="F10" s="17" t="s">
        <v>12</v>
      </c>
      <c r="G10" s="18">
        <v>0.05</v>
      </c>
      <c r="H10" s="30"/>
      <c r="I10" s="7" t="str">
        <f t="shared" si="0"/>
        <v>0 PLN</v>
      </c>
    </row>
    <row r="11" spans="2:18" ht="23.25" customHeight="1" x14ac:dyDescent="0.35">
      <c r="B11" s="34"/>
      <c r="C11" s="48">
        <f t="shared" si="1"/>
        <v>5</v>
      </c>
      <c r="D11" s="49"/>
      <c r="E11" s="20" t="s">
        <v>8</v>
      </c>
      <c r="F11" s="17" t="s">
        <v>12</v>
      </c>
      <c r="G11" s="18">
        <v>0.1</v>
      </c>
      <c r="H11" s="30"/>
      <c r="I11" s="7" t="str">
        <f t="shared" si="0"/>
        <v>0 PLN</v>
      </c>
      <c r="R11" s="32"/>
    </row>
    <row r="12" spans="2:18" ht="25.5" customHeight="1" x14ac:dyDescent="0.35">
      <c r="B12" s="34"/>
      <c r="C12" s="48">
        <f t="shared" si="1"/>
        <v>6</v>
      </c>
      <c r="D12" s="49"/>
      <c r="E12" s="20" t="s">
        <v>9</v>
      </c>
      <c r="F12" s="17" t="s">
        <v>12</v>
      </c>
      <c r="G12" s="18">
        <v>0.2</v>
      </c>
      <c r="H12" s="30"/>
      <c r="I12" s="7" t="str">
        <f t="shared" si="0"/>
        <v>0 PLN</v>
      </c>
    </row>
    <row r="13" spans="2:18" ht="25.5" customHeight="1" x14ac:dyDescent="0.35">
      <c r="B13" s="34"/>
      <c r="C13" s="48">
        <f t="shared" ref="C13:C14" si="2">C12+1</f>
        <v>7</v>
      </c>
      <c r="D13" s="49"/>
      <c r="E13" s="20" t="s">
        <v>10</v>
      </c>
      <c r="F13" s="17" t="s">
        <v>12</v>
      </c>
      <c r="G13" s="18">
        <v>0.1</v>
      </c>
      <c r="H13" s="31"/>
      <c r="I13" s="7" t="str">
        <f t="shared" si="0"/>
        <v>0 PLN</v>
      </c>
    </row>
    <row r="14" spans="2:18" ht="28.5" customHeight="1" x14ac:dyDescent="0.35">
      <c r="B14" s="35"/>
      <c r="C14" s="48">
        <f t="shared" si="2"/>
        <v>8</v>
      </c>
      <c r="D14" s="49"/>
      <c r="E14" s="20" t="s">
        <v>11</v>
      </c>
      <c r="F14" s="17" t="s">
        <v>12</v>
      </c>
      <c r="G14" s="21">
        <f>100%-(H7+H8+H9+H10+H11+H12+H13)</f>
        <v>1</v>
      </c>
      <c r="H14" s="22">
        <f>IF(G14&lt;0, "Przekroczono 100%", G14)</f>
        <v>1</v>
      </c>
      <c r="I14" s="7" t="str">
        <f t="shared" si="0"/>
        <v>0 PLN</v>
      </c>
    </row>
    <row r="15" spans="2:18" ht="40.5" customHeight="1" thickBot="1" x14ac:dyDescent="0.4">
      <c r="B15" s="23">
        <v>3</v>
      </c>
      <c r="C15" s="53" t="s">
        <v>27</v>
      </c>
      <c r="D15" s="54"/>
      <c r="E15" s="55"/>
      <c r="F15" s="44"/>
      <c r="G15" s="45"/>
      <c r="H15" s="24" t="s">
        <v>24</v>
      </c>
      <c r="I15" s="2" t="s">
        <v>30</v>
      </c>
      <c r="J15" s="8"/>
    </row>
    <row r="16" spans="2:18" ht="23.25" customHeight="1" x14ac:dyDescent="0.35">
      <c r="B16" s="25">
        <v>4</v>
      </c>
      <c r="C16" s="42" t="s">
        <v>17</v>
      </c>
      <c r="D16" s="43"/>
      <c r="E16" s="43"/>
      <c r="F16" s="43"/>
      <c r="G16" s="26" t="s">
        <v>18</v>
      </c>
      <c r="H16" s="9"/>
      <c r="I16" s="27" t="str">
        <f>CONCATENATE(ROUND((F15)*H16,2)," ",I15)</f>
        <v>0 PLN</v>
      </c>
    </row>
    <row r="17" spans="2:9" ht="24" customHeight="1" x14ac:dyDescent="0.35">
      <c r="B17" s="25">
        <v>5</v>
      </c>
      <c r="C17" s="47" t="s">
        <v>19</v>
      </c>
      <c r="D17" s="47"/>
      <c r="E17" s="47"/>
      <c r="F17" s="47"/>
      <c r="G17" s="47"/>
      <c r="H17" s="47"/>
      <c r="I17" s="28" t="str">
        <f>CONCATENATE(ROUND(F15+((F15)*H16),2)," ",I15)</f>
        <v>0 PLN</v>
      </c>
    </row>
    <row r="18" spans="2:9" ht="38.25" customHeight="1" x14ac:dyDescent="0.35">
      <c r="B18" s="38" t="s">
        <v>20</v>
      </c>
      <c r="C18" s="39"/>
      <c r="D18" s="39"/>
      <c r="E18" s="39"/>
      <c r="F18" s="39"/>
      <c r="G18" s="39"/>
      <c r="H18" s="39"/>
      <c r="I18" s="39"/>
    </row>
    <row r="19" spans="2:9" x14ac:dyDescent="0.35">
      <c r="C19" s="3"/>
      <c r="D19" s="3"/>
      <c r="E19" s="3"/>
      <c r="F19" s="3"/>
      <c r="G19" s="3"/>
      <c r="H19" s="3"/>
      <c r="I19" s="3"/>
    </row>
    <row r="20" spans="2:9" ht="27.75" customHeight="1" x14ac:dyDescent="0.35">
      <c r="B20" t="s">
        <v>1</v>
      </c>
    </row>
    <row r="21" spans="2:9" x14ac:dyDescent="0.35">
      <c r="B21" t="s">
        <v>21</v>
      </c>
      <c r="H21" s="41" t="s">
        <v>2</v>
      </c>
      <c r="I21" s="41"/>
    </row>
    <row r="22" spans="2:9" x14ac:dyDescent="0.35">
      <c r="E22" s="40"/>
      <c r="F22" s="40"/>
      <c r="G22" s="4"/>
      <c r="H22" s="5" t="s">
        <v>22</v>
      </c>
      <c r="I22" s="5"/>
    </row>
  </sheetData>
  <sheetProtection algorithmName="SHA-512" hashValue="JzNKwDKPZS38EoteySrbZX8RSaom0SXnXXSg+jt4QEN9401jwoGF4Aa9DSsTuqALkpbDJyQTIY79EugviK6pBA==" saltValue="MKJXDP01yQUkCQdeXEQLJg==" spinCount="100000" sheet="1" formatCells="0" formatColumns="0" formatRows="0" insertColumns="0" insertRows="0" insertHyperlinks="0" deleteColumns="0" deleteRows="0" sort="0" autoFilter="0" pivotTables="0"/>
  <mergeCells count="22">
    <mergeCell ref="B2:E2"/>
    <mergeCell ref="C17:H17"/>
    <mergeCell ref="C14:D14"/>
    <mergeCell ref="C6:E6"/>
    <mergeCell ref="C8:D8"/>
    <mergeCell ref="C9:D9"/>
    <mergeCell ref="C10:D10"/>
    <mergeCell ref="C11:D11"/>
    <mergeCell ref="C15:E15"/>
    <mergeCell ref="C12:D12"/>
    <mergeCell ref="B4:I4"/>
    <mergeCell ref="B3:I3"/>
    <mergeCell ref="C5:E5"/>
    <mergeCell ref="F5:H5"/>
    <mergeCell ref="C13:D13"/>
    <mergeCell ref="B7:B14"/>
    <mergeCell ref="C7:D7"/>
    <mergeCell ref="B18:I18"/>
    <mergeCell ref="E22:F22"/>
    <mergeCell ref="H21:I21"/>
    <mergeCell ref="C16:F16"/>
    <mergeCell ref="F15:G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Narodowe Centrum Badań Jądrowych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Dżaman Kamila</dc:creator>
  <cp:lastModifiedBy>Matusiak Michał</cp:lastModifiedBy>
  <dcterms:created xsi:type="dcterms:W3CDTF">2022-05-26T10:38:07Z</dcterms:created>
  <dcterms:modified xsi:type="dcterms:W3CDTF">2023-10-09T10:41:29Z</dcterms:modified>
</cp:coreProperties>
</file>