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G:\2023 - Inne postępowania - zapytania ofertowe 2023\nr 23 - Dostawa tonerów na 2024 rok\"/>
    </mc:Choice>
  </mc:AlternateContent>
  <xr:revisionPtr revIDLastSave="0" documentId="13_ncr:1_{F04ED16D-1A4B-4C79-A3C7-C89CDA7F1B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III" sheetId="1" r:id="rId1"/>
    <sheet name="Arkusz1" sheetId="2" r:id="rId2"/>
  </sheets>
  <externalReferences>
    <externalReference r:id="rId3"/>
    <externalReference r:id="rId4"/>
  </externalReferences>
  <definedNames>
    <definedName name="_xlnm._FilterDatabase" localSheetId="0" hidden="1">'Część III'!$B$2:$I$15</definedName>
    <definedName name="_xlnm.Print_Area" localSheetId="0">'Część III'!$A$1:$N$21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L20" i="1"/>
  <c r="J19" i="1"/>
  <c r="J4" i="1"/>
  <c r="L4" i="1" s="1"/>
  <c r="N4" i="1" s="1"/>
  <c r="M4" i="1" s="1"/>
  <c r="J5" i="1"/>
  <c r="L5" i="1" s="1"/>
  <c r="N5" i="1" s="1"/>
  <c r="M5" i="1" s="1"/>
  <c r="J6" i="1"/>
  <c r="L6" i="1" s="1"/>
  <c r="J7" i="1"/>
  <c r="L7" i="1" s="1"/>
  <c r="N7" i="1" s="1"/>
  <c r="M7" i="1" s="1"/>
  <c r="J8" i="1"/>
  <c r="L8" i="1" s="1"/>
  <c r="N8" i="1" s="1"/>
  <c r="M8" i="1" s="1"/>
  <c r="J9" i="1"/>
  <c r="L9" i="1" s="1"/>
  <c r="J10" i="1"/>
  <c r="L10" i="1" s="1"/>
  <c r="N10" i="1" s="1"/>
  <c r="M10" i="1" s="1"/>
  <c r="J11" i="1"/>
  <c r="L11" i="1" s="1"/>
  <c r="N11" i="1" s="1"/>
  <c r="M11" i="1" s="1"/>
  <c r="J12" i="1"/>
  <c r="L12" i="1" s="1"/>
  <c r="J13" i="1"/>
  <c r="L13" i="1" s="1"/>
  <c r="N13" i="1" s="1"/>
  <c r="M13" i="1" s="1"/>
  <c r="J14" i="1"/>
  <c r="L14" i="1" s="1"/>
  <c r="N14" i="1" s="1"/>
  <c r="M14" i="1" s="1"/>
  <c r="J15" i="1"/>
  <c r="L15" i="1" s="1"/>
  <c r="J16" i="1"/>
  <c r="L16" i="1" s="1"/>
  <c r="N16" i="1" s="1"/>
  <c r="M16" i="1" s="1"/>
  <c r="J17" i="1"/>
  <c r="L17" i="1" s="1"/>
  <c r="N17" i="1" s="1"/>
  <c r="M17" i="1" s="1"/>
  <c r="J18" i="1"/>
  <c r="L18" i="1" s="1"/>
  <c r="J3" i="1"/>
  <c r="N18" i="1" l="1"/>
  <c r="M18" i="1" s="1"/>
  <c r="N6" i="1"/>
  <c r="N12" i="1"/>
  <c r="M12" i="1" s="1"/>
  <c r="N15" i="1"/>
  <c r="M15" i="1" s="1"/>
  <c r="N9" i="1"/>
  <c r="M9" i="1" s="1"/>
  <c r="L3" i="1"/>
  <c r="M6" i="1" l="1"/>
  <c r="N3" i="1"/>
  <c r="M3" i="1" s="1"/>
  <c r="K19" i="2" l="1"/>
  <c r="L19" i="2" l="1"/>
  <c r="M19" i="2"/>
</calcChain>
</file>

<file path=xl/sharedStrings.xml><?xml version="1.0" encoding="utf-8"?>
<sst xmlns="http://schemas.openxmlformats.org/spreadsheetml/2006/main" count="101" uniqueCount="72">
  <si>
    <t>Model urządzenia</t>
  </si>
  <si>
    <t>Jm</t>
  </si>
  <si>
    <t>szt.</t>
  </si>
  <si>
    <t>kpl.</t>
  </si>
  <si>
    <t>HP LJ P1606dn</t>
  </si>
  <si>
    <t>HP LJ Pro M201dw</t>
  </si>
  <si>
    <t>LEXMARK MS312dn</t>
  </si>
  <si>
    <t>LEXMARK C3224dw</t>
  </si>
  <si>
    <t>HP LJ Pro M404dn / HP M428fdn</t>
  </si>
  <si>
    <t>HP LJ P2055d / M401dn</t>
  </si>
  <si>
    <t>HP Laser Jet 1022</t>
  </si>
  <si>
    <t>HP Desk Jet 3000</t>
  </si>
  <si>
    <t>Canon FAX L 295</t>
  </si>
  <si>
    <t>HP LaserJet Pro M 479FDN / MFP M479dn / M454dn</t>
  </si>
  <si>
    <t>Symbol</t>
  </si>
  <si>
    <t>Minimalna wydajność przy 5% zadruku</t>
  </si>
  <si>
    <t>CE278A</t>
  </si>
  <si>
    <t>CF259A</t>
  </si>
  <si>
    <t>CF283A</t>
  </si>
  <si>
    <t>50F2000</t>
  </si>
  <si>
    <t xml:space="preserve">CE505A </t>
  </si>
  <si>
    <t>C3220K0, C3220C0, C3220M0, C3220Y0</t>
  </si>
  <si>
    <t>W2030A
W2031A
W2032A
W2033A</t>
  </si>
  <si>
    <t>Urządzenie wielofunkcyjne XEROX Versalink C7130V (oryginalny)</t>
  </si>
  <si>
    <t xml:space="preserve">W1490A </t>
  </si>
  <si>
    <t xml:space="preserve">Q2612A </t>
  </si>
  <si>
    <t>301 czarny
301 kolor</t>
  </si>
  <si>
    <t>FX-3</t>
  </si>
  <si>
    <t>006R01828 BK
006R01829 C
006R01830 M
006R01831 Y</t>
  </si>
  <si>
    <t>2 400
2 100
2 100
2 100</t>
  </si>
  <si>
    <t>190
165</t>
  </si>
  <si>
    <t>31300 
18500
18500
18500</t>
  </si>
  <si>
    <t>006R01828 BK</t>
  </si>
  <si>
    <t>013R00688</t>
  </si>
  <si>
    <t>W2030A</t>
  </si>
  <si>
    <t>WZÓR FORMULARZA CENOWEGO - ZP.264.23.2023</t>
  </si>
  <si>
    <t>Załącznik nr 3 do zapytania ofertowego</t>
  </si>
  <si>
    <t>Lp.</t>
  </si>
  <si>
    <t xml:space="preserve">Ilość urządzeń </t>
  </si>
  <si>
    <t>Stan produktu</t>
  </si>
  <si>
    <t>Ilość</t>
  </si>
  <si>
    <t>Cena jednostkowa netto</t>
  </si>
  <si>
    <t xml:space="preserve">Wartość netto </t>
  </si>
  <si>
    <t>Stawka podatku VAT</t>
  </si>
  <si>
    <t>Podatek VAT</t>
  </si>
  <si>
    <t>Cena jednostkowa brutto</t>
  </si>
  <si>
    <t xml:space="preserve">Wartość brutto </t>
  </si>
  <si>
    <t>równoważny</t>
  </si>
  <si>
    <t>oryginalny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</si>
  <si>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</si>
  <si>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</si>
  <si>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</si>
  <si>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</si>
  <si>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</si>
  <si>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</si>
  <si>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</si>
  <si>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</si>
  <si>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</si>
  <si>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</si>
  <si>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</si>
  <si>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</si>
  <si>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</si>
  <si>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</si>
  <si>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</si>
  <si>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</si>
  <si>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HP LaserJet Pro 4002dn /  MFP4102fdn </t>
  </si>
  <si>
    <t xml:space="preserve">LEXMARK MS 312dn - Bęben </t>
  </si>
  <si>
    <t xml:space="preserve">Urządzenie wielofunkcyjne XEROX Versalink C7130V - Bęben </t>
  </si>
  <si>
    <t xml:space="preserve">Urządzenie wielofunkcyjne XEROX Versalink C7130V </t>
  </si>
  <si>
    <t>wartość netto</t>
  </si>
  <si>
    <t>wartość VAT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</si>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</sst>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0" xfId="0" applyNumberFormat="1" applyFont="1"/>
    <xf numFmtId="164" fontId="3" fillId="3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right" vertical="center" wrapText="1"/>
    </xf>
    <xf numFmtId="164" fontId="3" fillId="3" borderId="5" xfId="0" applyNumberFormat="1" applyFont="1" applyFill="1" applyBorder="1" applyAlignment="1">
      <alignment horizontal="right" vertical="center" wrapText="1"/>
    </xf>
    <xf numFmtId="164" fontId="3" fillId="3" borderId="6" xfId="0" applyNumberFormat="1" applyFont="1" applyFill="1" applyBorder="1" applyAlignment="1">
      <alignment horizontal="right" vertical="center" wrapText="1"/>
    </xf>
    <xf numFmtId="164" fontId="3" fillId="4" borderId="2" xfId="0" applyNumberFormat="1" applyFont="1" applyFill="1" applyBorder="1" applyAlignment="1">
      <alignment horizontal="right" vertical="center" wrapText="1"/>
    </xf>
    <xf numFmtId="164" fontId="3" fillId="4" borderId="5" xfId="0" applyNumberFormat="1" applyFont="1" applyFill="1" applyBorder="1" applyAlignment="1">
      <alignment horizontal="right" vertical="center" wrapText="1"/>
    </xf>
    <xf numFmtId="164" fontId="3" fillId="4" borderId="6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2023%20-%20Inne%20post&#281;powania%20-%20zapytania%20ofertowe%202023\nr%2023%20-%20Dostawa%20toner&#243;w%20na%202024%20rok\Za&#322;&#261;cznik%20Nr%201%20-%20MWOMP%20P&#322;ock.xlsx" TargetMode="External"/><Relationship Id="rId1" Type="http://schemas.openxmlformats.org/officeDocument/2006/relationships/externalLinkPath" Target="Za&#322;&#261;cznik%20Nr%201%20-%20MWOMP%20P&#322;ock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2023%20-%20Inne%20post&#281;powania%20-%20zapytania%20ofertowe%202023\nr%2023%20-%20Dostawa%20toner&#243;w%20na%202024%20rok\Za&#322;&#261;cznik%20Nr%202%20-%20Cz&#281;&#347;&#263;%20II%20-%20MWOMP%20w%20P&#322;ocku%20Oddzia&#322;%20w%20Warszawie.xlsx" TargetMode="External"/><Relationship Id="rId1" Type="http://schemas.openxmlformats.org/officeDocument/2006/relationships/externalLinkPath" Target="Za&#322;&#261;cznik%20Nr%202%20-%20Cz&#281;&#347;&#263;%20II%20-%20MWOMP%20w%20P&#322;ocku%20Oddzia&#322;%20w%20Warszaw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łock"/>
    </sheetNames>
    <sheetDataSet>
      <sheetData sheetId="0">
        <row r="27">
          <cell r="J27">
            <v>31362.259999999995</v>
          </cell>
        </row>
        <row r="28">
          <cell r="L28">
            <v>7213.3399999999974</v>
          </cell>
        </row>
        <row r="29">
          <cell r="N29">
            <v>38575.599999999999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zęść II"/>
      <sheetName val="Arkusz1"/>
    </sheetNames>
    <sheetDataSet>
      <sheetData sheetId="0">
        <row r="20">
          <cell r="J20">
            <v>0</v>
          </cell>
        </row>
        <row r="21">
          <cell r="L21">
            <v>0</v>
          </cell>
        </row>
        <row r="22">
          <cell r="N22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abSelected="1" view="pageBreakPreview" topLeftCell="A16" zoomScaleNormal="100" zoomScaleSheetLayoutView="100" workbookViewId="0">
      <selection activeCell="N22" sqref="N22"/>
    </sheetView>
  </sheetViews>
  <sheetFormatPr defaultRowHeight="15" x14ac:dyDescent="0.25"/>
  <cols>
    <col min="1" max="1" width="9.140625" style="8"/>
    <col min="2" max="2" width="41.7109375" style="16" customWidth="1"/>
    <col min="3" max="3" width="9.7109375" style="8" customWidth="1"/>
    <col min="4" max="4" width="13.7109375" style="8" customWidth="1"/>
    <col min="5" max="5" width="13.85546875" style="8" customWidth="1"/>
    <col min="6" max="6" width="15.7109375" style="8" customWidth="1"/>
    <col min="7" max="7" width="7.7109375" style="8" customWidth="1"/>
    <col min="8" max="8" width="9.7109375" style="8" customWidth="1"/>
    <col min="9" max="13" width="10.7109375" style="8" customWidth="1"/>
    <col min="14" max="14" width="12.7109375" style="8" customWidth="1"/>
    <col min="15" max="16384" width="9.140625" style="8"/>
  </cols>
  <sheetData>
    <row r="1" spans="1:14" s="10" customFormat="1" ht="24.95" customHeight="1" x14ac:dyDescent="0.25">
      <c r="A1" s="40" t="s">
        <v>35</v>
      </c>
      <c r="B1" s="40"/>
      <c r="C1" s="40"/>
      <c r="D1" s="9"/>
      <c r="E1" s="41"/>
      <c r="F1" s="42"/>
      <c r="G1" s="42"/>
      <c r="H1" s="42"/>
      <c r="I1" s="42"/>
      <c r="J1" s="43"/>
      <c r="K1" s="41" t="s">
        <v>36</v>
      </c>
      <c r="L1" s="42"/>
      <c r="M1" s="42"/>
      <c r="N1" s="43"/>
    </row>
    <row r="2" spans="1:14" s="11" customFormat="1" ht="42.75" customHeight="1" x14ac:dyDescent="0.25">
      <c r="A2" s="1" t="s">
        <v>37</v>
      </c>
      <c r="B2" s="3" t="s">
        <v>0</v>
      </c>
      <c r="C2" s="1" t="s">
        <v>38</v>
      </c>
      <c r="D2" s="1" t="s">
        <v>39</v>
      </c>
      <c r="E2" s="1" t="s">
        <v>14</v>
      </c>
      <c r="F2" s="1" t="s">
        <v>15</v>
      </c>
      <c r="G2" s="1" t="s">
        <v>1</v>
      </c>
      <c r="H2" s="1" t="s">
        <v>40</v>
      </c>
      <c r="I2" s="7" t="s">
        <v>41</v>
      </c>
      <c r="J2" s="7" t="s">
        <v>42</v>
      </c>
      <c r="K2" s="7" t="s">
        <v>43</v>
      </c>
      <c r="L2" s="7" t="s">
        <v>44</v>
      </c>
      <c r="M2" s="7" t="s">
        <v>45</v>
      </c>
      <c r="N2" s="7" t="s">
        <v>46</v>
      </c>
    </row>
    <row r="3" spans="1:14" ht="30" customHeight="1" x14ac:dyDescent="0.25">
      <c r="A3" s="4" t="s">
        <v>49</v>
      </c>
      <c r="B3" s="5" t="s">
        <v>4</v>
      </c>
      <c r="C3" s="4">
        <v>2</v>
      </c>
      <c r="D3" s="4" t="s">
        <v>47</v>
      </c>
      <c r="E3" s="4" t="s">
        <v>16</v>
      </c>
      <c r="F3" s="2">
        <v>2100</v>
      </c>
      <c r="G3" s="4" t="s">
        <v>2</v>
      </c>
      <c r="H3" s="4">
        <v>16</v>
      </c>
      <c r="I3" s="12"/>
      <c r="J3" s="17">
        <f>ROUND(H3*I3,2)</f>
        <v>0</v>
      </c>
      <c r="K3" s="18">
        <v>0.23</v>
      </c>
      <c r="L3" s="17">
        <f>ROUND(J3*K3,2)</f>
        <v>0</v>
      </c>
      <c r="M3" s="17">
        <f>ROUND(N3/H3,2)</f>
        <v>0</v>
      </c>
      <c r="N3" s="17">
        <f>ROUND(SUM(J3,L3),2)</f>
        <v>0</v>
      </c>
    </row>
    <row r="4" spans="1:14" ht="30" customHeight="1" x14ac:dyDescent="0.25">
      <c r="A4" s="4" t="s">
        <v>50</v>
      </c>
      <c r="B4" s="5" t="s">
        <v>8</v>
      </c>
      <c r="C4" s="4">
        <v>3</v>
      </c>
      <c r="D4" s="4" t="s">
        <v>47</v>
      </c>
      <c r="E4" s="4" t="s">
        <v>17</v>
      </c>
      <c r="F4" s="2">
        <v>3000</v>
      </c>
      <c r="G4" s="4" t="s">
        <v>2</v>
      </c>
      <c r="H4" s="4">
        <v>9</v>
      </c>
      <c r="I4" s="12"/>
      <c r="J4" s="17">
        <f t="shared" ref="J4:J18" si="0">ROUND(H4*I4,2)</f>
        <v>0</v>
      </c>
      <c r="K4" s="18">
        <v>0.23</v>
      </c>
      <c r="L4" s="17">
        <f t="shared" ref="L4:L18" si="1">ROUND(J4*K4,2)</f>
        <v>0</v>
      </c>
      <c r="M4" s="17">
        <f t="shared" ref="M4:M18" si="2">ROUND(N4/H4,2)</f>
        <v>0</v>
      </c>
      <c r="N4" s="17">
        <f t="shared" ref="N4:N18" si="3">ROUND(SUM(J4,L4),2)</f>
        <v>0</v>
      </c>
    </row>
    <row r="5" spans="1:14" ht="30" customHeight="1" x14ac:dyDescent="0.25">
      <c r="A5" s="4" t="s">
        <v>51</v>
      </c>
      <c r="B5" s="5" t="s">
        <v>5</v>
      </c>
      <c r="C5" s="4">
        <v>5</v>
      </c>
      <c r="D5" s="4" t="s">
        <v>47</v>
      </c>
      <c r="E5" s="4" t="s">
        <v>18</v>
      </c>
      <c r="F5" s="2">
        <v>1500</v>
      </c>
      <c r="G5" s="4" t="s">
        <v>2</v>
      </c>
      <c r="H5" s="4">
        <v>26</v>
      </c>
      <c r="I5" s="12"/>
      <c r="J5" s="17">
        <f t="shared" si="0"/>
        <v>0</v>
      </c>
      <c r="K5" s="18">
        <v>0.23</v>
      </c>
      <c r="L5" s="17">
        <f t="shared" si="1"/>
        <v>0</v>
      </c>
      <c r="M5" s="17">
        <f t="shared" si="2"/>
        <v>0</v>
      </c>
      <c r="N5" s="17">
        <f t="shared" si="3"/>
        <v>0</v>
      </c>
    </row>
    <row r="6" spans="1:14" ht="30" customHeight="1" x14ac:dyDescent="0.25">
      <c r="A6" s="4" t="s">
        <v>52</v>
      </c>
      <c r="B6" s="5" t="s">
        <v>6</v>
      </c>
      <c r="C6" s="4">
        <v>7</v>
      </c>
      <c r="D6" s="4" t="s">
        <v>47</v>
      </c>
      <c r="E6" s="4" t="s">
        <v>19</v>
      </c>
      <c r="F6" s="2">
        <v>1500</v>
      </c>
      <c r="G6" s="4" t="s">
        <v>2</v>
      </c>
      <c r="H6" s="4">
        <v>30</v>
      </c>
      <c r="I6" s="12"/>
      <c r="J6" s="17">
        <f t="shared" si="0"/>
        <v>0</v>
      </c>
      <c r="K6" s="18">
        <v>0.23</v>
      </c>
      <c r="L6" s="17">
        <f t="shared" si="1"/>
        <v>0</v>
      </c>
      <c r="M6" s="17">
        <f t="shared" si="2"/>
        <v>0</v>
      </c>
      <c r="N6" s="17">
        <f t="shared" si="3"/>
        <v>0</v>
      </c>
    </row>
    <row r="7" spans="1:14" ht="30" customHeight="1" x14ac:dyDescent="0.25">
      <c r="A7" s="4" t="s">
        <v>53</v>
      </c>
      <c r="B7" s="5" t="s">
        <v>9</v>
      </c>
      <c r="C7" s="4">
        <v>3</v>
      </c>
      <c r="D7" s="4" t="s">
        <v>47</v>
      </c>
      <c r="E7" s="4" t="s">
        <v>20</v>
      </c>
      <c r="F7" s="2">
        <v>2300</v>
      </c>
      <c r="G7" s="4" t="s">
        <v>2</v>
      </c>
      <c r="H7" s="4">
        <v>12</v>
      </c>
      <c r="I7" s="12"/>
      <c r="J7" s="17">
        <f t="shared" si="0"/>
        <v>0</v>
      </c>
      <c r="K7" s="18">
        <v>0.23</v>
      </c>
      <c r="L7" s="17">
        <f t="shared" si="1"/>
        <v>0</v>
      </c>
      <c r="M7" s="17">
        <f t="shared" si="2"/>
        <v>0</v>
      </c>
      <c r="N7" s="17">
        <f t="shared" si="3"/>
        <v>0</v>
      </c>
    </row>
    <row r="8" spans="1:14" ht="60" customHeight="1" x14ac:dyDescent="0.25">
      <c r="A8" s="4" t="s">
        <v>54</v>
      </c>
      <c r="B8" s="5" t="s">
        <v>7</v>
      </c>
      <c r="C8" s="4">
        <v>1</v>
      </c>
      <c r="D8" s="4" t="s">
        <v>47</v>
      </c>
      <c r="E8" s="4" t="s">
        <v>21</v>
      </c>
      <c r="F8" s="2">
        <v>1500</v>
      </c>
      <c r="G8" s="4" t="s">
        <v>3</v>
      </c>
      <c r="H8" s="4">
        <v>1</v>
      </c>
      <c r="I8" s="12"/>
      <c r="J8" s="17">
        <f t="shared" si="0"/>
        <v>0</v>
      </c>
      <c r="K8" s="18">
        <v>0.23</v>
      </c>
      <c r="L8" s="17">
        <f t="shared" si="1"/>
        <v>0</v>
      </c>
      <c r="M8" s="17">
        <f t="shared" si="2"/>
        <v>0</v>
      </c>
      <c r="N8" s="17">
        <f t="shared" si="3"/>
        <v>0</v>
      </c>
    </row>
    <row r="9" spans="1:14" ht="60" customHeight="1" x14ac:dyDescent="0.25">
      <c r="A9" s="4" t="s">
        <v>55</v>
      </c>
      <c r="B9" s="5" t="s">
        <v>13</v>
      </c>
      <c r="C9" s="4">
        <v>3</v>
      </c>
      <c r="D9" s="4" t="s">
        <v>47</v>
      </c>
      <c r="E9" s="4" t="s">
        <v>22</v>
      </c>
      <c r="F9" s="2" t="s">
        <v>29</v>
      </c>
      <c r="G9" s="4" t="s">
        <v>3</v>
      </c>
      <c r="H9" s="4">
        <v>6</v>
      </c>
      <c r="I9" s="12"/>
      <c r="J9" s="17">
        <f t="shared" si="0"/>
        <v>0</v>
      </c>
      <c r="K9" s="18">
        <v>0.23</v>
      </c>
      <c r="L9" s="17">
        <f t="shared" si="1"/>
        <v>0</v>
      </c>
      <c r="M9" s="17">
        <f t="shared" si="2"/>
        <v>0</v>
      </c>
      <c r="N9" s="17">
        <f t="shared" si="3"/>
        <v>0</v>
      </c>
    </row>
    <row r="10" spans="1:14" ht="30" customHeight="1" x14ac:dyDescent="0.25">
      <c r="A10" s="4" t="s">
        <v>56</v>
      </c>
      <c r="B10" s="5" t="s">
        <v>13</v>
      </c>
      <c r="C10" s="4">
        <v>1</v>
      </c>
      <c r="D10" s="4" t="s">
        <v>47</v>
      </c>
      <c r="E10" s="4" t="s">
        <v>34</v>
      </c>
      <c r="F10" s="2">
        <v>2400</v>
      </c>
      <c r="G10" s="4" t="s">
        <v>2</v>
      </c>
      <c r="H10" s="4">
        <v>2</v>
      </c>
      <c r="I10" s="12"/>
      <c r="J10" s="17">
        <f t="shared" si="0"/>
        <v>0</v>
      </c>
      <c r="K10" s="18">
        <v>0.23</v>
      </c>
      <c r="L10" s="17">
        <f t="shared" si="1"/>
        <v>0</v>
      </c>
      <c r="M10" s="17">
        <f t="shared" si="2"/>
        <v>0</v>
      </c>
      <c r="N10" s="17">
        <f t="shared" si="3"/>
        <v>0</v>
      </c>
    </row>
    <row r="11" spans="1:14" ht="30" customHeight="1" x14ac:dyDescent="0.25">
      <c r="A11" s="4" t="s">
        <v>57</v>
      </c>
      <c r="B11" s="5" t="s">
        <v>66</v>
      </c>
      <c r="C11" s="4"/>
      <c r="D11" s="4" t="s">
        <v>47</v>
      </c>
      <c r="E11" s="4"/>
      <c r="F11" s="2">
        <v>60000</v>
      </c>
      <c r="G11" s="4" t="s">
        <v>2</v>
      </c>
      <c r="H11" s="4">
        <v>3</v>
      </c>
      <c r="I11" s="12"/>
      <c r="J11" s="17">
        <f t="shared" si="0"/>
        <v>0</v>
      </c>
      <c r="K11" s="18">
        <v>0.23</v>
      </c>
      <c r="L11" s="17">
        <f t="shared" si="1"/>
        <v>0</v>
      </c>
      <c r="M11" s="17">
        <f t="shared" si="2"/>
        <v>0</v>
      </c>
      <c r="N11" s="17">
        <f t="shared" si="3"/>
        <v>0</v>
      </c>
    </row>
    <row r="12" spans="1:14" ht="30" customHeight="1" x14ac:dyDescent="0.25">
      <c r="A12" s="4" t="s">
        <v>58</v>
      </c>
      <c r="B12" s="5" t="s">
        <v>65</v>
      </c>
      <c r="C12" s="4">
        <v>8</v>
      </c>
      <c r="D12" s="4" t="s">
        <v>48</v>
      </c>
      <c r="E12" s="4" t="s">
        <v>24</v>
      </c>
      <c r="F12" s="2">
        <v>2900</v>
      </c>
      <c r="G12" s="4" t="s">
        <v>2</v>
      </c>
      <c r="H12" s="4">
        <v>26</v>
      </c>
      <c r="I12" s="14"/>
      <c r="J12" s="17">
        <f t="shared" si="0"/>
        <v>0</v>
      </c>
      <c r="K12" s="18">
        <v>0.23</v>
      </c>
      <c r="L12" s="17">
        <f t="shared" si="1"/>
        <v>0</v>
      </c>
      <c r="M12" s="17">
        <f t="shared" si="2"/>
        <v>0</v>
      </c>
      <c r="N12" s="17">
        <f t="shared" si="3"/>
        <v>0</v>
      </c>
    </row>
    <row r="13" spans="1:14" ht="30" customHeight="1" x14ac:dyDescent="0.25">
      <c r="A13" s="4" t="s">
        <v>59</v>
      </c>
      <c r="B13" s="5" t="s">
        <v>10</v>
      </c>
      <c r="C13" s="4">
        <v>6</v>
      </c>
      <c r="D13" s="4" t="s">
        <v>47</v>
      </c>
      <c r="E13" s="4" t="s">
        <v>25</v>
      </c>
      <c r="F13" s="2">
        <v>2000</v>
      </c>
      <c r="G13" s="15" t="s">
        <v>2</v>
      </c>
      <c r="H13" s="4">
        <v>16</v>
      </c>
      <c r="I13" s="13"/>
      <c r="J13" s="17">
        <f t="shared" si="0"/>
        <v>0</v>
      </c>
      <c r="K13" s="18">
        <v>0.23</v>
      </c>
      <c r="L13" s="17">
        <f t="shared" si="1"/>
        <v>0</v>
      </c>
      <c r="M13" s="17">
        <f t="shared" si="2"/>
        <v>0</v>
      </c>
      <c r="N13" s="17">
        <f t="shared" si="3"/>
        <v>0</v>
      </c>
    </row>
    <row r="14" spans="1:14" ht="30" customHeight="1" x14ac:dyDescent="0.25">
      <c r="A14" s="4" t="s">
        <v>60</v>
      </c>
      <c r="B14" s="5" t="s">
        <v>11</v>
      </c>
      <c r="C14" s="4">
        <v>1</v>
      </c>
      <c r="D14" s="4" t="s">
        <v>47</v>
      </c>
      <c r="E14" s="4" t="s">
        <v>26</v>
      </c>
      <c r="F14" s="2" t="s">
        <v>30</v>
      </c>
      <c r="G14" s="4" t="s">
        <v>3</v>
      </c>
      <c r="H14" s="4">
        <v>4</v>
      </c>
      <c r="I14" s="12"/>
      <c r="J14" s="17">
        <f t="shared" si="0"/>
        <v>0</v>
      </c>
      <c r="K14" s="18">
        <v>0.23</v>
      </c>
      <c r="L14" s="17">
        <f t="shared" si="1"/>
        <v>0</v>
      </c>
      <c r="M14" s="17">
        <f t="shared" si="2"/>
        <v>0</v>
      </c>
      <c r="N14" s="17">
        <f t="shared" si="3"/>
        <v>0</v>
      </c>
    </row>
    <row r="15" spans="1:14" ht="30" customHeight="1" x14ac:dyDescent="0.25">
      <c r="A15" s="4" t="s">
        <v>61</v>
      </c>
      <c r="B15" s="5" t="s">
        <v>12</v>
      </c>
      <c r="C15" s="4">
        <v>1</v>
      </c>
      <c r="D15" s="4" t="s">
        <v>47</v>
      </c>
      <c r="E15" s="4" t="s">
        <v>27</v>
      </c>
      <c r="F15" s="2">
        <v>2700</v>
      </c>
      <c r="G15" s="4" t="s">
        <v>2</v>
      </c>
      <c r="H15" s="4">
        <v>2</v>
      </c>
      <c r="I15" s="12"/>
      <c r="J15" s="17">
        <f t="shared" si="0"/>
        <v>0</v>
      </c>
      <c r="K15" s="18">
        <v>0.23</v>
      </c>
      <c r="L15" s="17">
        <f t="shared" si="1"/>
        <v>0</v>
      </c>
      <c r="M15" s="17">
        <f t="shared" si="2"/>
        <v>0</v>
      </c>
      <c r="N15" s="17">
        <f t="shared" si="3"/>
        <v>0</v>
      </c>
    </row>
    <row r="16" spans="1:14" ht="71.25" customHeight="1" x14ac:dyDescent="0.25">
      <c r="A16" s="4" t="s">
        <v>62</v>
      </c>
      <c r="B16" s="5" t="s">
        <v>23</v>
      </c>
      <c r="C16" s="44">
        <v>1</v>
      </c>
      <c r="D16" s="4" t="s">
        <v>48</v>
      </c>
      <c r="E16" s="4" t="s">
        <v>28</v>
      </c>
      <c r="F16" s="2" t="s">
        <v>31</v>
      </c>
      <c r="G16" s="4" t="s">
        <v>3</v>
      </c>
      <c r="H16" s="4">
        <v>4</v>
      </c>
      <c r="I16" s="12"/>
      <c r="J16" s="17">
        <f t="shared" si="0"/>
        <v>0</v>
      </c>
      <c r="K16" s="18">
        <v>0.23</v>
      </c>
      <c r="L16" s="17">
        <f t="shared" si="1"/>
        <v>0</v>
      </c>
      <c r="M16" s="17">
        <f t="shared" si="2"/>
        <v>0</v>
      </c>
      <c r="N16" s="17">
        <f t="shared" si="3"/>
        <v>0</v>
      </c>
    </row>
    <row r="17" spans="1:17" ht="30" customHeight="1" x14ac:dyDescent="0.25">
      <c r="A17" s="4" t="s">
        <v>63</v>
      </c>
      <c r="B17" s="5" t="s">
        <v>68</v>
      </c>
      <c r="C17" s="45"/>
      <c r="D17" s="4" t="s">
        <v>48</v>
      </c>
      <c r="E17" s="4" t="s">
        <v>32</v>
      </c>
      <c r="F17" s="2">
        <v>31300</v>
      </c>
      <c r="G17" s="4" t="s">
        <v>2</v>
      </c>
      <c r="H17" s="4">
        <v>2</v>
      </c>
      <c r="I17" s="12"/>
      <c r="J17" s="17">
        <f t="shared" si="0"/>
        <v>0</v>
      </c>
      <c r="K17" s="18">
        <v>0.23</v>
      </c>
      <c r="L17" s="17">
        <f t="shared" si="1"/>
        <v>0</v>
      </c>
      <c r="M17" s="17">
        <f t="shared" si="2"/>
        <v>0</v>
      </c>
      <c r="N17" s="17">
        <f t="shared" si="3"/>
        <v>0</v>
      </c>
    </row>
    <row r="18" spans="1:17" ht="30" customHeight="1" x14ac:dyDescent="0.25">
      <c r="A18" s="4" t="s">
        <v>64</v>
      </c>
      <c r="B18" s="5" t="s">
        <v>67</v>
      </c>
      <c r="C18" s="46"/>
      <c r="D18" s="4" t="s">
        <v>48</v>
      </c>
      <c r="E18" s="4" t="s">
        <v>33</v>
      </c>
      <c r="F18" s="2">
        <v>87000</v>
      </c>
      <c r="G18" s="4" t="s">
        <v>2</v>
      </c>
      <c r="H18" s="4">
        <v>1</v>
      </c>
      <c r="I18" s="12"/>
      <c r="J18" s="17">
        <f t="shared" si="0"/>
        <v>0</v>
      </c>
      <c r="K18" s="18">
        <v>0.23</v>
      </c>
      <c r="L18" s="17">
        <f t="shared" si="1"/>
        <v>0</v>
      </c>
      <c r="M18" s="17">
        <f t="shared" si="2"/>
        <v>0</v>
      </c>
      <c r="N18" s="17">
        <f t="shared" si="3"/>
        <v>0</v>
      </c>
    </row>
    <row r="19" spans="1:17" s="6" customFormat="1" ht="19.5" customHeight="1" x14ac:dyDescent="0.25">
      <c r="A19" s="24"/>
      <c r="B19" s="25"/>
      <c r="C19" s="25"/>
      <c r="D19" s="25"/>
      <c r="E19" s="25"/>
      <c r="F19" s="26"/>
      <c r="G19" s="33" t="s">
        <v>69</v>
      </c>
      <c r="H19" s="33"/>
      <c r="I19" s="33"/>
      <c r="J19" s="19">
        <f>SUM(J3:J18)</f>
        <v>0</v>
      </c>
      <c r="K19" s="17"/>
      <c r="L19" s="17"/>
      <c r="M19" s="20"/>
      <c r="N19" s="20"/>
      <c r="O19" s="10"/>
      <c r="Q19" s="21"/>
    </row>
    <row r="20" spans="1:17" s="6" customFormat="1" ht="19.5" customHeight="1" x14ac:dyDescent="0.25">
      <c r="A20" s="27"/>
      <c r="B20" s="28"/>
      <c r="C20" s="28"/>
      <c r="D20" s="28"/>
      <c r="E20" s="28"/>
      <c r="F20" s="29"/>
      <c r="G20" s="34" t="s">
        <v>70</v>
      </c>
      <c r="H20" s="35"/>
      <c r="I20" s="35"/>
      <c r="J20" s="35"/>
      <c r="K20" s="36"/>
      <c r="L20" s="22">
        <f>SUM(L3:L18)</f>
        <v>0</v>
      </c>
      <c r="M20" s="20"/>
      <c r="N20" s="20"/>
      <c r="O20" s="10"/>
      <c r="Q20" s="21"/>
    </row>
    <row r="21" spans="1:17" s="6" customFormat="1" ht="19.5" customHeight="1" x14ac:dyDescent="0.25">
      <c r="A21" s="30"/>
      <c r="B21" s="31"/>
      <c r="C21" s="31"/>
      <c r="D21" s="31"/>
      <c r="E21" s="31"/>
      <c r="F21" s="32"/>
      <c r="G21" s="37" t="s">
        <v>71</v>
      </c>
      <c r="H21" s="38"/>
      <c r="I21" s="38"/>
      <c r="J21" s="38"/>
      <c r="K21" s="38"/>
      <c r="L21" s="38"/>
      <c r="M21" s="39"/>
      <c r="N21" s="23">
        <f>SUM(N3:N18)</f>
        <v>0</v>
      </c>
      <c r="O21" s="10"/>
    </row>
  </sheetData>
  <mergeCells count="8">
    <mergeCell ref="A19:F21"/>
    <mergeCell ref="G19:I19"/>
    <mergeCell ref="G20:K20"/>
    <mergeCell ref="G21:M21"/>
    <mergeCell ref="A1:C1"/>
    <mergeCell ref="E1:J1"/>
    <mergeCell ref="C16:C18"/>
    <mergeCell ref="K1:N1"/>
  </mergeCells>
  <phoneticPr fontId="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K19:M19"/>
  <sheetViews>
    <sheetView zoomScale="90" zoomScaleNormal="90" workbookViewId="0">
      <pane ySplit="1" topLeftCell="A2" activePane="bottomLeft" state="frozen"/>
      <selection pane="bottomLeft" activeCell="M20" sqref="M20"/>
    </sheetView>
  </sheetViews>
  <sheetFormatPr defaultRowHeight="15" x14ac:dyDescent="0.25"/>
  <cols>
    <col min="11" max="16" width="30.7109375" customWidth="1"/>
  </cols>
  <sheetData>
    <row r="19" spans="11:13" x14ac:dyDescent="0.25">
      <c r="K19">
        <f>[1]Płock!$J$27+'[2]Część II'!$J$20</f>
        <v>31362.259999999995</v>
      </c>
      <c r="L19">
        <f>[1]Płock!$L$28+'[2]Część II'!$L$21+'Część III'!L20</f>
        <v>7213.3399999999974</v>
      </c>
      <c r="M19">
        <f>[1]Płock!$N$29+'[2]Część II'!$N$22+'Część III'!N21</f>
        <v>38575.599999999999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Część III</vt:lpstr>
      <vt:lpstr>Arkusz1</vt:lpstr>
      <vt:lpstr>'Część III'!Obszar_wydruku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Kopniewski</dc:creator>
  <cp:lastModifiedBy>Daniel Igielski</cp:lastModifiedBy>
  <cp:lastPrinted>2023-12-19T09:21:55Z</cp:lastPrinted>
  <dcterms:created xsi:type="dcterms:W3CDTF">2023-09-08T06:17:35Z</dcterms:created>
  <dcterms:modified xsi:type="dcterms:W3CDTF">2023-12-19T09:21:57Z</dcterms:modified>
</cp:coreProperties>
</file>