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560"/>
  </bookViews>
  <sheets>
    <sheet name="Arkusz1" sheetId="1" r:id="rId1"/>
  </sheets>
  <definedNames>
    <definedName name="_xlnm.Print_Area" localSheetId="0">Arkusz1!$A$1:$K$113</definedName>
  </definedNames>
  <calcPr calcId="162913"/>
</workbook>
</file>

<file path=xl/calcChain.xml><?xml version="1.0" encoding="utf-8"?>
<calcChain xmlns="http://schemas.openxmlformats.org/spreadsheetml/2006/main">
  <c r="I25" i="1" l="1"/>
  <c r="J109" i="1" l="1"/>
  <c r="J110" i="1" s="1"/>
  <c r="I109" i="1"/>
  <c r="J104" i="1"/>
  <c r="J105" i="1" s="1"/>
  <c r="I104" i="1"/>
  <c r="J99" i="1"/>
  <c r="J100" i="1" s="1"/>
  <c r="I99" i="1"/>
  <c r="J94" i="1"/>
  <c r="J95" i="1" s="1"/>
  <c r="I94" i="1"/>
  <c r="J88" i="1"/>
  <c r="J89" i="1" s="1"/>
  <c r="I88" i="1"/>
  <c r="J83" i="1"/>
  <c r="J84" i="1" s="1"/>
  <c r="I83" i="1"/>
  <c r="J78" i="1"/>
  <c r="J79" i="1" s="1"/>
  <c r="I78" i="1"/>
  <c r="J72" i="1"/>
  <c r="K72" i="1" s="1"/>
  <c r="K73" i="1" s="1"/>
  <c r="I72" i="1"/>
  <c r="J68" i="1"/>
  <c r="K68" i="1" s="1"/>
  <c r="K69" i="1" s="1"/>
  <c r="I68" i="1"/>
  <c r="J64" i="1"/>
  <c r="K64" i="1" s="1"/>
  <c r="K65" i="1" s="1"/>
  <c r="I64" i="1"/>
  <c r="J60" i="1"/>
  <c r="K60" i="1" s="1"/>
  <c r="K61" i="1" s="1"/>
  <c r="I60" i="1"/>
  <c r="E60" i="1"/>
  <c r="J51" i="1"/>
  <c r="K51" i="1" s="1"/>
  <c r="I51" i="1"/>
  <c r="E51" i="1"/>
  <c r="J50" i="1"/>
  <c r="I50" i="1"/>
  <c r="E50" i="1"/>
  <c r="J45" i="1"/>
  <c r="J46" i="1" s="1"/>
  <c r="I45" i="1"/>
  <c r="E45" i="1"/>
  <c r="J52" i="1" l="1"/>
  <c r="J61" i="1"/>
  <c r="J65" i="1"/>
  <c r="J69" i="1"/>
  <c r="K109" i="1"/>
  <c r="K110" i="1" s="1"/>
  <c r="K104" i="1"/>
  <c r="K105" i="1" s="1"/>
  <c r="K99" i="1"/>
  <c r="K100" i="1" s="1"/>
  <c r="K94" i="1"/>
  <c r="K95" i="1" s="1"/>
  <c r="K88" i="1"/>
  <c r="K89" i="1" s="1"/>
  <c r="K83" i="1"/>
  <c r="K84" i="1" s="1"/>
  <c r="K78" i="1"/>
  <c r="K79" i="1" s="1"/>
  <c r="J73" i="1"/>
  <c r="K50" i="1"/>
  <c r="K52" i="1" s="1"/>
  <c r="K45" i="1"/>
  <c r="K46" i="1" s="1"/>
  <c r="J40" i="1" l="1"/>
  <c r="J41" i="1" s="1"/>
  <c r="I40" i="1"/>
  <c r="E40" i="1"/>
  <c r="J35" i="1"/>
  <c r="J36" i="1" s="1"/>
  <c r="I35" i="1"/>
  <c r="E35" i="1"/>
  <c r="K40" i="1" l="1"/>
  <c r="K41" i="1" s="1"/>
  <c r="K35" i="1"/>
  <c r="K36" i="1" s="1"/>
  <c r="J30" i="1"/>
  <c r="J31" i="1" s="1"/>
  <c r="I30" i="1"/>
  <c r="E30" i="1"/>
  <c r="J25" i="1"/>
  <c r="J26" i="1" s="1"/>
  <c r="E25" i="1"/>
  <c r="K30" i="1" l="1"/>
  <c r="K31" i="1" s="1"/>
  <c r="K25" i="1"/>
  <c r="K26" i="1" s="1"/>
  <c r="J20" i="1" l="1"/>
  <c r="K20" i="1" s="1"/>
  <c r="I20" i="1"/>
  <c r="E20" i="1"/>
  <c r="J19" i="1"/>
  <c r="J21" i="1" s="1"/>
  <c r="I19" i="1"/>
  <c r="E19" i="1"/>
  <c r="E14" i="1"/>
  <c r="I14" i="1"/>
  <c r="J14" i="1"/>
  <c r="K14" i="1" s="1"/>
  <c r="K15" i="1" s="1"/>
  <c r="I4" i="1"/>
  <c r="E4" i="1"/>
  <c r="J4" i="1"/>
  <c r="K4" i="1" s="1"/>
  <c r="J9" i="1"/>
  <c r="K9" i="1" s="1"/>
  <c r="I9" i="1"/>
  <c r="E9" i="1"/>
  <c r="J8" i="1"/>
  <c r="K8" i="1" s="1"/>
  <c r="I8" i="1"/>
  <c r="E8" i="1"/>
  <c r="J15" i="1" l="1"/>
  <c r="K19" i="1"/>
  <c r="K21" i="1" s="1"/>
  <c r="K10" i="1"/>
  <c r="J10" i="1"/>
  <c r="J5" i="1"/>
  <c r="K5" i="1"/>
</calcChain>
</file>

<file path=xl/sharedStrings.xml><?xml version="1.0" encoding="utf-8"?>
<sst xmlns="http://schemas.openxmlformats.org/spreadsheetml/2006/main" count="323" uniqueCount="61">
  <si>
    <t>L.p.</t>
  </si>
  <si>
    <t>nazwa / charakterystyka</t>
  </si>
  <si>
    <t>jm</t>
  </si>
  <si>
    <t xml:space="preserve">ilość </t>
  </si>
  <si>
    <t>VAT %</t>
  </si>
  <si>
    <t>RAZEM</t>
  </si>
  <si>
    <t>cena jednostkowa brutto w zł</t>
  </si>
  <si>
    <t>wartość ogółem netto w zł</t>
  </si>
  <si>
    <t>cena jednostkowa netto w zł</t>
  </si>
  <si>
    <t>wartość ogółem brutto w zł</t>
  </si>
  <si>
    <t xml:space="preserve">minimalna ilość do realizacji </t>
  </si>
  <si>
    <t>producent / numer katalogowy</t>
  </si>
  <si>
    <t>szt.</t>
  </si>
  <si>
    <r>
      <rPr>
        <b/>
        <sz val="14"/>
        <color theme="1"/>
        <rFont val="Tahoma"/>
        <family val="2"/>
        <charset val="238"/>
      </rPr>
      <t xml:space="preserve">Wózek oddziałowy wielofunkcyjny: </t>
    </r>
    <r>
      <rPr>
        <sz val="14"/>
        <color theme="1"/>
        <rFont val="Tahoma"/>
        <family val="2"/>
        <charset val="238"/>
      </rPr>
      <t xml:space="preserve">
szafka na 5 szuflad (wysokość frontów 5x138mm) + 1 drzwiczki wyposażone 
w zamek (szerokość: 310mm), wyposażenie części szafki z drzwiczkami (1xkuweta 400x300x50mm, 1xkuweta 400x300x100mm, 1xkosz 400x300x105mm, 1xkosz 400x300x180mm), 1xblat boczny wysuwany stalowy lakierowany proszkowo, 1xodcinek szyny instrumentalnej z narożnikami zabezpieczonymi i zintegrowanymi z korpusem, 1xkosz na odpady z tw. szt. w obudowie drucianej, 1x wieszak kroplówki z głowicą na 2 haczyki, 1x półka pod defibrylator
WYKONANIE:
- blat i podstawa z tworzywa ABS w kolorze białym, blat z pogłębieniem, otoczony z 3 stron bandami o wysokości 40 mm
- szafka stalowa lakierowana proszkowo na biało, front lakierowany na kolor wg palety RAL, prowadnice szuflad z samodociągiem, część szafki z drzwiczkami wyposażona w system prowadnic z tworzywa ABS przystosowany do ażurowych wyjmowanych i wysuwanych kuwet z tworzywa sztucznego oraz koszy wykonanych ze stali lakierowanej proszkowo, szafka wyposażona w zamek, korpus szafki wyposażony w materiał wygłuszający, niechłonący wilgoci, minimalizujący wibracje, wyposażona w uchwyty do prowadzenia- podstawa stalowa z osłoną z tworzywa z ABS w kolorze białym, pełniącą funkcję odbojów, wyposażona w koła w obudowie z tworzywa sztucznego o średnicy 125 mm, w tym dwa z blokadą
Wymiary wózka bez wyposażenia opcjonalnego: 870x570x1000 mm
Wymiary szafki: 800x500 mm
wymiary powierzchni użytkowej szuflady: 385x460x123 mm 
[szerokośćxgłębokośćxwysokość]</t>
    </r>
  </si>
  <si>
    <r>
      <rPr>
        <b/>
        <sz val="14"/>
        <color theme="1"/>
        <rFont val="Tahoma"/>
        <family val="2"/>
        <charset val="238"/>
      </rPr>
      <t xml:space="preserve">Stolik oddziałowy: </t>
    </r>
    <r>
      <rPr>
        <sz val="14"/>
        <color theme="1"/>
        <rFont val="Tahoma"/>
        <family val="2"/>
        <charset val="238"/>
      </rPr>
      <t xml:space="preserve">
1xblat z szufladą (blat:705x415x20mm szuflada:655x385x155mm), 
1xpółka 655x415x20mm, 
1xpółka koszowa 655x405x90mm, 
1xstelaż do worka na odpady z pokrywą uchylną
uchylną
WYKONANIE: 
- stelaż aluminiowo-stalowy lakierowany proszkowo na biało, z kanałami montażowymi po wewnętrznej stronie, umożliwiający dowolną regulację wysokości półek, przystosowany do montażu wyposażenia dodatkowego wyłącznie za pomocą elementów złącznych bez konieczności wykonywania otworów, wyposażony w koła w obudowie stalowej ocynkowanej o średnicy 75 mm, w tym dwa z blokadą, z uchwytami do prowadzenia z pręta o średnicy 8 mm stanowiącymi zintegrowany element konstrukcji
- blat, półka ze stali kwasoodpornej gat. 0H18N9, montowane na stałe do stelaża, z podniesionym rantem
- szuflada, półka koszowa stalowe lakierowane proszkowo na biało
- stelaż do worka na odpady stalowy lakierowany proszkowo, z pokrywą z tworzywa ABS w kolorze białym
Wymiary całkowite: 950x480x880 mm 
wymiary blatu górnego: 705x415x20 mm
wymiary półki: 655x415x20 mm
wymiary powierzchni użytkowej półki: 652x412x17 mm
wymiary szuflady: 655x385x155 mm
wymiary powierzchni użytkowej szuflady: 580x345x125 mm
wymiary półki koszowej: 655x405x90 mm 
[szerokośćxgłębokośćxwysokość]</t>
    </r>
  </si>
  <si>
    <r>
      <rPr>
        <b/>
        <sz val="14"/>
        <color theme="1"/>
        <rFont val="Tahoma"/>
        <family val="2"/>
        <charset val="238"/>
      </rPr>
      <t xml:space="preserve">Wózek do przewożenia bielizny szpitalnej: </t>
    </r>
    <r>
      <rPr>
        <sz val="14"/>
        <color theme="1"/>
        <rFont val="Tahoma"/>
        <family val="2"/>
        <charset val="238"/>
      </rPr>
      <t xml:space="preserve">
1x szafka z drzwiczkami i zamkiem, 2x półka, 2 xstelaż do worka na brudną bieliznę
WYKONANIE: w całości ze stali kwasoodpornej gat. 0H18N9; regulowana wysokość półki; obręcz wyposażona w klipsy zaciskowe zabezpieczające przed zsunięciem się worka; pokrywa podnoszona ręcznie, wyposażony w wysoce mobilne koła w obudowie z tworzywa sztucznego o średnicy 100 mm, w tym dwa z blokadą, odboje na narożach podstawy
- uchwyt do prowadzenia
Wymiary: 1050x580x1080 mm 
wymiary półki: 500x480 mm
wymiary szafki: 540x520x910 mm
wymiary użytkowe szafki: 480x515x735 mm 
[szerokośćxgłębokośćxwysokość]</t>
    </r>
  </si>
  <si>
    <t>minimalna ilość do realizacji</t>
  </si>
  <si>
    <r>
      <rPr>
        <b/>
        <sz val="14"/>
        <color theme="1"/>
        <rFont val="Tahoma"/>
        <family val="2"/>
        <charset val="238"/>
      </rPr>
      <t>Stojak kroplówki z regulacją wysokości w zakresie: 1320-2150 mm,</t>
    </r>
    <r>
      <rPr>
        <sz val="14"/>
        <color theme="1"/>
        <rFont val="Tahoma"/>
        <family val="2"/>
        <charset val="238"/>
      </rPr>
      <t xml:space="preserve">
WYKONANIE:
- podstawa stalowa, lakierowana proszkowo na kolor biały, pięcioramienna na kółkach w obudowie 
stalowej ocynkowanej o średnicy 50 mm, w tym trzy z blokadą; średnica podstawy: 600 mm
- kolumna zewnętrzna z rury ze stali malowanej proszkowo na kolor biały, o średnicy 25 mm
- kolumna wewnętrzna z rury ze stali kwasoodpornej gat. 0H18N9 o średnicy 16
mm
- głowica na </t>
    </r>
    <r>
      <rPr>
        <b/>
        <sz val="14"/>
        <color theme="1"/>
        <rFont val="Tahoma"/>
        <family val="2"/>
        <charset val="238"/>
      </rPr>
      <t>4 haczyki</t>
    </r>
    <r>
      <rPr>
        <sz val="14"/>
        <color theme="1"/>
        <rFont val="Tahoma"/>
        <family val="2"/>
        <charset val="238"/>
      </rPr>
      <t xml:space="preserve"> ze stali kwasoodpornej gat. 0H18N9.
</t>
    </r>
  </si>
  <si>
    <r>
      <rPr>
        <b/>
        <sz val="14"/>
        <color theme="1"/>
        <rFont val="Tahoma"/>
        <family val="2"/>
        <charset val="238"/>
      </rPr>
      <t xml:space="preserve">Wózek do przewożenia chorych z leżem dwusegmentowym
</t>
    </r>
    <r>
      <rPr>
        <sz val="14"/>
        <color theme="1"/>
        <rFont val="Tahoma"/>
        <family val="2"/>
        <charset val="238"/>
      </rPr>
      <t>Wysokość leża można regulować hydraulicznie za pomocą dźwigni nożnej. 
- 2 segmenty 
wyposażony w:
* poręcze boczne - 2 szt.
* prowadnice na kasetę RTG
* wieszak kroplówki - 1 szt.
* krążki odbojowe dwuosiowe - 6 szt.
* materac - 1 szt.
Wymiary zewnętrzne ok. 87 × 218,5 cm
Wymiary leża (wymiary materaca) ok. 70 × 200 cm
Wysokość materaca ok. 10 cm
Bezpieczne obciążenie robocze ok. 200 kg
Maksymalny udźwig ok. 250 kg
Prześwit do podłogi przy najniższej pozycji leża ok. 9 cm
Waga całkowita ok. 130 kg
Podział sekcji leża: 2-segmentowe ok. 74 cm – 117,5 cm
Wysokość zabezpieczenia barierek bocznych ok. 35 cm
Kąt przechyłu Trendelenburga ok. 0 – 12°
Kąt przechyłu anty-Trendelenburga ok. 0 – 12°
Zakres regulacji wysokości leża ok. 47 – 79 cm
Kąt odchylenia oparcia pleców ok. 0 – 70°</t>
    </r>
  </si>
  <si>
    <r>
      <rPr>
        <b/>
        <sz val="14"/>
        <color theme="1"/>
        <rFont val="Tahoma"/>
        <family val="2"/>
        <charset val="238"/>
      </rPr>
      <t xml:space="preserve">Leżanka, kozetka lekarska z uchwytem na rolkę ręcznika
</t>
    </r>
    <r>
      <rPr>
        <sz val="14"/>
        <color theme="1"/>
        <rFont val="Tahoma"/>
        <family val="2"/>
        <charset val="238"/>
      </rPr>
      <t>wykonana z profili stalowych pokrytych lakierem proszkowym, odpornym na uszkodzenia mechaniczne z dwuwarstwową tapicerką wykonaną z atestowanych materiałów dostępną w wielu wersjach kolorystycznych:
regulowany zagłówek (od 0° do 50°),
dwuwarstwowa tapicerka wykonana z atestowanych materiałów dostępna w wielu wersjach kolorystycznych,
śruby mocujące leżysko wkręcane w metalowe wzmocnienia znajdujące się w desce tapicerki,
malowana proszkowo, bardzo stabilna rama wykonana ze stalowych profili 4-kątnych,
uchwyt na papier w standardzie,
stopki z regulacją wysokości umożliwiające wypoziomowanie,
możliwość złożenia nóżek podczas transportu po wykręceniu poprzeczek.</t>
    </r>
  </si>
  <si>
    <r>
      <rPr>
        <b/>
        <sz val="14"/>
        <color theme="1"/>
        <rFont val="Tahoma"/>
        <family val="2"/>
        <charset val="238"/>
      </rPr>
      <t xml:space="preserve">Fotel transportowy siedzący dla pacjentów
</t>
    </r>
    <r>
      <rPr>
        <sz val="14"/>
        <color theme="1"/>
        <rFont val="Tahoma"/>
        <family val="2"/>
        <charset val="238"/>
      </rPr>
      <t>Minimalne wyposażenie:
•  Podłokietniki wspomagające wstawanie
•  Odchylany podnóżek z funkcją składania
•  Hamulec centralny uruchamiany jednym
dotknięciem
•  Koła przeciwwywrotne
•  Uchwyt na kartę pacjenta
•  Wytłaczany plastik, projekt bezszwowy
•  Możliwość czyszczenia myjkami
ciśnieniowymi
•  Sztywna, stalowa rama pokryta ochronną
farbą antykorozyjną nanoszoną proszkowo
•  Konstrukcja umożliwiająca łatwe składowanie
•  Żółte dźwignie aktywacyjne
•  Części zamocowane na stałe
Długość całkowita 102,1 cm 
Szerokość całkowita 71,8 cm
Szerokość siedziska 54,6 cm</t>
    </r>
  </si>
  <si>
    <r>
      <rPr>
        <b/>
        <sz val="14"/>
        <color theme="1"/>
        <rFont val="Tahoma"/>
        <family val="2"/>
        <charset val="238"/>
      </rPr>
      <t xml:space="preserve">Podpórka ułatwiająca chodzenie z siedziskiem, czterokołowa, aluminiowa
</t>
    </r>
    <r>
      <rPr>
        <sz val="14"/>
        <color theme="1"/>
        <rFont val="Tahoma"/>
        <family val="2"/>
        <charset val="238"/>
      </rPr>
      <t>składana rama aluminiowa (łatwość transportu),
miękkie siedzisko pokryte materiałem skóropodobnym,
hamulce z możliwością blokady,
cztery koła o średnicy 190 mm z możliwością demontażu,
podwójna regulacja wysokości,
ergonomiczne uchwyty,
uchylna barierka oparcia,
uchwyt na kulę.</t>
    </r>
  </si>
  <si>
    <r>
      <rPr>
        <b/>
        <sz val="14"/>
        <color theme="1"/>
        <rFont val="Tahoma"/>
        <family val="2"/>
        <charset val="238"/>
      </rPr>
      <t xml:space="preserve">Podpórka ułatwiająca chodzenie z siedziskiem, dwukołowa
</t>
    </r>
    <r>
      <rPr>
        <sz val="14"/>
        <color theme="1"/>
        <rFont val="Tahoma"/>
        <family val="2"/>
        <charset val="238"/>
      </rPr>
      <t>stabilna rama z możliwością złożenia,
miękkie siedzisko pokryte PVC,
wyposażona w 2 kółka przednie,
miękkie uchwyty z regulacją wysokości,
lekka konstrukcja.</t>
    </r>
  </si>
  <si>
    <r>
      <rPr>
        <b/>
        <sz val="14"/>
        <color theme="1"/>
        <rFont val="Tahoma"/>
        <family val="2"/>
        <charset val="238"/>
      </rPr>
      <t>Szafa na leki 2-drzwiowa, z obrotowymi panelami wewnętrznymi i sejfem na narkotyki</t>
    </r>
    <r>
      <rPr>
        <sz val="14"/>
        <color theme="1"/>
        <rFont val="Tahoma"/>
        <family val="2"/>
        <charset val="238"/>
      </rPr>
      <t xml:space="preserve">
•Szafa wykonana z płyty laminowanej o grubości 10 mm (tylna ściana) i 20 mm (korpus)
•Drzwi dwuskrzydłowe wykonane z HPL (klasa 1 odporności ogniowej)
•Możliwość wyboru koloru drzwi (kolory z palety ABET)
•Skrzydła drzwi uchylne do 180⁰, z zamkiem na klucz i aluminiowymi uchwytami
•Szafa z zabezpieczeniem przeciwpyłowym na obrzeżach
•Dwa wewnętrzne obrotowe o 90⁰ panele na stalowych zawiasach
•System wewnętrznych półek w postaci dwóch obustronnych, obrotowych paneli wykonanych z formowanego tworzywa (polistyren) – na każdej stronie obrotowego panelu 10 półek na leki (łącznie 40 półek na obu panelach)
•Na obu skrzydłach drzwi od strony wewnętrznej umieszczone transparentne półki - po 10 sztuk na każdym skrzydle (łącznie 20 półek na obu skrzydłach drzwi)
•Łącznie w całej szafie 60 półek (przestrzeni) na umieszczenie leków
•Przezroczyste półki zapewniające dobrą widoczność przechowywanych leków, wyposażone w tworzywowe przekładki ułatwiające segregację leków na półkach
•Podstawa na wzmocnionej ramie metalowej malowanej proszkowo
•5 półek z laminatu o regulowanej wysokości
•Nóżki Ø 50 mm z możliwością poziomowania
•Sejf na narkotyki zamykany na klucz, z wewnętrzną półką, o wym. 40x24x40 h cm, mocowany na stałe
•Wymiary szafy: 100 x 60 x 195 h cm</t>
    </r>
  </si>
  <si>
    <r>
      <rPr>
        <b/>
        <sz val="14"/>
        <color theme="1"/>
        <rFont val="Tahoma"/>
        <family val="2"/>
        <charset val="238"/>
      </rPr>
      <t>Szafa na leki 2-drzwiowa, z obrotowymi panelami wewnętrznymi</t>
    </r>
    <r>
      <rPr>
        <sz val="14"/>
        <color theme="1"/>
        <rFont val="Tahoma"/>
        <family val="2"/>
        <charset val="238"/>
      </rPr>
      <t xml:space="preserve">
•Szafa wykonana z płyty laminowanej o grubości 10 mm (tylna ściana) i 20 mm (korpus)
•Drzwi dwuskrzydłowe wykonane z HPL (klasa 1 odporności ogniowej)
•Możliwość wyboru koloru drzwi (kolory z palety ABET)
•Skrzydła drzwi uchylne do 180⁰, z zamkiem na klucz i aluminiowymi uchwytami
•Szafa z zabezpieczeniem przeciwpyłowym na obrzeżach
•Dwa wewnętrzne obrotowe o 90⁰ panele na stalowych zawiasach
•System wewnętrznych półek w postaci dwóch obustronnych, obrotowych paneli wykonanych z formowanego tworzywa (polistyren) – na każdej stronie obrotowego panelu 10 półek na leki (łącznie 40 półek na obu panelach)
•Na obu skrzydłach drzwi od strony wewnętrznej umieszczone transparentne półki - po 10 sztuk na każdym skrzydle (łącznie 20 półek na obu skrzydłach drzwi)
•Łącznie w całej szafie 60 półek (przestrzeni) na umieszczenie leków
•Przezroczyste półki zapewniające dobrą widoczność przechowywanych leków, wyposażone w tworzywowe przekładki ułatwiające segregację leków na półkach
•Podstawa na wzmocnionej ramie metalowej malowanej proszkowo
•5 półek z laminatu o regulowanej wysokości
•Nóżki Ø 50 mm z możliwością poziomowania
•Wymiary szafy: 100 x 60 x 195 h cm</t>
    </r>
  </si>
  <si>
    <t>W przypadku zaoferowania towarów, które są wyrobami medycznymi wymagane jest przesłanie Deklaracji Zgodności UE producenta oraz pozostałych wymaganych dokumentów (jeśli dotyczą) zgodnie ze stosownymi przepisami i dyrektywami UE.</t>
  </si>
  <si>
    <r>
      <rPr>
        <b/>
        <sz val="14"/>
        <color theme="1"/>
        <rFont val="Tahoma"/>
        <family val="2"/>
        <charset val="238"/>
      </rPr>
      <t xml:space="preserve">Stolik zabiegowy z szufladą i odchylającą się miską .Stolik wykonany w całości ze stali nierdzewnej. Blat z blachy nierdzewnej z pogłębieniem.                                                                                                                                                                  </t>
    </r>
    <r>
      <rPr>
        <sz val="14"/>
        <color theme="1"/>
        <rFont val="Tahoma"/>
        <family val="2"/>
        <charset val="238"/>
      </rPr>
      <t xml:space="preserve"> Szerokość 57cm / głębokość 55 cm / wysokość 90cm                                                                                                                                                   wymiary szuflady 45 x50x 15,5 cm                                                                                                                                                                       wymiary blatu 37,5 x 43 x10,5 cm                                                                                                                                                                                 wymiary półek 45x50                                                                                                                                                                                                            wymiar kółek 10cm     + blolada kółek 2x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</si>
  <si>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ahoma"/>
        <family val="2"/>
        <charset val="238"/>
      </rPr>
      <t xml:space="preserve">Wózek inwalidzki poszerzany wzmocniona konstrukcja do 150kg  </t>
    </r>
    <r>
      <rPr>
        <sz val="14"/>
        <color theme="1"/>
        <rFont val="Tahoma"/>
        <family val="2"/>
        <charset val="238"/>
      </rPr>
      <t xml:space="preserve">                                                                                                                     szerokość siedziska: 50 / 55 cm,
szerokość całkowita: 67 / 72cm
szerokość po złożeniu: 31 /35 cm
wysokość całkowita: 92 cm
waga całkowita: 19 / 20 kg
wysokość oparcia: 42 cm
odległość siedziska od podnóżka: 42- 52 cm
odległość siedziska od podłokietnika: 22 cm
minimalny promień skrętu: 168 cm
maksymalna wytrzymałość: 150 kg</t>
    </r>
  </si>
  <si>
    <r>
      <rPr>
        <b/>
        <sz val="14"/>
        <color theme="1"/>
        <rFont val="Times New Roman"/>
        <family val="1"/>
        <charset val="238"/>
      </rPr>
      <t>Taboret na chromowanych nóżkach bez kółek</t>
    </r>
    <r>
      <rPr>
        <sz val="14"/>
        <color theme="1"/>
        <rFont val="Times New Roman"/>
        <family val="1"/>
        <charset val="238"/>
      </rPr>
      <t xml:space="preserve">,osadzone są na stabilnych stopkach, regulowana wysokość taboretu sprężyną gazową               średnica podstawy 62 cm                                                                                                                                                                                                                          wysokość regulowana 44-55 cm                                                                                                                                                                                                   średnica siedziska 34 cm                                                                                                                                                                                                               waga 6,4 kg                                                                                                                                                                                                                             kolor do wyboru przez zamawiającego     </t>
    </r>
  </si>
  <si>
    <r>
      <rPr>
        <b/>
        <sz val="14"/>
        <color theme="1"/>
        <rFont val="Times New Roman"/>
        <family val="1"/>
        <charset val="238"/>
      </rPr>
      <t>Taboret lekarski z podnóżkiem i oparciem pod plecy na kółkach</t>
    </r>
    <r>
      <rPr>
        <sz val="14"/>
        <color theme="1"/>
        <rFont val="Times New Roman"/>
        <family val="1"/>
        <charset val="238"/>
      </rPr>
      <t xml:space="preserve">  , podstawa aluminiowa wygodny podnóżek rególowana wysokość za pomocą sprężyny gazowej.                                                                                                                                                                                                   wysokość na kółkach 64-89 cm                                                                                                                                                                                    podstawa 65 cm                                                                                                                                                                                                               siedzisko 35 cm                                                                                                                                                                                                             kolorystyka do wyboru przez zamawiającego    </t>
    </r>
  </si>
  <si>
    <t>Krążek stabilizator z żelu silikonowego trugel chroni głowę, szyję oraz uszy dla dorosłych 200mm x 45mm okrągły z otworem w środku kolor morski.</t>
  </si>
  <si>
    <t>Krążek stabilizator z żelu silikonowego trugel chroni głowę, szyję oraz uszy dla dzieci 140mm x 35mm okrągły z otworem w środku kolor morski.</t>
  </si>
  <si>
    <r>
      <rPr>
        <b/>
        <sz val="14"/>
        <color theme="1"/>
        <rFont val="Times New Roman"/>
        <family val="1"/>
        <charset val="238"/>
      </rPr>
      <t>fotel dla opiekunek</t>
    </r>
    <r>
      <rPr>
        <sz val="14"/>
        <color theme="1"/>
        <rFont val="Times New Roman"/>
        <family val="1"/>
        <charset val="238"/>
      </rPr>
      <t xml:space="preserve"> z funkcja spania na kółkach   eko skóra kolor do wyboru przez zamawiającego                                                                                                                                                                                                                           Długość całkowita: 85 - 162 cm
Szerokość całkowita: 68 cm
Wysokość całkowita: 107 cm
Wysokość siedziska od podłoża: 46 cm
Szerokość siedziska: 52 cm
Głębokość siedziska: 55 cm
Wysokość oparcia (od siedziska): 70 cm
Wysokość podłokietników (od siedziska): 18 cm
Zakres regulacji sekcji pleców: 125° - 145°
Zakres regulacji pochylenia sekcji podudzia: 90° - 170°
Max. bezpieczne obciążenie robocze – 135kg
Waga całkowita: 40 kg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</si>
  <si>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Pakiet 1</t>
  </si>
  <si>
    <r>
      <rPr>
        <b/>
        <sz val="12"/>
        <color theme="1"/>
        <rFont val="Tahoma"/>
        <family val="2"/>
        <charset val="238"/>
      </rPr>
      <t xml:space="preserve">Wózek Reanimacyjny: </t>
    </r>
    <r>
      <rPr>
        <sz val="12"/>
        <color theme="1"/>
        <rFont val="Tahoma"/>
        <family val="2"/>
        <charset val="238"/>
      </rPr>
      <t xml:space="preserve">
szafka z 2 szufladami (wysokość frontów 2x156mm), 1xpółka 600x500mm, 4xodcinki ,szyny instrumentalnej z zabezpieczonymi narożnikami, 1xpojemnik na narzędzia 325x175x40mm, 1xpojemnik na rękawiczki obudowany z 3 stron, 1xpojemnik na zużyte ,igły, 1xkoszyk na akcesoria stalowy lakierowany proszkowo 360x160x150mm, 1xkosz na odpady z tw. szt., 1xwieszak kroplówki, 1xpółka pod defibrylator wymiar 345x295mm z 
płynną regulacją wysokości i obrotu, 1xdeska do RKO wyprofilowana z odpornego tw. 
szt., WYKONANIE:
-</t>
    </r>
    <r>
      <rPr>
        <sz val="11"/>
        <color theme="1"/>
        <rFont val="Tahoma"/>
        <family val="2"/>
        <charset val="238"/>
      </rPr>
      <t xml:space="preserve"> stelaż z profilu aluminiowego lakierowanego proszkowo na biało. Profil nośny z 2 kanałami 
montażowymi po obydwu stronach umożliwiający regulację wysokości położenia szyn 
instrumentalnych oraz rozbudowę wózka w przyszłości o wyposażenie dodatkowe wyłącznie za 
pomocą elementów złącznych, bez konieczności wykonywania otworów. Kanały montażowe 
zaślepione maskownicą zabezpieczającą przed gromadzeniem się brudu.
- blat z tworzywa ABS w kolorze białym, z pogłębieniem, otoczony z 3 stron bandami o 
wysokości 40 mm
- półka stalowa lakierowana proszkowo na biało, z pogłębieniem
- szafka stalowa lakierowana proszkowo na biało, front lakierowany na kolor wg palety RAL 
wzornik, prowadnice szuflad z samodociągiem, wyposażona w uchwyt do 
prowadzenia
- podstawa stalowa z osłoną z tworzywa z ABS w kolorze białym, pełniącą funkcję odbojów, 
wyposażona w koła w obudowie z tworzywa sztucznego o średnicy 125 mm, w tym dwa z 
blokadą
- elementy dekoracyjne (maskownice w kanałach montażowych, zaślepki profilu, uchwyt do 
prowadzenia) lakierowane proszkowo na wybrany kolor frontów szuflad
- uchwyty: do pojemnika na narzędzia, na zużyte igły ze stali kwasoodpornej gat. 0H18N9
Wymiary wózka bez wyposażenia opcjonalnego: 700x560x1000 mm (wysokość od podłoża 
do blatu)
wymiary szafki: 600x500x390 mm
wymiary powierzchni użytkowej szuflady: 525x465x145 mm
wymiary blatu/półki: 600x500 mm
wymiary powierzchni uzytkowej blatu/półki: 550x450 mm [szerokośćxgłębokośćxwysokość]</t>
    </r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</si>
  <si>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</si>
  <si>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</si>
  <si>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</si>
  <si>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</si>
  <si>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</si>
  <si>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</si>
  <si>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</si>
  <si>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</si>
  <si>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</si>
  <si>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</si>
  <si>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</si>
  <si>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</si>
  <si>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</si>
  <si>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</si>
  <si>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</si>
  <si>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</si>
  <si>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10</t>
  </si>
  <si>
    <t>pakiet 11</t>
  </si>
  <si>
    <t>PAKIET 20</t>
  </si>
  <si>
    <t>PAKIET 21</t>
  </si>
  <si>
    <t xml:space="preserve">Taboret szpitalny /stołek tapicerowany materiałem skóropodobnym, siedzisko okroągłe, nogi malowane proszkowe końcówki móg zabezpieczone gumowymi osłonkami. Średnica siedziska 34cm wysokość siedziska 51 cm dopuszczalne obciążenie 100kg kolorystyka do wyboru przez zamawiającego. </t>
  </si>
  <si>
    <r>
      <rPr>
        <b/>
        <sz val="14"/>
        <color theme="1"/>
        <rFont val="Times New Roman"/>
        <family val="1"/>
        <charset val="238"/>
      </rPr>
      <t xml:space="preserve">Chłodziarka farmaceutyczna </t>
    </r>
    <r>
      <rPr>
        <sz val="14"/>
        <color theme="1"/>
        <rFont val="Times New Roman"/>
        <family val="1"/>
        <charset val="238"/>
      </rPr>
      <t xml:space="preserve">zgodność z normą DIN 58345,
alarm optyczny i dźwiękowy w przypadku awarii,
alarm braku zasilania,
automatyczne odszranianie,
cyfrowy wskaźnik temperatury,
wewnętrzne oświetlenie LED,
drzwi prawe przeszklone z izolacją,
sterowanie elektroniczne,
zamek drzwiowy,
regulowane nóżki.                                                                                                                                                                                                                     
pojemność 141.1 l                                                                                                                                                                                                                               
temperatura wew.  +2 do +8 C                                                                                                                                                                                                           
ilość półek   3                                                                                                                                                                                                                 
 wymiary szerokość 600 mm                                                                                                                                                                                                               
głebokość 615 mm                                                                                                                                                                                                                   
wysokość 820mm                                                                                                                                                                                                                        
waga 43 kg                                                                                                                                                                                                                                                      
zużycie energii 1,01 kWh/24h </t>
    </r>
  </si>
  <si>
    <t>PODANE WYMIARY SPRZĘTU I WYPOSAŻENIA PODANO W PRZYBLIŻENIU. DOPUSZCZALNE JEST ZAOFEROWANIE TOWARU O WYMIARACH RÓŻNIĄCYCH SIĘ O +/- 1%.</t>
  </si>
  <si>
    <r>
      <rPr>
        <b/>
        <sz val="14"/>
        <color theme="1"/>
        <rFont val="Times New Roman"/>
        <family val="1"/>
        <charset val="238"/>
      </rPr>
      <t>Parawan teleskopowy</t>
    </r>
    <r>
      <rPr>
        <sz val="14"/>
        <color theme="1"/>
        <rFont val="Times New Roman"/>
        <family val="1"/>
        <charset val="238"/>
      </rPr>
      <t xml:space="preserve"> jezdny wykonany ze stali </t>
    </r>
    <r>
      <rPr>
        <b/>
        <sz val="14"/>
        <color theme="1"/>
        <rFont val="Times New Roman"/>
        <family val="1"/>
        <charset val="238"/>
      </rPr>
      <t>kwasoodpornej</t>
    </r>
    <r>
      <rPr>
        <sz val="14"/>
        <color theme="1"/>
        <rFont val="Times New Roman"/>
        <family val="1"/>
        <charset val="238"/>
      </rPr>
      <t xml:space="preserve">, posiada kółka jezdne z hamulcem.Wysięgnik parawanu wykonany jest ze stali </t>
    </r>
    <r>
      <rPr>
        <b/>
        <sz val="14"/>
        <color theme="1"/>
        <rFont val="Times New Roman"/>
        <family val="1"/>
        <charset val="238"/>
      </rPr>
      <t xml:space="preserve">kwasoodpornej </t>
    </r>
    <r>
      <rPr>
        <sz val="14"/>
        <color theme="1"/>
        <rFont val="Times New Roman"/>
        <family val="1"/>
        <charset val="238"/>
      </rPr>
      <t>składający się z wysówanych teleskopowo elementów.                                                                                                                                                                         długość: 70-200cm                                                                                                                                                                                                        wysokość 150-170cm                                                                                                                                                                                                              głębokość: 51 cm                                                                                                                                                                                                                     wymiary ekranu: 200 cm x 144 cm                                                                                                                                                                                            waga 13 kg                                                                                                                                                                                                                                  kolorystyka parawanu do wyboru przez zamawiającego</t>
    </r>
  </si>
  <si>
    <r>
      <rPr>
        <b/>
        <sz val="14"/>
        <color theme="1"/>
        <rFont val="Tahoma"/>
        <family val="2"/>
        <charset val="238"/>
      </rPr>
      <t>Smukła szafka przyłóżkowa</t>
    </r>
    <r>
      <rPr>
        <sz val="14"/>
        <color theme="1"/>
        <rFont val="Tahoma"/>
        <family val="2"/>
        <charset val="238"/>
      </rPr>
      <t xml:space="preserve">
* z blatem bocznym
* reling + uchwyty
* podpora książki
Wymiary zewnętrzne szer. x gł. x wys. (z blatem bocznym, złożonym) 56.4 x 44.6 x89.6 –119.6 cm
Zakres regulacji wysokości blatu bocznego 85 –115 cm
Wymiary blatu bocznego 40.7 x 57.4 cm
</t>
    </r>
    <r>
      <rPr>
        <b/>
        <sz val="14"/>
        <color rgb="FFFF0000"/>
        <rFont val="Tahoma"/>
        <family val="2"/>
        <charset val="238"/>
      </rPr>
      <t>Wyposażona w 4 koła, w tym każde z hamulcem.</t>
    </r>
  </si>
  <si>
    <r>
      <rPr>
        <b/>
        <sz val="14"/>
        <color theme="1"/>
        <rFont val="Tahoma"/>
        <family val="2"/>
        <charset val="238"/>
      </rPr>
      <t>Szafka przyłóżkowa</t>
    </r>
    <r>
      <rPr>
        <sz val="14"/>
        <color theme="1"/>
        <rFont val="Tahoma"/>
        <family val="2"/>
        <charset val="238"/>
      </rPr>
      <t xml:space="preserve">
* z blatem bocznym
* blat hpl
* reling + uchwyty
* szuflada na kapcie
- Korpus szafki obraca się w obu kierunkach
- Blat boczny o wysokiej nośności i pojemności
- Półka z płytą tylną ograniczającą dostęp osobom nieuprawnionym
Blat górny i boczny wykonane z łatwego w utrzymaniu w czystości tworzywa typu HPL w kolorze srebrnym (opcjonalnie również w dekorze
frontu).
Wymiary zewnętrzne szer. x gł. x wys. (z blatem bocznym, złożonym) 61.3 x 45.9 x 88.4 cm
Wymiary blatu bocznego 40 x 55.4 cm
</t>
    </r>
    <r>
      <rPr>
        <b/>
        <sz val="14"/>
        <color rgb="FFFF0000"/>
        <rFont val="Tahoma"/>
        <family val="2"/>
        <charset val="238"/>
      </rPr>
      <t>Wyposażona w 4 koła, w tym każde z hamulcem.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</si>
</sst>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44" fontId="3" fillId="2" borderId="1" xfId="0" applyNumberFormat="1" applyFont="1" applyFill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44" fontId="5" fillId="2" borderId="3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44" fontId="3" fillId="2" borderId="1" xfId="0" applyNumberFormat="1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8" fillId="0" borderId="0" xfId="0" applyFont="1"/>
    <xf numFmtId="44" fontId="3" fillId="0" borderId="1" xfId="1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44" fontId="5" fillId="2" borderId="7" xfId="0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44" fontId="3" fillId="2" borderId="9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/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Normalny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tabSelected="1" view="pageLayout" topLeftCell="A103" zoomScale="39" zoomScaleNormal="60" zoomScaleSheetLayoutView="80" zoomScalePageLayoutView="39" workbookViewId="0">
      <selection activeCell="B25" sqref="B25"/>
    </sheetView>
  </sheetViews>
  <sheetFormatPr defaultRowHeight="15" x14ac:dyDescent="0.25"/>
  <cols>
    <col min="1" max="1" width="19" customWidth="1"/>
    <col min="2" max="2" width="166.5703125" customWidth="1"/>
    <col min="3" max="3" width="30.140625" customWidth="1"/>
    <col min="5" max="5" width="16.28515625" customWidth="1"/>
    <col min="7" max="7" width="21.7109375" customWidth="1"/>
    <col min="8" max="8" width="12.28515625" customWidth="1"/>
    <col min="9" max="9" width="28.42578125" customWidth="1"/>
    <col min="10" max="10" width="28.7109375" style="1" customWidth="1"/>
    <col min="11" max="11" width="27.42578125" style="1" customWidth="1"/>
    <col min="12" max="12" width="15.85546875" customWidth="1"/>
  </cols>
  <sheetData>
    <row r="2" spans="1:11" ht="19.5" thickBot="1" x14ac:dyDescent="0.35">
      <c r="A2" s="18" t="s">
        <v>33</v>
      </c>
      <c r="B2" s="15"/>
      <c r="C2" s="15"/>
      <c r="D2" s="15"/>
      <c r="E2" s="15"/>
      <c r="F2" s="15"/>
      <c r="G2" s="15"/>
      <c r="H2" s="15"/>
      <c r="I2" s="15"/>
      <c r="J2" s="18"/>
      <c r="K2" s="18"/>
    </row>
    <row r="3" spans="1:11" ht="87.75" customHeight="1" thickBot="1" x14ac:dyDescent="0.3">
      <c r="A3" s="2" t="s">
        <v>0</v>
      </c>
      <c r="B3" s="2" t="s">
        <v>1</v>
      </c>
      <c r="C3" s="2" t="s">
        <v>11</v>
      </c>
      <c r="D3" s="2" t="s">
        <v>2</v>
      </c>
      <c r="E3" s="19" t="s">
        <v>10</v>
      </c>
      <c r="F3" s="4" t="s">
        <v>3</v>
      </c>
      <c r="G3" s="2" t="s">
        <v>8</v>
      </c>
      <c r="H3" s="2" t="s">
        <v>4</v>
      </c>
      <c r="I3" s="2" t="s">
        <v>6</v>
      </c>
      <c r="J3" s="2" t="s">
        <v>7</v>
      </c>
      <c r="K3" s="2" t="s">
        <v>9</v>
      </c>
    </row>
    <row r="4" spans="1:11" ht="182.25" customHeight="1" thickBot="1" x14ac:dyDescent="0.3">
      <c r="A4" s="5">
        <v>1</v>
      </c>
      <c r="B4" s="6" t="s">
        <v>17</v>
      </c>
      <c r="C4" s="6"/>
      <c r="D4" s="5" t="s">
        <v>12</v>
      </c>
      <c r="E4" s="5">
        <f>ROUNDUP(F4*0.2,0)</f>
        <v>1</v>
      </c>
      <c r="F4" s="7">
        <v>5</v>
      </c>
      <c r="G4" s="8"/>
      <c r="H4" s="9"/>
      <c r="I4" s="10">
        <f>G4*H4+G4</f>
        <v>0</v>
      </c>
      <c r="J4" s="11">
        <f>ROUND(G4*F4,2)</f>
        <v>0</v>
      </c>
      <c r="K4" s="12">
        <f t="shared" ref="K4" si="0">ROUND(J4*H4+J4,2)</f>
        <v>0</v>
      </c>
    </row>
    <row r="5" spans="1:11" ht="19.5" thickBot="1" x14ac:dyDescent="0.35">
      <c r="A5" s="15"/>
      <c r="B5" s="15"/>
      <c r="C5" s="15"/>
      <c r="D5" s="15"/>
      <c r="E5" s="15"/>
      <c r="F5" s="15"/>
      <c r="G5" s="15"/>
      <c r="H5" s="15"/>
      <c r="I5" s="16" t="s">
        <v>5</v>
      </c>
      <c r="J5" s="16">
        <f>SUM(J4)</f>
        <v>0</v>
      </c>
      <c r="K5" s="16">
        <f>SUM(K4)</f>
        <v>0</v>
      </c>
    </row>
    <row r="6" spans="1:11" ht="19.5" thickBot="1" x14ac:dyDescent="0.35">
      <c r="A6" s="18" t="s">
        <v>35</v>
      </c>
    </row>
    <row r="7" spans="1:11" ht="78" customHeight="1" thickBot="1" x14ac:dyDescent="0.3">
      <c r="A7" s="2" t="s">
        <v>0</v>
      </c>
      <c r="B7" s="2" t="s">
        <v>1</v>
      </c>
      <c r="C7" s="2" t="s">
        <v>11</v>
      </c>
      <c r="D7" s="2" t="s">
        <v>2</v>
      </c>
      <c r="E7" s="19" t="s">
        <v>16</v>
      </c>
      <c r="F7" s="4" t="s">
        <v>3</v>
      </c>
      <c r="G7" s="2" t="s">
        <v>8</v>
      </c>
      <c r="H7" s="2" t="s">
        <v>4</v>
      </c>
      <c r="I7" s="2" t="s">
        <v>6</v>
      </c>
      <c r="J7" s="2" t="s">
        <v>7</v>
      </c>
      <c r="K7" s="2" t="s">
        <v>9</v>
      </c>
    </row>
    <row r="8" spans="1:11" ht="337.5" customHeight="1" x14ac:dyDescent="0.25">
      <c r="A8" s="21">
        <v>1</v>
      </c>
      <c r="B8" s="20" t="s">
        <v>13</v>
      </c>
      <c r="C8" s="20"/>
      <c r="D8" s="21" t="s">
        <v>12</v>
      </c>
      <c r="E8" s="21">
        <f t="shared" ref="E8:E14" si="1">ROUNDUP(F8*0.2,0)</f>
        <v>1</v>
      </c>
      <c r="F8" s="22">
        <v>1</v>
      </c>
      <c r="G8" s="23"/>
      <c r="H8" s="24"/>
      <c r="I8" s="25">
        <f t="shared" ref="I8:I9" si="2">G8*H8+G8</f>
        <v>0</v>
      </c>
      <c r="J8" s="26">
        <f>ROUND(G8*F8,2)</f>
        <v>0</v>
      </c>
      <c r="K8" s="27">
        <f t="shared" ref="K8:K9" si="3">ROUND(J8*H8+J8,2)</f>
        <v>0</v>
      </c>
    </row>
    <row r="9" spans="1:11" ht="408.75" customHeight="1" thickBot="1" x14ac:dyDescent="0.3">
      <c r="A9" s="29">
        <v>2</v>
      </c>
      <c r="B9" s="28" t="s">
        <v>14</v>
      </c>
      <c r="C9" s="28"/>
      <c r="D9" s="29" t="s">
        <v>12</v>
      </c>
      <c r="E9" s="29">
        <f t="shared" si="1"/>
        <v>1</v>
      </c>
      <c r="F9" s="30">
        <v>1</v>
      </c>
      <c r="G9" s="31"/>
      <c r="H9" s="32"/>
      <c r="I9" s="10">
        <f t="shared" si="2"/>
        <v>0</v>
      </c>
      <c r="J9" s="33">
        <f>ROUND(G9*F9,2)</f>
        <v>0</v>
      </c>
      <c r="K9" s="34">
        <f t="shared" si="3"/>
        <v>0</v>
      </c>
    </row>
    <row r="10" spans="1:11" ht="24" customHeight="1" thickBot="1" x14ac:dyDescent="0.3">
      <c r="I10" s="16" t="s">
        <v>5</v>
      </c>
      <c r="J10" s="16">
        <f>SUM(J8:J9)</f>
        <v>0</v>
      </c>
      <c r="K10" s="17">
        <f>SUM(K8:K9)</f>
        <v>0</v>
      </c>
    </row>
    <row r="11" spans="1:11" ht="24" customHeight="1" x14ac:dyDescent="0.25">
      <c r="J11"/>
      <c r="K11"/>
    </row>
    <row r="12" spans="1:11" ht="24" customHeight="1" thickBot="1" x14ac:dyDescent="0.35">
      <c r="A12" s="18" t="s">
        <v>36</v>
      </c>
      <c r="J12"/>
      <c r="K12"/>
    </row>
    <row r="13" spans="1:11" ht="55.5" customHeight="1" thickBot="1" x14ac:dyDescent="0.3">
      <c r="A13" s="2" t="s">
        <v>0</v>
      </c>
      <c r="B13" s="2" t="s">
        <v>1</v>
      </c>
      <c r="C13" s="2" t="s">
        <v>11</v>
      </c>
      <c r="D13" s="2" t="s">
        <v>2</v>
      </c>
      <c r="E13" s="3" t="s">
        <v>10</v>
      </c>
      <c r="F13" s="4" t="s">
        <v>3</v>
      </c>
      <c r="G13" s="2" t="s">
        <v>8</v>
      </c>
      <c r="H13" s="2" t="s">
        <v>4</v>
      </c>
      <c r="I13" s="2" t="s">
        <v>6</v>
      </c>
      <c r="J13" s="2" t="s">
        <v>7</v>
      </c>
      <c r="K13" s="2" t="s">
        <v>9</v>
      </c>
    </row>
    <row r="14" spans="1:11" ht="203.25" customHeight="1" thickBot="1" x14ac:dyDescent="0.3">
      <c r="A14" s="5">
        <v>1</v>
      </c>
      <c r="B14" s="6" t="s">
        <v>15</v>
      </c>
      <c r="C14" s="6"/>
      <c r="D14" s="5" t="s">
        <v>12</v>
      </c>
      <c r="E14" s="5">
        <f t="shared" si="1"/>
        <v>1</v>
      </c>
      <c r="F14" s="7">
        <v>1</v>
      </c>
      <c r="G14" s="13"/>
      <c r="H14" s="14"/>
      <c r="I14" s="10">
        <f t="shared" ref="I14" si="4">G14*H14+G14</f>
        <v>0</v>
      </c>
      <c r="J14" s="11">
        <f>ROUND(G14*F14,2)</f>
        <v>0</v>
      </c>
      <c r="K14" s="12">
        <f t="shared" ref="K14" si="5">ROUND(J14*H14+J14,2)</f>
        <v>0</v>
      </c>
    </row>
    <row r="15" spans="1:11" ht="18.75" thickBot="1" x14ac:dyDescent="0.3">
      <c r="I15" s="16" t="s">
        <v>5</v>
      </c>
      <c r="J15" s="16">
        <f>SUM(J14)</f>
        <v>0</v>
      </c>
      <c r="K15" s="17">
        <f>SUM(K14)</f>
        <v>0</v>
      </c>
    </row>
    <row r="17" spans="1:11" ht="19.5" thickBot="1" x14ac:dyDescent="0.35">
      <c r="A17" s="18" t="s">
        <v>37</v>
      </c>
    </row>
    <row r="18" spans="1:11" ht="75.75" customHeight="1" thickBot="1" x14ac:dyDescent="0.3">
      <c r="A18" s="2" t="s">
        <v>0</v>
      </c>
      <c r="B18" s="2" t="s">
        <v>1</v>
      </c>
      <c r="C18" s="2" t="s">
        <v>11</v>
      </c>
      <c r="D18" s="2" t="s">
        <v>2</v>
      </c>
      <c r="E18" s="19" t="s">
        <v>10</v>
      </c>
      <c r="F18" s="4" t="s">
        <v>3</v>
      </c>
      <c r="G18" s="2" t="s">
        <v>8</v>
      </c>
      <c r="H18" s="2" t="s">
        <v>4</v>
      </c>
      <c r="I18" s="2" t="s">
        <v>6</v>
      </c>
      <c r="J18" s="2" t="s">
        <v>7</v>
      </c>
      <c r="K18" s="2" t="s">
        <v>9</v>
      </c>
    </row>
    <row r="19" spans="1:11" ht="227.25" customHeight="1" x14ac:dyDescent="0.25">
      <c r="A19" s="21">
        <v>1</v>
      </c>
      <c r="B19" s="46" t="s">
        <v>60</v>
      </c>
      <c r="C19" s="20"/>
      <c r="D19" s="21" t="s">
        <v>12</v>
      </c>
      <c r="E19" s="21">
        <f>ROUNDUP(F19*0.2,0)</f>
        <v>3</v>
      </c>
      <c r="F19" s="22">
        <v>15</v>
      </c>
      <c r="G19" s="35"/>
      <c r="H19" s="36"/>
      <c r="I19" s="25">
        <f>G19*H19+G19</f>
        <v>0</v>
      </c>
      <c r="J19" s="26">
        <f>ROUND(G19*F19,2)</f>
        <v>0</v>
      </c>
      <c r="K19" s="27">
        <f>ROUND(J19*H19+J19,2)</f>
        <v>0</v>
      </c>
    </row>
    <row r="20" spans="1:11" ht="157.5" customHeight="1" thickBot="1" x14ac:dyDescent="0.3">
      <c r="A20" s="29">
        <v>2</v>
      </c>
      <c r="B20" s="47" t="s">
        <v>59</v>
      </c>
      <c r="C20" s="28"/>
      <c r="D20" s="29" t="s">
        <v>12</v>
      </c>
      <c r="E20" s="29">
        <f t="shared" ref="E20" si="6">ROUNDUP(F20*0.2,0)</f>
        <v>1</v>
      </c>
      <c r="F20" s="30">
        <v>5</v>
      </c>
      <c r="G20" s="10"/>
      <c r="H20" s="37"/>
      <c r="I20" s="10">
        <f>G20*H20+G20</f>
        <v>0</v>
      </c>
      <c r="J20" s="33">
        <f>ROUND(G20*F20,2)</f>
        <v>0</v>
      </c>
      <c r="K20" s="34">
        <f>ROUND(J20*H20+J20,2)</f>
        <v>0</v>
      </c>
    </row>
    <row r="21" spans="1:11" ht="18.75" thickBot="1" x14ac:dyDescent="0.3">
      <c r="I21" s="16" t="s">
        <v>5</v>
      </c>
      <c r="J21" s="16">
        <f>SUM(J19:J20)</f>
        <v>0</v>
      </c>
      <c r="K21" s="17">
        <f>SUM(K19:K20)</f>
        <v>0</v>
      </c>
    </row>
    <row r="22" spans="1:11" ht="18" x14ac:dyDescent="0.25">
      <c r="I22" s="38"/>
      <c r="J22" s="38"/>
      <c r="K22" s="38"/>
    </row>
    <row r="23" spans="1:11" ht="19.5" thickBot="1" x14ac:dyDescent="0.35">
      <c r="A23" s="18" t="s">
        <v>38</v>
      </c>
    </row>
    <row r="24" spans="1:11" ht="75.75" customHeight="1" thickBot="1" x14ac:dyDescent="0.3">
      <c r="A24" s="2" t="s">
        <v>0</v>
      </c>
      <c r="B24" s="2" t="s">
        <v>1</v>
      </c>
      <c r="C24" s="2" t="s">
        <v>11</v>
      </c>
      <c r="D24" s="2" t="s">
        <v>2</v>
      </c>
      <c r="E24" s="19" t="s">
        <v>16</v>
      </c>
      <c r="F24" s="4" t="s">
        <v>3</v>
      </c>
      <c r="G24" s="2" t="s">
        <v>8</v>
      </c>
      <c r="H24" s="2" t="s">
        <v>4</v>
      </c>
      <c r="I24" s="2" t="s">
        <v>6</v>
      </c>
      <c r="J24" s="2" t="s">
        <v>7</v>
      </c>
      <c r="K24" s="2" t="s">
        <v>9</v>
      </c>
    </row>
    <row r="25" spans="1:11" ht="408.75" customHeight="1" thickBot="1" x14ac:dyDescent="0.3">
      <c r="A25" s="5">
        <v>1</v>
      </c>
      <c r="B25" s="6" t="s">
        <v>18</v>
      </c>
      <c r="C25" s="6"/>
      <c r="D25" s="5" t="s">
        <v>12</v>
      </c>
      <c r="E25" s="5">
        <f t="shared" ref="E25" si="7">ROUNDUP(F25*0.2,0)</f>
        <v>1</v>
      </c>
      <c r="F25" s="7">
        <v>1</v>
      </c>
      <c r="G25" s="13"/>
      <c r="H25" s="14"/>
      <c r="I25" s="10">
        <f t="shared" ref="I25" si="8">G25*H25+G25</f>
        <v>0</v>
      </c>
      <c r="J25" s="11">
        <f>ROUND(G25*F25,2)</f>
        <v>0</v>
      </c>
      <c r="K25" s="12">
        <f t="shared" ref="K25" si="9">ROUND(J25*H25+J25,2)</f>
        <v>0</v>
      </c>
    </row>
    <row r="26" spans="1:11" ht="18.75" thickBot="1" x14ac:dyDescent="0.3">
      <c r="I26" s="16" t="s">
        <v>5</v>
      </c>
      <c r="J26" s="16">
        <f>SUM(J25)</f>
        <v>0</v>
      </c>
      <c r="K26" s="17">
        <f>SUM(K25)</f>
        <v>0</v>
      </c>
    </row>
    <row r="28" spans="1:11" ht="19.5" thickBot="1" x14ac:dyDescent="0.35">
      <c r="A28" s="18" t="s">
        <v>39</v>
      </c>
      <c r="J28"/>
      <c r="K28"/>
    </row>
    <row r="29" spans="1:11" ht="72.75" thickBot="1" x14ac:dyDescent="0.3">
      <c r="A29" s="2" t="s">
        <v>0</v>
      </c>
      <c r="B29" s="2" t="s">
        <v>1</v>
      </c>
      <c r="C29" s="2" t="s">
        <v>11</v>
      </c>
      <c r="D29" s="2" t="s">
        <v>2</v>
      </c>
      <c r="E29" s="19" t="s">
        <v>10</v>
      </c>
      <c r="F29" s="4" t="s">
        <v>3</v>
      </c>
      <c r="G29" s="2" t="s">
        <v>8</v>
      </c>
      <c r="H29" s="2" t="s">
        <v>4</v>
      </c>
      <c r="I29" s="2" t="s">
        <v>6</v>
      </c>
      <c r="J29" s="2" t="s">
        <v>7</v>
      </c>
      <c r="K29" s="2" t="s">
        <v>9</v>
      </c>
    </row>
    <row r="30" spans="1:11" ht="180.75" thickBot="1" x14ac:dyDescent="0.3">
      <c r="A30" s="5">
        <v>1</v>
      </c>
      <c r="B30" s="6" t="s">
        <v>19</v>
      </c>
      <c r="C30" s="6"/>
      <c r="D30" s="5" t="s">
        <v>12</v>
      </c>
      <c r="E30" s="5">
        <f t="shared" ref="E30" si="10">ROUNDUP(F30*0.2,0)</f>
        <v>1</v>
      </c>
      <c r="F30" s="7">
        <v>2</v>
      </c>
      <c r="G30" s="13"/>
      <c r="H30" s="14"/>
      <c r="I30" s="10">
        <f t="shared" ref="I30" si="11">G30*H30+G30</f>
        <v>0</v>
      </c>
      <c r="J30" s="11">
        <f>ROUND(G30*F30,2)</f>
        <v>0</v>
      </c>
      <c r="K30" s="12">
        <f t="shared" ref="K30" si="12">ROUND(J30*H30+J30,2)</f>
        <v>0</v>
      </c>
    </row>
    <row r="31" spans="1:11" ht="18.75" thickBot="1" x14ac:dyDescent="0.3">
      <c r="I31" s="16" t="s">
        <v>5</v>
      </c>
      <c r="J31" s="16">
        <f>SUM(J30)</f>
        <v>0</v>
      </c>
      <c r="K31" s="17">
        <f>SUM(K30)</f>
        <v>0</v>
      </c>
    </row>
    <row r="33" spans="1:11" ht="19.5" thickBot="1" x14ac:dyDescent="0.35">
      <c r="A33" s="15" t="s">
        <v>40</v>
      </c>
      <c r="J33"/>
      <c r="K33"/>
    </row>
    <row r="34" spans="1:11" ht="72.75" thickBot="1" x14ac:dyDescent="0.3">
      <c r="A34" s="2" t="s">
        <v>0</v>
      </c>
      <c r="B34" s="2" t="s">
        <v>1</v>
      </c>
      <c r="C34" s="2" t="s">
        <v>11</v>
      </c>
      <c r="D34" s="2" t="s">
        <v>2</v>
      </c>
      <c r="E34" s="19" t="s">
        <v>10</v>
      </c>
      <c r="F34" s="4" t="s">
        <v>3</v>
      </c>
      <c r="G34" s="2" t="s">
        <v>8</v>
      </c>
      <c r="H34" s="2" t="s">
        <v>4</v>
      </c>
      <c r="I34" s="2" t="s">
        <v>6</v>
      </c>
      <c r="J34" s="2" t="s">
        <v>7</v>
      </c>
      <c r="K34" s="2" t="s">
        <v>9</v>
      </c>
    </row>
    <row r="35" spans="1:11" ht="357" customHeight="1" thickBot="1" x14ac:dyDescent="0.3">
      <c r="A35" s="5">
        <v>1</v>
      </c>
      <c r="B35" s="6" t="s">
        <v>20</v>
      </c>
      <c r="C35" s="6"/>
      <c r="D35" s="5" t="s">
        <v>12</v>
      </c>
      <c r="E35" s="5">
        <f t="shared" ref="E35" si="13">ROUNDUP(F35*0.2,0)</f>
        <v>1</v>
      </c>
      <c r="F35" s="7">
        <v>1</v>
      </c>
      <c r="G35" s="13"/>
      <c r="H35" s="14"/>
      <c r="I35" s="10">
        <f t="shared" ref="I35" si="14">G35*H35+G35</f>
        <v>0</v>
      </c>
      <c r="J35" s="11">
        <f>ROUND(G35*F35,2)</f>
        <v>0</v>
      </c>
      <c r="K35" s="12">
        <f t="shared" ref="K35" si="15">ROUND(J35*H35+J35,2)</f>
        <v>0</v>
      </c>
    </row>
    <row r="36" spans="1:11" ht="18.75" thickBot="1" x14ac:dyDescent="0.3">
      <c r="I36" s="16" t="s">
        <v>5</v>
      </c>
      <c r="J36" s="16">
        <f>SUM(J35)</f>
        <v>0</v>
      </c>
      <c r="K36" s="17">
        <f>SUM(K35)</f>
        <v>0</v>
      </c>
    </row>
    <row r="38" spans="1:11" ht="19.5" thickBot="1" x14ac:dyDescent="0.35">
      <c r="A38" s="18" t="s">
        <v>41</v>
      </c>
      <c r="J38"/>
      <c r="K38"/>
    </row>
    <row r="39" spans="1:11" ht="72.75" thickBot="1" x14ac:dyDescent="0.3">
      <c r="A39" s="2" t="s">
        <v>0</v>
      </c>
      <c r="B39" s="2" t="s">
        <v>1</v>
      </c>
      <c r="C39" s="2" t="s">
        <v>11</v>
      </c>
      <c r="D39" s="2" t="s">
        <v>2</v>
      </c>
      <c r="E39" s="19" t="s">
        <v>10</v>
      </c>
      <c r="F39" s="4" t="s">
        <v>3</v>
      </c>
      <c r="G39" s="2" t="s">
        <v>8</v>
      </c>
      <c r="H39" s="2" t="s">
        <v>4</v>
      </c>
      <c r="I39" s="2" t="s">
        <v>6</v>
      </c>
      <c r="J39" s="2" t="s">
        <v>7</v>
      </c>
      <c r="K39" s="2" t="s">
        <v>9</v>
      </c>
    </row>
    <row r="40" spans="1:11" ht="162.75" thickBot="1" x14ac:dyDescent="0.3">
      <c r="A40" s="5">
        <v>1</v>
      </c>
      <c r="B40" s="6" t="s">
        <v>21</v>
      </c>
      <c r="C40" s="6"/>
      <c r="D40" s="5" t="s">
        <v>12</v>
      </c>
      <c r="E40" s="5">
        <f t="shared" ref="E40" si="16">ROUNDUP(F40*0.2,0)</f>
        <v>1</v>
      </c>
      <c r="F40" s="7">
        <v>2</v>
      </c>
      <c r="G40" s="13"/>
      <c r="H40" s="14"/>
      <c r="I40" s="10">
        <f t="shared" ref="I40" si="17">G40*H40+G40</f>
        <v>0</v>
      </c>
      <c r="J40" s="11">
        <f>ROUND(G40*F40,2)</f>
        <v>0</v>
      </c>
      <c r="K40" s="12">
        <f t="shared" ref="K40" si="18">ROUND(J40*H40+J40,2)</f>
        <v>0</v>
      </c>
    </row>
    <row r="41" spans="1:11" ht="18.75" thickBot="1" x14ac:dyDescent="0.3">
      <c r="I41" s="16" t="s">
        <v>5</v>
      </c>
      <c r="J41" s="16">
        <f>SUM(J40)</f>
        <v>0</v>
      </c>
      <c r="K41" s="17">
        <f>SUM(K40)</f>
        <v>0</v>
      </c>
    </row>
    <row r="43" spans="1:11" ht="19.5" thickBot="1" x14ac:dyDescent="0.35">
      <c r="A43" s="18" t="s">
        <v>42</v>
      </c>
      <c r="J43"/>
      <c r="K43"/>
    </row>
    <row r="44" spans="1:11" ht="72.75" thickBot="1" x14ac:dyDescent="0.3">
      <c r="A44" s="2" t="s">
        <v>0</v>
      </c>
      <c r="B44" s="2" t="s">
        <v>1</v>
      </c>
      <c r="C44" s="2" t="s">
        <v>11</v>
      </c>
      <c r="D44" s="2" t="s">
        <v>2</v>
      </c>
      <c r="E44" s="19" t="s">
        <v>10</v>
      </c>
      <c r="F44" s="4" t="s">
        <v>3</v>
      </c>
      <c r="G44" s="2" t="s">
        <v>8</v>
      </c>
      <c r="H44" s="2" t="s">
        <v>4</v>
      </c>
      <c r="I44" s="2" t="s">
        <v>6</v>
      </c>
      <c r="J44" s="2" t="s">
        <v>7</v>
      </c>
      <c r="K44" s="2" t="s">
        <v>9</v>
      </c>
    </row>
    <row r="45" spans="1:11" ht="108.75" thickBot="1" x14ac:dyDescent="0.3">
      <c r="A45" s="5">
        <v>1</v>
      </c>
      <c r="B45" s="6" t="s">
        <v>22</v>
      </c>
      <c r="C45" s="6"/>
      <c r="D45" s="5" t="s">
        <v>12</v>
      </c>
      <c r="E45" s="5">
        <f t="shared" ref="E45" si="19">ROUNDUP(F45*0.2,0)</f>
        <v>1</v>
      </c>
      <c r="F45" s="7">
        <v>2</v>
      </c>
      <c r="G45" s="13"/>
      <c r="H45" s="14"/>
      <c r="I45" s="10">
        <f t="shared" ref="I45" si="20">G45*H45+G45</f>
        <v>0</v>
      </c>
      <c r="J45" s="11">
        <f>ROUND(G45*F45,2)</f>
        <v>0</v>
      </c>
      <c r="K45" s="12">
        <f t="shared" ref="K45" si="21">ROUND(J45*H45+J45,2)</f>
        <v>0</v>
      </c>
    </row>
    <row r="46" spans="1:11" ht="18.75" thickBot="1" x14ac:dyDescent="0.3">
      <c r="I46" s="16" t="s">
        <v>5</v>
      </c>
      <c r="J46" s="16">
        <f>SUM(J45)</f>
        <v>0</v>
      </c>
      <c r="K46" s="17">
        <f>SUM(K45)</f>
        <v>0</v>
      </c>
    </row>
    <row r="48" spans="1:11" ht="19.5" thickBot="1" x14ac:dyDescent="0.35">
      <c r="A48" s="18" t="s">
        <v>51</v>
      </c>
    </row>
    <row r="49" spans="1:11" ht="72.75" thickBot="1" x14ac:dyDescent="0.3">
      <c r="A49" s="2" t="s">
        <v>0</v>
      </c>
      <c r="B49" s="2" t="s">
        <v>1</v>
      </c>
      <c r="C49" s="2" t="s">
        <v>11</v>
      </c>
      <c r="D49" s="2" t="s">
        <v>2</v>
      </c>
      <c r="E49" s="19" t="s">
        <v>10</v>
      </c>
      <c r="F49" s="4" t="s">
        <v>3</v>
      </c>
      <c r="G49" s="2" t="s">
        <v>8</v>
      </c>
      <c r="H49" s="2" t="s">
        <v>4</v>
      </c>
      <c r="I49" s="2" t="s">
        <v>6</v>
      </c>
      <c r="J49" s="2" t="s">
        <v>7</v>
      </c>
      <c r="K49" s="2" t="s">
        <v>9</v>
      </c>
    </row>
    <row r="50" spans="1:11" ht="354" customHeight="1" x14ac:dyDescent="0.25">
      <c r="A50" s="21">
        <v>1</v>
      </c>
      <c r="B50" s="20" t="s">
        <v>23</v>
      </c>
      <c r="C50" s="20"/>
      <c r="D50" s="21" t="s">
        <v>12</v>
      </c>
      <c r="E50" s="21">
        <f>ROUNDUP(F50*0.2,0)</f>
        <v>1</v>
      </c>
      <c r="F50" s="22">
        <v>1</v>
      </c>
      <c r="G50" s="35"/>
      <c r="H50" s="36"/>
      <c r="I50" s="25">
        <f>G50*H50+G50</f>
        <v>0</v>
      </c>
      <c r="J50" s="26">
        <f>ROUND(G50*F50,2)</f>
        <v>0</v>
      </c>
      <c r="K50" s="27">
        <f>ROUND(J50*H50+J50,2)</f>
        <v>0</v>
      </c>
    </row>
    <row r="51" spans="1:11" ht="329.25" customHeight="1" thickBot="1" x14ac:dyDescent="0.3">
      <c r="A51" s="29">
        <v>2</v>
      </c>
      <c r="B51" s="28" t="s">
        <v>24</v>
      </c>
      <c r="C51" s="28"/>
      <c r="D51" s="29" t="s">
        <v>12</v>
      </c>
      <c r="E51" s="29">
        <f t="shared" ref="E51" si="22">ROUNDUP(F51*0.2,0)</f>
        <v>1</v>
      </c>
      <c r="F51" s="30">
        <v>1</v>
      </c>
      <c r="G51" s="10"/>
      <c r="H51" s="37"/>
      <c r="I51" s="10">
        <f>G51*H51+G51</f>
        <v>0</v>
      </c>
      <c r="J51" s="33">
        <f>ROUND(G51*F51,2)</f>
        <v>0</v>
      </c>
      <c r="K51" s="34">
        <f>ROUND(J51*H51+J51,2)</f>
        <v>0</v>
      </c>
    </row>
    <row r="52" spans="1:11" ht="18.75" thickBot="1" x14ac:dyDescent="0.3">
      <c r="I52" s="16" t="s">
        <v>5</v>
      </c>
      <c r="J52" s="16">
        <f>SUM(J50:J51)</f>
        <v>0</v>
      </c>
      <c r="K52" s="17">
        <f>SUM(K50:K51)</f>
        <v>0</v>
      </c>
    </row>
    <row r="54" spans="1:11" ht="54" x14ac:dyDescent="0.25">
      <c r="B54" s="39" t="s">
        <v>25</v>
      </c>
    </row>
    <row r="55" spans="1:11" ht="30" x14ac:dyDescent="0.25">
      <c r="B55" s="43" t="s">
        <v>57</v>
      </c>
    </row>
    <row r="56" spans="1:11" x14ac:dyDescent="0.25">
      <c r="B56" s="44"/>
    </row>
    <row r="57" spans="1:11" x14ac:dyDescent="0.25">
      <c r="B57" s="44"/>
    </row>
    <row r="58" spans="1:11" ht="21.75" thickBot="1" x14ac:dyDescent="0.4">
      <c r="B58" s="45" t="s">
        <v>52</v>
      </c>
    </row>
    <row r="59" spans="1:11" ht="72.75" thickBot="1" x14ac:dyDescent="0.3">
      <c r="A59" s="2" t="s">
        <v>0</v>
      </c>
      <c r="B59" s="2" t="s">
        <v>1</v>
      </c>
      <c r="C59" s="2" t="s">
        <v>11</v>
      </c>
      <c r="D59" s="2" t="s">
        <v>2</v>
      </c>
      <c r="E59" s="19" t="s">
        <v>10</v>
      </c>
      <c r="F59" s="4" t="s">
        <v>3</v>
      </c>
      <c r="G59" s="2" t="s">
        <v>8</v>
      </c>
      <c r="H59" s="2" t="s">
        <v>4</v>
      </c>
      <c r="I59" s="2" t="s">
        <v>6</v>
      </c>
      <c r="J59" s="2" t="s">
        <v>7</v>
      </c>
      <c r="K59" s="2" t="s">
        <v>9</v>
      </c>
    </row>
    <row r="60" spans="1:11" ht="147.75" customHeight="1" thickBot="1" x14ac:dyDescent="0.3">
      <c r="A60" s="5">
        <v>1</v>
      </c>
      <c r="B60" s="6" t="s">
        <v>26</v>
      </c>
      <c r="C60" s="6"/>
      <c r="D60" s="5" t="s">
        <v>12</v>
      </c>
      <c r="E60" s="5">
        <f t="shared" ref="E60" si="23">ROUNDUP(F60*0.2,0)</f>
        <v>1</v>
      </c>
      <c r="F60" s="7">
        <v>1</v>
      </c>
      <c r="G60" s="13"/>
      <c r="H60" s="14"/>
      <c r="I60" s="10">
        <f t="shared" ref="I60" si="24">G60*H60+G60</f>
        <v>0</v>
      </c>
      <c r="J60" s="11">
        <f>ROUND(G60*F60,2)</f>
        <v>0</v>
      </c>
      <c r="K60" s="12">
        <f t="shared" ref="K60" si="25">ROUND(J60*H60+J60,2)</f>
        <v>0</v>
      </c>
    </row>
    <row r="61" spans="1:11" ht="18.75" thickBot="1" x14ac:dyDescent="0.3">
      <c r="I61" s="16" t="s">
        <v>5</v>
      </c>
      <c r="J61" s="16">
        <f>SUM(J60)</f>
        <v>0</v>
      </c>
      <c r="K61" s="17">
        <f>SUM(K60)</f>
        <v>0</v>
      </c>
    </row>
    <row r="62" spans="1:11" ht="15.75" thickBot="1" x14ac:dyDescent="0.3">
      <c r="B62" s="1" t="s">
        <v>43</v>
      </c>
    </row>
    <row r="63" spans="1:11" ht="72.75" thickBot="1" x14ac:dyDescent="0.3">
      <c r="A63" s="2" t="s">
        <v>0</v>
      </c>
      <c r="B63" s="2" t="s">
        <v>1</v>
      </c>
      <c r="C63" s="2" t="s">
        <v>11</v>
      </c>
      <c r="D63" s="2" t="s">
        <v>2</v>
      </c>
      <c r="E63" s="19" t="s">
        <v>10</v>
      </c>
      <c r="F63" s="4" t="s">
        <v>3</v>
      </c>
      <c r="G63" s="2" t="s">
        <v>8</v>
      </c>
      <c r="H63" s="2" t="s">
        <v>4</v>
      </c>
      <c r="I63" s="2" t="s">
        <v>6</v>
      </c>
      <c r="J63" s="2" t="s">
        <v>7</v>
      </c>
      <c r="K63" s="2" t="s">
        <v>9</v>
      </c>
    </row>
    <row r="64" spans="1:11" ht="210" customHeight="1" thickBot="1" x14ac:dyDescent="0.3">
      <c r="A64" s="5">
        <v>1</v>
      </c>
      <c r="B64" s="40" t="s">
        <v>27</v>
      </c>
      <c r="C64" s="6"/>
      <c r="D64" s="5" t="s">
        <v>12</v>
      </c>
      <c r="E64" s="5">
        <v>2</v>
      </c>
      <c r="F64" s="7">
        <v>2</v>
      </c>
      <c r="G64" s="13"/>
      <c r="H64" s="14"/>
      <c r="I64" s="10">
        <f t="shared" ref="I64" si="26">G64*H64+G64</f>
        <v>0</v>
      </c>
      <c r="J64" s="11">
        <f>ROUND(G64*F64,2)</f>
        <v>0</v>
      </c>
      <c r="K64" s="12">
        <f t="shared" ref="K64" si="27">ROUND(J64*H64+J64,2)</f>
        <v>0</v>
      </c>
    </row>
    <row r="65" spans="1:11" ht="18.75" thickBot="1" x14ac:dyDescent="0.3">
      <c r="I65" s="16" t="s">
        <v>5</v>
      </c>
      <c r="J65" s="16">
        <f>SUM(J64)</f>
        <v>0</v>
      </c>
      <c r="K65" s="17">
        <f>SUM(K64)</f>
        <v>0</v>
      </c>
    </row>
    <row r="66" spans="1:11" ht="15.75" thickBot="1" x14ac:dyDescent="0.3">
      <c r="B66" s="1" t="s">
        <v>44</v>
      </c>
    </row>
    <row r="67" spans="1:11" ht="72.75" thickBot="1" x14ac:dyDescent="0.3">
      <c r="A67" s="2" t="s">
        <v>0</v>
      </c>
      <c r="B67" s="2" t="s">
        <v>1</v>
      </c>
      <c r="C67" s="2" t="s">
        <v>11</v>
      </c>
      <c r="D67" s="2" t="s">
        <v>2</v>
      </c>
      <c r="E67" s="19" t="s">
        <v>10</v>
      </c>
      <c r="F67" s="4" t="s">
        <v>3</v>
      </c>
      <c r="G67" s="2" t="s">
        <v>8</v>
      </c>
      <c r="H67" s="2" t="s">
        <v>4</v>
      </c>
      <c r="I67" s="2" t="s">
        <v>6</v>
      </c>
      <c r="J67" s="2" t="s">
        <v>7</v>
      </c>
      <c r="K67" s="2" t="s">
        <v>9</v>
      </c>
    </row>
    <row r="68" spans="1:11" ht="409.6" thickBot="1" x14ac:dyDescent="0.3">
      <c r="A68" s="5">
        <v>1</v>
      </c>
      <c r="B68" s="41" t="s">
        <v>34</v>
      </c>
      <c r="C68" s="6"/>
      <c r="D68" s="5" t="s">
        <v>12</v>
      </c>
      <c r="E68" s="5">
        <v>1</v>
      </c>
      <c r="F68" s="7">
        <v>1</v>
      </c>
      <c r="G68" s="13"/>
      <c r="H68" s="14"/>
      <c r="I68" s="10">
        <f t="shared" ref="I68" si="28">G68*H68+G68</f>
        <v>0</v>
      </c>
      <c r="J68" s="11">
        <f>ROUND(G68*F68,2)</f>
        <v>0</v>
      </c>
      <c r="K68" s="12">
        <f t="shared" ref="K68" si="29">ROUND(J68*H68+J68,2)</f>
        <v>0</v>
      </c>
    </row>
    <row r="69" spans="1:11" ht="18.75" thickBot="1" x14ac:dyDescent="0.3">
      <c r="I69" s="16" t="s">
        <v>5</v>
      </c>
      <c r="J69" s="16">
        <f>SUM(J68)</f>
        <v>0</v>
      </c>
      <c r="K69" s="17">
        <f>SUM(K68)</f>
        <v>0</v>
      </c>
    </row>
    <row r="70" spans="1:11" ht="15.75" thickBot="1" x14ac:dyDescent="0.3">
      <c r="B70" s="1" t="s">
        <v>45</v>
      </c>
    </row>
    <row r="71" spans="1:11" ht="63.75" customHeight="1" thickBot="1" x14ac:dyDescent="0.3">
      <c r="A71" s="2" t="s">
        <v>0</v>
      </c>
      <c r="B71" s="2" t="s">
        <v>1</v>
      </c>
      <c r="C71" s="2" t="s">
        <v>11</v>
      </c>
      <c r="D71" s="2" t="s">
        <v>2</v>
      </c>
      <c r="E71" s="19" t="s">
        <v>10</v>
      </c>
      <c r="F71" s="4" t="s">
        <v>3</v>
      </c>
      <c r="G71" s="2" t="s">
        <v>8</v>
      </c>
      <c r="H71" s="2" t="s">
        <v>4</v>
      </c>
      <c r="I71" s="2" t="s">
        <v>6</v>
      </c>
      <c r="J71" s="2" t="s">
        <v>7</v>
      </c>
      <c r="K71" s="2" t="s">
        <v>9</v>
      </c>
    </row>
    <row r="72" spans="1:11" ht="113.25" thickBot="1" x14ac:dyDescent="0.3">
      <c r="A72" s="5">
        <v>1</v>
      </c>
      <c r="B72" s="42" t="s">
        <v>28</v>
      </c>
      <c r="C72" s="6"/>
      <c r="D72" s="5" t="s">
        <v>12</v>
      </c>
      <c r="E72" s="5">
        <v>5</v>
      </c>
      <c r="F72" s="7">
        <v>20</v>
      </c>
      <c r="G72" s="13"/>
      <c r="H72" s="9"/>
      <c r="I72" s="10">
        <f t="shared" ref="I72" si="30">G72*H72+G72</f>
        <v>0</v>
      </c>
      <c r="J72" s="11">
        <f>ROUND(G72*F72,2)</f>
        <v>0</v>
      </c>
      <c r="K72" s="12">
        <f t="shared" ref="K72" si="31">ROUND(J72*H72+J72,2)</f>
        <v>0</v>
      </c>
    </row>
    <row r="73" spans="1:11" ht="18.75" thickBot="1" x14ac:dyDescent="0.3">
      <c r="I73" s="16" t="s">
        <v>5</v>
      </c>
      <c r="J73" s="16">
        <f>SUM(J72)</f>
        <v>0</v>
      </c>
      <c r="K73" s="17">
        <f>SUM(K72)</f>
        <v>0</v>
      </c>
    </row>
    <row r="76" spans="1:11" ht="15.75" thickBot="1" x14ac:dyDescent="0.3">
      <c r="B76" s="1" t="s">
        <v>46</v>
      </c>
    </row>
    <row r="77" spans="1:11" ht="72.75" thickBot="1" x14ac:dyDescent="0.3">
      <c r="A77" s="2" t="s">
        <v>0</v>
      </c>
      <c r="B77" s="2" t="s">
        <v>1</v>
      </c>
      <c r="C77" s="2" t="s">
        <v>11</v>
      </c>
      <c r="D77" s="2" t="s">
        <v>2</v>
      </c>
      <c r="E77" s="19" t="s">
        <v>10</v>
      </c>
      <c r="F77" s="4" t="s">
        <v>3</v>
      </c>
      <c r="G77" s="2" t="s">
        <v>8</v>
      </c>
      <c r="H77" s="2" t="s">
        <v>4</v>
      </c>
      <c r="I77" s="2" t="s">
        <v>6</v>
      </c>
      <c r="J77" s="2" t="s">
        <v>7</v>
      </c>
      <c r="K77" s="2" t="s">
        <v>9</v>
      </c>
    </row>
    <row r="78" spans="1:11" ht="113.25" thickBot="1" x14ac:dyDescent="0.3">
      <c r="A78" s="5">
        <v>1</v>
      </c>
      <c r="B78" s="42" t="s">
        <v>29</v>
      </c>
      <c r="C78" s="6"/>
      <c r="D78" s="5" t="s">
        <v>12</v>
      </c>
      <c r="E78" s="5">
        <v>5</v>
      </c>
      <c r="F78" s="7">
        <v>15</v>
      </c>
      <c r="G78" s="13"/>
      <c r="H78" s="9"/>
      <c r="I78" s="10">
        <f t="shared" ref="I78" si="32">G78*H78+G78</f>
        <v>0</v>
      </c>
      <c r="J78" s="11">
        <f>ROUND(G78*F78,2)</f>
        <v>0</v>
      </c>
      <c r="K78" s="12">
        <f t="shared" ref="K78" si="33">ROUND(J78*H78+J78,2)</f>
        <v>0</v>
      </c>
    </row>
    <row r="79" spans="1:11" ht="18.75" thickBot="1" x14ac:dyDescent="0.3">
      <c r="I79" s="16" t="s">
        <v>5</v>
      </c>
      <c r="J79" s="16">
        <f>SUM(J78)</f>
        <v>0</v>
      </c>
      <c r="K79" s="17">
        <f>SUM(K78)</f>
        <v>0</v>
      </c>
    </row>
    <row r="81" spans="1:11" ht="15.75" thickBot="1" x14ac:dyDescent="0.3">
      <c r="B81" s="1" t="s">
        <v>47</v>
      </c>
    </row>
    <row r="82" spans="1:11" ht="72.75" thickBot="1" x14ac:dyDescent="0.3">
      <c r="A82" s="2" t="s">
        <v>0</v>
      </c>
      <c r="B82" s="2" t="s">
        <v>1</v>
      </c>
      <c r="C82" s="2" t="s">
        <v>11</v>
      </c>
      <c r="D82" s="2" t="s">
        <v>2</v>
      </c>
      <c r="E82" s="19" t="s">
        <v>10</v>
      </c>
      <c r="F82" s="4" t="s">
        <v>3</v>
      </c>
      <c r="G82" s="2" t="s">
        <v>8</v>
      </c>
      <c r="H82" s="2" t="s">
        <v>4</v>
      </c>
      <c r="I82" s="2" t="s">
        <v>6</v>
      </c>
      <c r="J82" s="2" t="s">
        <v>7</v>
      </c>
      <c r="K82" s="2" t="s">
        <v>9</v>
      </c>
    </row>
    <row r="83" spans="1:11" ht="57" thickBot="1" x14ac:dyDescent="0.3">
      <c r="A83" s="5">
        <v>1</v>
      </c>
      <c r="B83" s="42" t="s">
        <v>55</v>
      </c>
      <c r="C83" s="6"/>
      <c r="D83" s="5" t="s">
        <v>12</v>
      </c>
      <c r="E83" s="5">
        <v>5</v>
      </c>
      <c r="F83" s="7">
        <v>24</v>
      </c>
      <c r="G83" s="13"/>
      <c r="H83" s="9"/>
      <c r="I83" s="10">
        <f t="shared" ref="I83" si="34">G83*H83+G83</f>
        <v>0</v>
      </c>
      <c r="J83" s="11">
        <f>ROUND(G83*F83,2)</f>
        <v>0</v>
      </c>
      <c r="K83" s="12">
        <f t="shared" ref="K83" si="35">ROUND(J83*H83+J83,2)</f>
        <v>0</v>
      </c>
    </row>
    <row r="84" spans="1:11" ht="18.75" thickBot="1" x14ac:dyDescent="0.3">
      <c r="I84" s="16" t="s">
        <v>5</v>
      </c>
      <c r="J84" s="16">
        <f>SUM(J83)</f>
        <v>0</v>
      </c>
      <c r="K84" s="17">
        <f>SUM(K83)</f>
        <v>0</v>
      </c>
    </row>
    <row r="86" spans="1:11" ht="15.75" thickBot="1" x14ac:dyDescent="0.3">
      <c r="B86" s="1" t="s">
        <v>48</v>
      </c>
    </row>
    <row r="87" spans="1:11" ht="72.75" thickBot="1" x14ac:dyDescent="0.3">
      <c r="A87" s="2" t="s">
        <v>0</v>
      </c>
      <c r="B87" s="2" t="s">
        <v>1</v>
      </c>
      <c r="C87" s="2" t="s">
        <v>11</v>
      </c>
      <c r="D87" s="2" t="s">
        <v>2</v>
      </c>
      <c r="E87" s="19" t="s">
        <v>10</v>
      </c>
      <c r="F87" s="4" t="s">
        <v>3</v>
      </c>
      <c r="G87" s="2" t="s">
        <v>8</v>
      </c>
      <c r="H87" s="2" t="s">
        <v>4</v>
      </c>
      <c r="I87" s="2" t="s">
        <v>6</v>
      </c>
      <c r="J87" s="2" t="s">
        <v>7</v>
      </c>
      <c r="K87" s="2" t="s">
        <v>9</v>
      </c>
    </row>
    <row r="88" spans="1:11" ht="267" customHeight="1" thickBot="1" x14ac:dyDescent="0.3">
      <c r="A88" s="5">
        <v>1</v>
      </c>
      <c r="B88" s="42" t="s">
        <v>32</v>
      </c>
      <c r="C88" s="6"/>
      <c r="D88" s="5" t="s">
        <v>12</v>
      </c>
      <c r="E88" s="5">
        <v>1</v>
      </c>
      <c r="F88" s="7">
        <v>5</v>
      </c>
      <c r="G88" s="13"/>
      <c r="H88" s="14"/>
      <c r="I88" s="10">
        <f t="shared" ref="I88" si="36">G88*H88+G88</f>
        <v>0</v>
      </c>
      <c r="J88" s="11">
        <f>ROUND(G88*F88,2)</f>
        <v>0</v>
      </c>
      <c r="K88" s="12">
        <f t="shared" ref="K88" si="37">ROUND(J88*H88+J88,2)</f>
        <v>0</v>
      </c>
    </row>
    <row r="89" spans="1:11" ht="18.75" thickBot="1" x14ac:dyDescent="0.3">
      <c r="I89" s="16" t="s">
        <v>5</v>
      </c>
      <c r="J89" s="16">
        <f>SUM(J88)</f>
        <v>0</v>
      </c>
      <c r="K89" s="17">
        <f>SUM(K88)</f>
        <v>0</v>
      </c>
    </row>
    <row r="92" spans="1:11" ht="15.75" thickBot="1" x14ac:dyDescent="0.3">
      <c r="B92" s="1" t="s">
        <v>49</v>
      </c>
    </row>
    <row r="93" spans="1:11" ht="72.75" thickBot="1" x14ac:dyDescent="0.3">
      <c r="A93" s="2" t="s">
        <v>0</v>
      </c>
      <c r="B93" s="2" t="s">
        <v>1</v>
      </c>
      <c r="C93" s="2" t="s">
        <v>11</v>
      </c>
      <c r="D93" s="2" t="s">
        <v>2</v>
      </c>
      <c r="E93" s="19" t="s">
        <v>10</v>
      </c>
      <c r="F93" s="4" t="s">
        <v>3</v>
      </c>
      <c r="G93" s="2" t="s">
        <v>8</v>
      </c>
      <c r="H93" s="2" t="s">
        <v>4</v>
      </c>
      <c r="I93" s="2" t="s">
        <v>6</v>
      </c>
      <c r="J93" s="2" t="s">
        <v>7</v>
      </c>
      <c r="K93" s="2" t="s">
        <v>9</v>
      </c>
    </row>
    <row r="94" spans="1:11" ht="43.5" customHeight="1" thickBot="1" x14ac:dyDescent="0.3">
      <c r="A94" s="5">
        <v>1</v>
      </c>
      <c r="B94" s="42" t="s">
        <v>30</v>
      </c>
      <c r="C94" s="6"/>
      <c r="D94" s="5" t="s">
        <v>12</v>
      </c>
      <c r="E94" s="5">
        <v>1</v>
      </c>
      <c r="F94" s="7">
        <v>4</v>
      </c>
      <c r="G94" s="13"/>
      <c r="H94" s="14"/>
      <c r="I94" s="10">
        <f t="shared" ref="I94" si="38">G94*H94+G94</f>
        <v>0</v>
      </c>
      <c r="J94" s="11">
        <f>ROUND(G94*F94,2)</f>
        <v>0</v>
      </c>
      <c r="K94" s="12">
        <f t="shared" ref="K94" si="39">ROUND(J94*H94+J94,2)</f>
        <v>0</v>
      </c>
    </row>
    <row r="95" spans="1:11" ht="18.75" thickBot="1" x14ac:dyDescent="0.3">
      <c r="I95" s="16" t="s">
        <v>5</v>
      </c>
      <c r="J95" s="16">
        <f>SUM(J94)</f>
        <v>0</v>
      </c>
      <c r="K95" s="17">
        <f>SUM(K94)</f>
        <v>0</v>
      </c>
    </row>
    <row r="97" spans="1:11" ht="15.75" thickBot="1" x14ac:dyDescent="0.3">
      <c r="B97" s="1" t="s">
        <v>50</v>
      </c>
    </row>
    <row r="98" spans="1:11" ht="72.75" thickBot="1" x14ac:dyDescent="0.3">
      <c r="A98" s="2" t="s">
        <v>0</v>
      </c>
      <c r="B98" s="2" t="s">
        <v>1</v>
      </c>
      <c r="C98" s="2" t="s">
        <v>11</v>
      </c>
      <c r="D98" s="2" t="s">
        <v>2</v>
      </c>
      <c r="E98" s="19" t="s">
        <v>10</v>
      </c>
      <c r="F98" s="4" t="s">
        <v>3</v>
      </c>
      <c r="G98" s="2" t="s">
        <v>8</v>
      </c>
      <c r="H98" s="2" t="s">
        <v>4</v>
      </c>
      <c r="I98" s="2" t="s">
        <v>6</v>
      </c>
      <c r="J98" s="2" t="s">
        <v>7</v>
      </c>
      <c r="K98" s="2" t="s">
        <v>9</v>
      </c>
    </row>
    <row r="99" spans="1:11" ht="52.5" customHeight="1" thickBot="1" x14ac:dyDescent="0.3">
      <c r="A99" s="5">
        <v>1</v>
      </c>
      <c r="B99" s="42" t="s">
        <v>31</v>
      </c>
      <c r="C99" s="6"/>
      <c r="D99" s="5" t="s">
        <v>12</v>
      </c>
      <c r="E99" s="5">
        <v>1</v>
      </c>
      <c r="F99" s="7">
        <v>2</v>
      </c>
      <c r="G99" s="13"/>
      <c r="H99" s="14"/>
      <c r="I99" s="10">
        <f t="shared" ref="I99" si="40">G99*H99+G99</f>
        <v>0</v>
      </c>
      <c r="J99" s="11">
        <f>ROUND(G99*F99,2)</f>
        <v>0</v>
      </c>
      <c r="K99" s="12">
        <f t="shared" ref="K99" si="41">ROUND(J99*H99+J99,2)</f>
        <v>0</v>
      </c>
    </row>
    <row r="100" spans="1:11" ht="18.75" thickBot="1" x14ac:dyDescent="0.3">
      <c r="I100" s="16" t="s">
        <v>5</v>
      </c>
      <c r="J100" s="16">
        <f>SUM(J99)</f>
        <v>0</v>
      </c>
      <c r="K100" s="17">
        <f>SUM(K99)</f>
        <v>0</v>
      </c>
    </row>
    <row r="102" spans="1:11" ht="15.75" thickBot="1" x14ac:dyDescent="0.3">
      <c r="B102" s="1" t="s">
        <v>53</v>
      </c>
    </row>
    <row r="103" spans="1:11" ht="72.75" thickBot="1" x14ac:dyDescent="0.3">
      <c r="A103" s="2" t="s">
        <v>0</v>
      </c>
      <c r="B103" s="2" t="s">
        <v>1</v>
      </c>
      <c r="C103" s="2" t="s">
        <v>11</v>
      </c>
      <c r="D103" s="2" t="s">
        <v>2</v>
      </c>
      <c r="E103" s="19" t="s">
        <v>10</v>
      </c>
      <c r="F103" s="4" t="s">
        <v>3</v>
      </c>
      <c r="G103" s="2" t="s">
        <v>8</v>
      </c>
      <c r="H103" s="2" t="s">
        <v>4</v>
      </c>
      <c r="I103" s="2" t="s">
        <v>6</v>
      </c>
      <c r="J103" s="2" t="s">
        <v>7</v>
      </c>
      <c r="K103" s="2" t="s">
        <v>9</v>
      </c>
    </row>
    <row r="104" spans="1:11" ht="158.25" customHeight="1" thickBot="1" x14ac:dyDescent="0.3">
      <c r="A104" s="5">
        <v>1</v>
      </c>
      <c r="B104" s="42" t="s">
        <v>58</v>
      </c>
      <c r="C104" s="6"/>
      <c r="D104" s="5" t="s">
        <v>12</v>
      </c>
      <c r="E104" s="5">
        <v>1</v>
      </c>
      <c r="F104" s="7">
        <v>5</v>
      </c>
      <c r="G104" s="13"/>
      <c r="H104" s="14"/>
      <c r="I104" s="10">
        <f t="shared" ref="I104" si="42">G104*H104+G104</f>
        <v>0</v>
      </c>
      <c r="J104" s="11">
        <f>ROUND(G104*F104,2)</f>
        <v>0</v>
      </c>
      <c r="K104" s="12">
        <f t="shared" ref="K104" si="43">ROUND(J104*H104+J104,2)</f>
        <v>0</v>
      </c>
    </row>
    <row r="105" spans="1:11" ht="18.75" thickBot="1" x14ac:dyDescent="0.3">
      <c r="I105" s="16" t="s">
        <v>5</v>
      </c>
      <c r="J105" s="16">
        <f>SUM(J104)</f>
        <v>0</v>
      </c>
      <c r="K105" s="17">
        <f>SUM(K104)</f>
        <v>0</v>
      </c>
    </row>
    <row r="107" spans="1:11" ht="15.75" thickBot="1" x14ac:dyDescent="0.3">
      <c r="B107" s="1" t="s">
        <v>54</v>
      </c>
    </row>
    <row r="108" spans="1:11" ht="72.75" thickBot="1" x14ac:dyDescent="0.3">
      <c r="A108" s="2" t="s">
        <v>0</v>
      </c>
      <c r="B108" s="2" t="s">
        <v>1</v>
      </c>
      <c r="C108" s="2" t="s">
        <v>11</v>
      </c>
      <c r="D108" s="2" t="s">
        <v>2</v>
      </c>
      <c r="E108" s="19" t="s">
        <v>10</v>
      </c>
      <c r="F108" s="4" t="s">
        <v>3</v>
      </c>
      <c r="G108" s="2" t="s">
        <v>8</v>
      </c>
      <c r="H108" s="2" t="s">
        <v>4</v>
      </c>
      <c r="I108" s="2" t="s">
        <v>6</v>
      </c>
      <c r="J108" s="2" t="s">
        <v>7</v>
      </c>
      <c r="K108" s="2" t="s">
        <v>9</v>
      </c>
    </row>
    <row r="109" spans="1:11" ht="378" customHeight="1" thickBot="1" x14ac:dyDescent="0.3">
      <c r="A109" s="5">
        <v>1</v>
      </c>
      <c r="B109" s="42" t="s">
        <v>56</v>
      </c>
      <c r="C109" s="6"/>
      <c r="D109" s="5" t="s">
        <v>12</v>
      </c>
      <c r="E109" s="5">
        <v>1</v>
      </c>
      <c r="F109" s="7">
        <v>1</v>
      </c>
      <c r="G109" s="13"/>
      <c r="H109" s="14"/>
      <c r="I109" s="10">
        <f t="shared" ref="I109" si="44">G109*H109+G109</f>
        <v>0</v>
      </c>
      <c r="J109" s="11">
        <f>ROUND(G109*F109,2)</f>
        <v>0</v>
      </c>
      <c r="K109" s="12">
        <f t="shared" ref="K109" si="45">ROUND(J109*H109+J109,2)</f>
        <v>0</v>
      </c>
    </row>
    <row r="110" spans="1:11" ht="18.75" thickBot="1" x14ac:dyDescent="0.3">
      <c r="I110" s="16" t="s">
        <v>5</v>
      </c>
      <c r="J110" s="16">
        <f>SUM(J109)</f>
        <v>0</v>
      </c>
      <c r="K110" s="17">
        <f>SUM(K109)</f>
        <v>0</v>
      </c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&amp;L62/TP/ZP/D/2024&amp;CFormularz asortymentowo-cenowy-modyfikacja1&amp;R   ZAŁĄCZNIK NR 2 DO  SWZ</oddHeader>
  </headerFooter>
  <rowBreaks count="6" manualBreakCount="6">
    <brk id="11" max="10" man="1"/>
    <brk id="27" max="10" man="1"/>
    <brk id="42" max="10" man="1"/>
    <brk id="57" max="10" man="1"/>
    <brk id="69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2024-05-29T08:38:30Z</dcterms:modified>
</cp:coreProperties>
</file>