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chmielinski\Documents\000001PRZETARGI\04. AR SPOŻYWCZE\"/>
    </mc:Choice>
  </mc:AlternateContent>
  <xr:revisionPtr revIDLastSave="0" documentId="8_{5B40D08E-AACF-4077-B838-8BB94E41FD9F}" xr6:coauthVersionLast="47" xr6:coauthVersionMax="47" xr10:uidLastSave="{00000000-0000-0000-0000-000000000000}"/>
  <bookViews>
    <workbookView xWindow="-120" yWindow="-120" windowWidth="29040" windowHeight="15840" xr2:uid="{A85FFFCF-532A-4AEF-8548-AC8EEF70999D}"/>
  </bookViews>
  <sheets>
    <sheet name="Arkusz1" sheetId="1" r:id="rId1"/>
  </sheets>
  <definedNames>
    <definedName name="_xlnm._FilterDatabase" localSheetId="0">Arkusz1!$A$5:$N$135</definedName>
  </definedNames>
  <calcPr calcId="181029" fullCalcOnLoad="1" iterateDelta="1E-4"/>
</workbook>
</file>

<file path=xl/calcChain.xml><?xml version="1.0" encoding="utf-8"?>
<calcChain xmlns="http://schemas.openxmlformats.org/spreadsheetml/2006/main">
  <c r="I123" i="1" l="1"/>
  <c r="I122" i="1"/>
  <c r="I121" i="1"/>
  <c r="I120" i="1"/>
  <c r="H120" i="1"/>
  <c r="I119" i="1"/>
  <c r="I118" i="1"/>
  <c r="I117" i="1"/>
  <c r="I116" i="1"/>
  <c r="H116" i="1"/>
  <c r="I115" i="1"/>
  <c r="H114" i="1"/>
  <c r="I114" i="1" s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H77" i="1"/>
  <c r="I76" i="1"/>
  <c r="H76" i="1"/>
  <c r="I75" i="1"/>
  <c r="I74" i="1"/>
  <c r="I73" i="1"/>
  <c r="I72" i="1"/>
  <c r="H72" i="1"/>
  <c r="I71" i="1"/>
  <c r="I70" i="1"/>
  <c r="I69" i="1"/>
  <c r="H69" i="1"/>
  <c r="I68" i="1"/>
  <c r="I67" i="1"/>
  <c r="H67" i="1"/>
  <c r="I66" i="1"/>
  <c r="I65" i="1"/>
  <c r="I64" i="1"/>
  <c r="H64" i="1"/>
  <c r="I63" i="1"/>
  <c r="I62" i="1"/>
  <c r="I61" i="1"/>
  <c r="I60" i="1"/>
  <c r="I59" i="1"/>
  <c r="I58" i="1"/>
  <c r="I57" i="1"/>
  <c r="I56" i="1"/>
  <c r="H56" i="1"/>
  <c r="I55" i="1"/>
  <c r="I54" i="1"/>
  <c r="I53" i="1"/>
  <c r="H53" i="1"/>
  <c r="I52" i="1"/>
  <c r="I51" i="1"/>
  <c r="I50" i="1"/>
  <c r="I49" i="1"/>
  <c r="H48" i="1"/>
  <c r="I48" i="1" s="1"/>
  <c r="A48" i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I47" i="1"/>
  <c r="A47" i="1"/>
  <c r="I46" i="1"/>
  <c r="I45" i="1"/>
  <c r="I44" i="1"/>
  <c r="I43" i="1"/>
  <c r="I42" i="1"/>
  <c r="I41" i="1"/>
  <c r="H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H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H8" i="1"/>
  <c r="I7" i="1"/>
</calcChain>
</file>

<file path=xl/sharedStrings.xml><?xml version="1.0" encoding="utf-8"?>
<sst xmlns="http://schemas.openxmlformats.org/spreadsheetml/2006/main" count="420" uniqueCount="288">
  <si>
    <t>ZAŁĄCZNIK NR 1</t>
  </si>
  <si>
    <t>ZESTAWIENIE ILOŚCIOWO-WARTOŚCIOWE ART. SPOŻYWCZE</t>
  </si>
  <si>
    <t>Lp.</t>
  </si>
  <si>
    <t>Nazwa asortymentu dostawy</t>
  </si>
  <si>
    <t>Wymagana specyfikacja produktu</t>
  </si>
  <si>
    <r>
      <t xml:space="preserve">Nazwa handlowa oferowanego produktu , </t>
    </r>
    <r>
      <rPr>
        <sz val="11"/>
        <color rgb="FFFF0000"/>
        <rFont val="Calibri"/>
        <family val="2"/>
        <charset val="238"/>
      </rPr>
      <t>marka produktu jeżeli dotyczy</t>
    </r>
  </si>
  <si>
    <t>Nazwa Producenta **</t>
  </si>
  <si>
    <t>jedn. miary</t>
  </si>
  <si>
    <t>szacunkowe roczne zapotrzebowanie</t>
  </si>
  <si>
    <r>
      <t xml:space="preserve">ilośc wybrana </t>
    </r>
    <r>
      <rPr>
        <b/>
        <sz val="11"/>
        <color rgb="FF000000"/>
        <rFont val="Calibri"/>
        <family val="2"/>
        <charset val="238"/>
      </rPr>
      <t>w sztukach</t>
    </r>
    <r>
      <rPr>
        <sz val="11"/>
        <color rgb="FF000000"/>
        <rFont val="Calibri"/>
        <family val="2"/>
        <charset val="238"/>
      </rPr>
      <t xml:space="preserve"> 01.01.2023-12.10.20323</t>
    </r>
  </si>
  <si>
    <r>
      <t xml:space="preserve">ilośc wybrana </t>
    </r>
    <r>
      <rPr>
        <b/>
        <sz val="11"/>
        <color rgb="FF000000"/>
        <rFont val="Calibri"/>
        <family val="2"/>
        <charset val="238"/>
      </rPr>
      <t>w %</t>
    </r>
  </si>
  <si>
    <t>Cena jednostkowa netto na 11.2023</t>
  </si>
  <si>
    <t>Cena jednostkowa netto</t>
  </si>
  <si>
    <t>Wartość dostawy netto</t>
  </si>
  <si>
    <t>Wartość dostawy brutto</t>
  </si>
  <si>
    <t>Stawka VAT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</si>
  <si>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</si>
  <si>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</si>
  <si>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</si>
  <si>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</si>
  <si>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</si>
  <si>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</si>
  <si>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</si>
  <si>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</si>
  <si>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</si>
  <si>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</si>
  <si>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</si>
  <si>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 xml:space="preserve">Kakao ciemne  </t>
  </si>
  <si>
    <t>Kakao nisko tłuszczowe, o zawartości tłuszczu pomiędzy 10-12 %, opakowanie 150g. Wartośc odżywcza minimum w 100g produktu : Zawartość węglowodanów
13 g, Cukry 0,5 g, Zawartość białek 23,5 g, Zawartość soli
0,86 g, Wartość energetyczna kcal 303 kcal, Wartość energetyczna kJ 1259 kJ Zawartość tłuszczów (ogólnie)
10,5 g Kwasy tłuszczowe nasycone 6,4 g</t>
  </si>
  <si>
    <t>op.</t>
  </si>
  <si>
    <t>Makaron gruby świderki</t>
  </si>
  <si>
    <t>W 100% z mąki SEMOLINY, opakowanie 3000g. Wartość odżywcza minimum w 100 g produktu :
Energia kJ 1,500.00 kJ
Energia 358.51
Tłuszcz 1.50 g
w tym kwasy tłuszczowe 0.300 g
Węglowodany 73.00 g
w tym cukry 4.00 g
Błonnik 2.5 g
Białko 12.00 g
Sól 0.01 g</t>
  </si>
  <si>
    <t>kg</t>
  </si>
  <si>
    <t>Makaron nitka cięta</t>
  </si>
  <si>
    <t>W 100% z mąki SEMOLINY, opakowanie 3000g. Wartość odżywcza minimum w 100 g produktu : Energia kJ 1,500.00 kJ
Energia 358.51
Tłuszcz 1.50 g
w tym kwasy tłuszczowe 0.300 g
Węglowodany 73.00 g
w tym cukry 4.00 g
Błonnik 2.5 g
Białko 12.00 g
Sól 0.01 g</t>
  </si>
  <si>
    <t>Sól</t>
  </si>
  <si>
    <t>Spożywcza jodowana drobno mielona , opakowanie 1000g, zawartość minimum witamin i składników mineralnych : Jod
2310 μg/100g
Jod (%RWS)
1540 %RWS</t>
  </si>
  <si>
    <t>Musztarda</t>
  </si>
  <si>
    <t>Musztarda opakow. Tuba z wyciskaczem 1000g,wart odżywcza min. w 100g produktu : 101 kcal tł. 5,4, węglow. 9,2g,sól 0,2g</t>
  </si>
  <si>
    <t>Ketchup łagodny</t>
  </si>
  <si>
    <t>Ketchup opakowanie szklane 970g . Skład minimum :
Pomidory (161 g pomidorów zużyto na 100 g produktu, w tym pomidory z Kujaw 83 g), cukier, Przeciery z selera (7,3%) i cebuli (6,7%), skrobia modyfikowana kukurydziana, sól, ocet spirytusowy, regulator kwasowości - kwas cytrynowy, substancja konserwująca - benzoesan sodu, przyprawy, Wartość odżywcza minimum w 100 g produktu :
energia 449 kJ/ 106 kcal
tłuszcz &lt;0,5 g
w tym kwasy nasycone &lt;0,1 g
węglowodany 23 g
w tym cukry 23 g
białko 1,7 g
sól 1,6 g</t>
  </si>
  <si>
    <t xml:space="preserve">Majonez  </t>
  </si>
  <si>
    <t>Majonez bezglutenowy, opakowanie szklane 620g, skład minimum: olej roślinny rzepakowy, woda, żółtko JAJ (3,9%), ocet spirytusowy, musztarda (woda, ocet spirytusowy, GORCZYCA, cukier, sól), cukier, sól, skrobia modyfikowana, substancje zagęszczające: guma guar, guma ksantanowa, przeciwutleniacz: sól wapniowo-disodowa EDTA, barwnik: karoteny, Zawartość tłuszczu 65%. Wartość odżywcza minimum  na 100g: Wartość energetyczna: 2474kj / 591kcal, Tłuszcz 65g, w tym kwasy tłuszczowe nasycone 4.8g, węglowodany 3g, w tym cukry 2.8g, Białko 1g, Sól 1g.</t>
  </si>
  <si>
    <t>Ocet spirytusowy  10%</t>
  </si>
  <si>
    <t>Opakowania plastikowe 1000ml, Skład minimum : Ocet spirytusowy, substancja konserwująca – pirosiarczyn sodu (zawiera dwutlenek siarki i siarczyny).</t>
  </si>
  <si>
    <t>Herbata granulowana</t>
  </si>
  <si>
    <t xml:space="preserve">herbata czarna granulowana , opakowanie torebka 90g. Nie dopuszcza się wszelkiego rodzaju zanieczyszczeń oraz ciał obcych w opakowaniu herbaty w tym łodyg , kruszu herbacianego. Ziarna herbaty całe, esensjonelane , barwa brązowa odpowiednia dla gatunku. Miał herbaciany dopuszczalny w wartości 1% z 90g.   </t>
  </si>
  <si>
    <t xml:space="preserve">Kawa zbożowa  </t>
  </si>
  <si>
    <t>kawa zbożowa w saszetkach 35szt, opakowanie 147g, skład minimum : cykoria, żyto (50%) - prażone
WARTOŚCI ODŻYWCZE minimum w 100g :
Wartość energetyczna 17 kJ / 4 kcal34 kJ / 8 kcal&lt;1%
Tłuszcz &lt;0,5 g&lt;0,5 g&lt;1%
w tym kwasy tłuszczowe nasycone &lt;0,1 g0,2 g1%
Węglowodany 0,9 g1,9 g1%
w tym cukry 0,6 g1,2 g1%
Błonnik &lt;0,5 g&lt;0,5 g-
Białko &lt;0,5 g&lt;0,5 g1%
Sól &lt;0,01 g0,02 g&lt;1%</t>
  </si>
  <si>
    <t>Kawa zbożowa</t>
  </si>
  <si>
    <t>kawa zbożowa Skład minimum: żyto (50%), jęczmień, cykoria, burak cukrowy - prażony  Opakowanie 500g, Wartość energetyczna/100 g: 3,9 kcal; białko: 0,09 g; węglowodany: 0,87 g; tłuszcze: &lt;0,01 g</t>
  </si>
  <si>
    <t>Kawa rozpuszczalna</t>
  </si>
  <si>
    <t>kawa Rozpuszczalna, zbożowa opakowanie 150g, Skład: jęczmień, żyto, cykoria, buraki cukrowe (zboża – 72%) Wartość energetyczna/100 g: 346 kcal; białko: 4,9 g; węglowodany: 81,4 g; tłuszcze: 0,1 g</t>
  </si>
  <si>
    <t>s</t>
  </si>
  <si>
    <t>Chrzan konserwowy na kwasku cytrynowym</t>
  </si>
  <si>
    <t>Chrzan konserwowy tarty na kwasku cytr. Opakowanie. Słoik szkl.290g. Skł. Min.: Korzeń chrzanu 52%,woda, cukier,olej rzepakowy,sól, kwasek cytr, wart. Odżywcza min. W 100gprod:78 kcal, tłuszcze 2,3g, węglow. 15,1g, białko 1,4g</t>
  </si>
  <si>
    <t>Miód naturalny Wielokwiatowy</t>
  </si>
  <si>
    <t>Miód naturalny – wielokwiatowy op.słoik 1 kg . Wart. Odż:minimum w 100g produktu 317 kcal. Tłuszcz 0,00, węglowodany 79g, białko 0,3g</t>
  </si>
  <si>
    <t>Zupa pieczarkowa</t>
  </si>
  <si>
    <t xml:space="preserve">skład minimum : Mąka pszenna (zawiera gluten), mleko odtłuszczone w proszku (zawiera laktozę), sól, tłuszcz palmowy częściowo utwardzony, maltodekstryna, wzmacniacze smaku: glutaminian monosodowy, 5’-rybonukleotydy disodowe; cebula suszona, cukier, pieczarka suszona (1,6%), aromaty, koncentrat soku z pieczarki w proszku (1,3%), ekstrakt drożdżowy, pieprz czarny, natka pietruszki, kurkuma. Wartość odżywcza minimum w 100g produktu : Wartość energetyczna 1418 kJ / 336 kcal; Tłuszcz 6,1 g, w tym kwasy tłuszczowe nasycone 3,5 g; Węglowodany 55 g, w tym cukry 11 g; Białko 14 g; Sól 12,4 g. Opakowanie torba foliowa nieprzepuszczająca światła 1000g.
</t>
  </si>
  <si>
    <t xml:space="preserve">Zupa żurek  </t>
  </si>
  <si>
    <t>Skład minimum: mąka żytnia 34,6%, mąka pszenna, mleko w proszku 19,5%, sól, warzywa suszone, glutaminian sodu, majeranek 0,7%, pieprz czarny. Opakowanie 800g, wydajność minimum z op. 12,3l. Wartość odżywcza minimum w 100g : Wartość energetyczna 1367 kJ / 323 kcal
Tłuszcz (w tym tłuszcze nasycone) 4,8 g (1,8 g)
Węglowodany (w tym cukry) 56,8 g (15,4 g)
Błonnik 3,1 g
Białko 11,7 g
Sól 12,2 g</t>
  </si>
  <si>
    <t>Herbatniki słodkie 16g.</t>
  </si>
  <si>
    <t>Skład minimum: mąka pszenna, cukier, margaryna, skrobia ziemniaczana, serwatka w proszku. Wartość odżywcza minimum w 100g : Wartości odżywcze Na 100g
Wartość energetyczna 1830 kJ / 438 kcal
Tłuszcz 11 g
(w tym tłuszcze nasycone) 4,9 g
Węglowodany 76 g
(w tym cukry) 24 g
Białko 6,6 g
Sól 0,82 g</t>
  </si>
  <si>
    <t>Kaszka ryżowa  owocowa</t>
  </si>
  <si>
    <t>Opakowanie 180g. Skład minimum: Mąka ryżowa 90 %, cukier, płatki malinowe 1,2 % (suszona malina, mąka ryżowa), witaminy i składniki mineralne (C, D, tiamina, wapń, żelazo, jod), naturalny aromat. Wartość odżywcza minimum w 100g : Wartość odżywcza 100 g kaszki %ZDS* 1 porcja kaszki po przygotowaniu %ZDS*
Wartość energetyczna 1645 kJ / 388 kcal - 847 kJ / 201 kcal -
Tłuszcz, w tym: 1,0 g - 6,0 g -
Kwasy tłuszczowe nasycone 0,4 g - 2,6 g -
Węglowodany, w tym: 87 g - 32 g -
Cukry 8,4 g - 16 g -
Błonnik 1,7 g - 1,4 g -
Białko 7,0 g - 3,9 g -
Sól 0,01 g - 0,11 g -
Witamina D 5,3 µg 53% 4,1 µg 41%
Witamina C 25 mg 100% 21 mg 84%
Tiamina (witamina B1) 1,0 mg 200% 0,3 mg 60%
Sód 4,9 mg - 42,4 mg -
Wapń 256 mg 64% 181 mg 45%
Żelazo 3,3 mg 55% 2,5 mg 42%
Jod 60 µg 86% 35 µg 50%</t>
  </si>
  <si>
    <t>Pieprz naturalny</t>
  </si>
  <si>
    <t>Pieprz czarny mielony 100%, opakowanie 820g typu PET z dozownikiem w formie sitka. Nie dopuszcza się mixu pieprzu z domieszką   gorczycy lub kory drzewnej.</t>
  </si>
  <si>
    <t xml:space="preserve">Przyprawa warzywna do potraw   </t>
  </si>
  <si>
    <t>Opakowanie 200g. Skład minimum: sól kuchenna, suszona warzywa 15,5 %9 marchew, pasternak, cebula, seler, natka pietruszki), substancja wzmacniająca smak i zapach, cukier, przyprawy, skrobia kukurydziana, barwnik-ryboflawina opakowanie 200g. Wartość odżywcza minimum w 100g :
Zawartość węglowodanów 27,0 g
Cukry 22,0 g
Zawartość błonnika 5,0 g
Zawartość białek 8,5 g
Zawartość soli 56,9 g
Wielkość porcji 100 g
Wartość energetyczna 157,0 kcal
Wartość energetyczna 662,0 kJ
Zawartość tłuszczów (ogólnie) 0,5 g
Kwasy tłuszczowe nasycone 0,3 g</t>
  </si>
  <si>
    <t>Ziele angielskie</t>
  </si>
  <si>
    <t>Opakowanie PET 600g z dozownikiem</t>
  </si>
  <si>
    <t>Liść laurowy</t>
  </si>
  <si>
    <t>Opakowanie 80g</t>
  </si>
  <si>
    <t>Majeranek otarty</t>
  </si>
  <si>
    <t>Opakowanie  PET 150g z dozownikiem</t>
  </si>
  <si>
    <t>Czosnek mielony</t>
  </si>
  <si>
    <t>Opakowanie PET 800g z dozownikiem</t>
  </si>
  <si>
    <t>Papryka słodka mielona</t>
  </si>
  <si>
    <t>Opakowanie PET 720g z dozownikiem</t>
  </si>
  <si>
    <t xml:space="preserve">Przyprawa w płynie do zup i potraw  typu  „Maggi ”      </t>
  </si>
  <si>
    <t>Skład minimum: woda, sól, glutaminian sodu, karmel E150c, regulator kwasowości, wyciąg lubczyku, zawartość soli 22,5g w 100g produktu. Wartość energetyczna minimum : 78kJ/100g ,opakowanie plastikowe 6000ml. Nie doopuszcza się zaoferowanie przyprawy z konserwantem lubczyku oraz aromatem lubczyku.</t>
  </si>
  <si>
    <t>Cukier wanilinowy</t>
  </si>
  <si>
    <t>skład minimum : Składniki: cukier, etylowanilina, ekstrakt wanilii.Opakowanie 16g</t>
  </si>
  <si>
    <t>Biszkopty</t>
  </si>
  <si>
    <t>Ciastyka Biszkopty suche , okragle, bez polewy . Skład minimum : Składniki Składniki: mąka pszenna 43 %, cukier, jaja 27 %, syrop glukozowo-fruktozowy, skrobia ziemniaczana, olej rzepakowy, sól, substancja spulchniająca (węglany amonu), aromat, emulgatory (mono- i diglicerydy kwasów tłuszczowych, lecytyny sojowe), barwnik (karoteny). op. 120g</t>
  </si>
  <si>
    <t>Fasola biała “Jaś”</t>
  </si>
  <si>
    <t>Fasola biała , ziarna całe bez uszczerbków, przebarwień. Akceptowany rozmiar ziarna fasoli 10mm-15mm.Opakowanie 5000g. Wartość odżywcza minimum w 100g : Wartości odżywcze produktu w 100 g:
Wartość energetyczna: 1390kJ /333kcal
Tłuszcz: 0,85 g
w tym kwasy tłuszczowe nasycone: 0,2 g
Węglowodany: 60,3 g
w tym cukry: 2,11 g
Białko: 23,4 g
Błonnik: 15,2 g
Sól: 0,16 g</t>
  </si>
  <si>
    <t>Kwasek cytrynowy spożywczy</t>
  </si>
  <si>
    <t>Składniki
kwas cytrynowy E330, Opakowanie 18g. Nie dopuszcza się kwasu cytrynowego z domeszką cukru białego a także zbryleń lub zawilgoceń dostarczonego produktu.</t>
  </si>
  <si>
    <t>Krakersy</t>
  </si>
  <si>
    <t>Opakowanie 180g, skład minimum : Mąka pszenna, olej rzepakowy (21 %), jęczmienny ekstrakt słodowy, sól, glukoza, jaja w proszku, substancje spulchniające: wodorowęglan amonu, wodorowęglan sodu; emulgator: lecytyny. Może zawierać sezam i mleko. Wartość odżywcza minimum w 100g : WARTOŚĆ ODŻYWCZA 100 g
Wartość energetyczna 1968 kJ
/ 469 kcal
Tłuszcz 20 g
w tym kwasy tłuszczowe nasycone 1,6 g
Węglowodany 62 g
w tym cukry 2,9 g
Błonnik 2,4 g
Białko 9,1 g
Sól 1,9 g</t>
  </si>
  <si>
    <t>Galaretka owocowa</t>
  </si>
  <si>
    <t>Skład minimum: Cukier, żelatyna wieprzowa, regulator kwasowości, kwas cytrynowy, aromat, barwniki: antocyjany, koszenila. Produkt może zawierać śladowe ilości: glutenu, białek jaja kurzego, białek mleka.Wartości odżywcze w 100g: Wartość energetyczna - 51 kcal, Białko - 1,6 g, Węglowodany - 11 g, Tłuszcze - 0 g. Wydajność z paczki 75g - 500ml gotowego produktu.</t>
  </si>
  <si>
    <t>Budyń smakowy opakowanie 58-60g</t>
  </si>
  <si>
    <t>Skład minimum: skrobia kukurydziana, skrobia ziemniaczana, sól, aromat. Wartości odżywcze minimum w 100 g : Wartość energetyczna (kJ) 325.00 kJ
3.9%, Wartość energetyczna (kcal) 77.00 kcal 3.9%, Tłuszcz (g) 1.90 g
2.7%, w tym kwasy tłuszczowe nasycone (g) 1.20 g 6.0%
Węglowodany (g) 12.00 g 4.6%
w tym cukry (g) 4.70 g 5.2%
Białko (g) 3.30 g 6.6%
Sól (g) 0.11 g 1.8%</t>
  </si>
  <si>
    <t>Kisiel owocowy  38-40g</t>
  </si>
  <si>
    <t>Skład minimum: skrobia ziemniaczana regulator kwasowości: kwas cytrynowy
aromat ekstrakt z czarnej marchwi witamina C proszek truskawkowy 0,1 %
ekstrakt z krokosza barwierskiego. Wartość odżywcza minimum w 100g : Wartość energetyczna (kJ) 101.00 kJ 1.2%
Wartość energetyczna (kcal) 24.00 kcal 1.2%
Tłuszcz (g) 0.00 g 0.0%
w tym kwasy tłuszczowe nasycone (g) 0.00 g 0.0%
Węglowodany (g) 5.90 g 2.3%
w tym cukry (g) 0.00 g 0.0%
Białko (g) 0.00 g 0.0%
Sól (g) 0.00 g 0.0%
Witamina C (mg) 13.00 mg 16.3%</t>
  </si>
  <si>
    <t>Cukier biały</t>
  </si>
  <si>
    <t>Opakowanie jednostkowe 1kg , wartość odżywcza minimum w 100g : Węglowodany 100g
w tym cukry 100g Tłuszcz 0g w tym kwasy tłuszczowe nasycone 0g Wartość energetyczna 1700 kJ / 400 kcal Sól 0g Białko 0g</t>
  </si>
  <si>
    <t>Ananas plastry w syropie</t>
  </si>
  <si>
    <t>Opakowanie puszka z samo otwieraczem 565g. Odciek 320-340g. Skład minimum :
ananas plastry , woda, cukier, regulator kwasowości - kwas cytrynowy
Wartości odżywcze minimum w 100 g produktu:
Wartość energetyczna 251 kJ/60 kcal
Tłuszcz 0 g
w tym kwasy tłuszczowe nasycone 0 g
Węglowodany 16 g
w tym cukry 15 g
Białko 0 g
Sól 0,025 g</t>
  </si>
  <si>
    <t>szt.</t>
  </si>
  <si>
    <t>Opakowanie 3050-3100 g. skład minimum : ananas, woda, cukier, regulator kwasowości kwas cytrynowy
WARTOŚĆ ODŻYWCZA MINIMUM W 100 g:
wartość energetyczna - 264 kJ/ 63 kcal,
tłuszcz - 0,0 g,
w tym kwasy nasycone - 0,0 g,
Węglowodany – 15,0 g,
w tym cukry - 13,0 g,
błonnik - 0,8 g,
białko - 0,0 g,
sól - 0,0 g</t>
  </si>
  <si>
    <t>Barszcz biały - zupa w proszku</t>
  </si>
  <si>
    <t>Opakowanie pojemnik plastikowy z zamknieciem wielkorotnego uzytku , gramatura 840 -900g. Skład minimum : Składniki: mąka pszenna, odtłuszczone mleko w proszku, sól, skrobia ziemniaczana, aromaty (z glutenem), cukier, kwas (kwas cytrynowy), wędzony tłuszcz wieprzowy, majeranek, pieprz czarny, suszony czosnek. Wydajnośc minimum 15l z opakowania. Wartość odżywcza minimum w 100ml przygotowanego produktu : energetyczna 1360 kJ / 321 kcal
Tłuszcz (w tym tłuszcze nasycone) 3,0 g (1,2 g)
Węglowodany (w tym cukry) 57,9 g (14,9 g)
Błonnik 1,7 g
Białko 14,8 g
Sól 13,5 g</t>
  </si>
  <si>
    <t>Brzoskwinie w syropie-połówki</t>
  </si>
  <si>
    <t>Opakowanie puszka 820g. odciek 450-470g. Skład minimum : Składniki:
brzoskwinie połówki, woda, cukier, regulator kwasowości: kwas cytrynowy. Wartość odżywcza minimum w 100g : wartość energetyczna: 267 kJ/63 kcal, tłuszcz: 0,1 g, w tym kwasy tłuszczowe nasycone: 0 g, węglowodany: 14,3 g, w tym cukry: 14,1 g, błonnik: 0,8 g, białko: 0,5 g, sól: 0 g.</t>
  </si>
  <si>
    <t>Brzoskwinie w  syropie-połówki</t>
  </si>
  <si>
    <t xml:space="preserve">Opakowanie 2500-2650g. Odciek 1500-1550g. Składniki minimum : brzoskwinie połówki, woda, cukier, syrop glukozowo-fruktozowy, regulator kwasowości: kwas cytrynowy. Wartości odżywcze minimum w 100g : w 100 g produktu po odsączeniu zalewy:
Wartość energetyczna: 267 kJ/63 kcal, Tłuszcz: &lt;0,5 g
w tym kwasy tłuszczowe nasycone: &lt;0,1 g, Węglowodany: 15 g
w tym cukry: 13 g, Białko: &lt;0,5 g, Sól: &lt;0,01 g
</t>
  </si>
  <si>
    <t>Fasolka konserwowa szparagowa, klasa I</t>
  </si>
  <si>
    <t>Opakowanie 720ml/680g. Skład minimum :Fasola szparagowa, woda, sól. Wartość odżywcza minimum w 100g: Cukry: &lt;0,5
Jednostka będąca podstawą przeliczeń: g/100 g
Kwasy tłuszczowe nasycone: &lt;0,1
Wartość energetyczna kcal: 19 kcal
Wartość energetyczna kJ: 80 kJ
Wielkość porcji: 100 g
Zawartość białek: 1,4 g
Zawartość soli: 0,84 g
Zawartość tłuszczów (ogólnie): &lt;0,5
Zawartość węglowodanów: 2,1 g</t>
  </si>
  <si>
    <t>Groszek konserwowy, klasa I</t>
  </si>
  <si>
    <t>Opakowanie 2500-2600g, Skład minimum: groszek, woda, cukier, sól. Wartość odżywcza minimum w 100g produktu: Zawartość węglowodanów 8,0 g
Cukry 2,2 g
Zawartość błonnika 2,2 g
Zawartość białek 3,9 g
Zawartość soli 0,48 g
Wartość energetyczna kcal 77 kcal
Wartość energetyczna kJ 242 kJ
Zawartość tłuszczów (ogólnie) 0,6 g
Kwasy tłuszczowe nasycone 0,2 g</t>
  </si>
  <si>
    <t>Opakowanie 400g, Skład minimum: groszek, woda, cukier, sól. Wartość odżywcza minimum w 100g produktu: Zawartość węglowodanów 8,0 g
Cukry 2,2 g
Zawartość błonnika 2,2 g
Zawartość białek 3,9 g
Zawartość soli 0,48 g
Wartość energetyczna kcal 77 kcal
Wartość energetyczna kJ 242 kJ
Zawartość tłuszczów (ogólnie) 0,6 g
Kwasy tłuszczowe nasycone 0,2 g</t>
  </si>
  <si>
    <t>Groch suchy</t>
  </si>
  <si>
    <t>Groch Łuskany, połówki, opakowanie 5000g. Wartość odżywcza minimum w 100g : Kwasy tłuszczowe nasycone: 0,3 g"
Wartość energetyczna kcal (energia): 16 %RWS
Wartość energetyczna kcal: 330 kcal
Wartość energetyczna kJ: 16 %RWS
Wielkość porcji: 100 g
Zawartość białek (ogólnie): 42 %RWS
Zawartość białek: 21 g
Zawartość soli (ogólnie): 2 %RWS
"Zawartość soli: 0,1 g"
Zawartość tłuszczów (kwasy tłuszczowe nasycone): 2 %RWS
"Zawartość tłuszczów (ogólnie): 1,8 g"
Zawartość węglowodanów (cukry): 3 %RWS
Zawartość węglowodanów (ogólnie): 20 %RWS
Zawartość węglowodanów: 52 g</t>
  </si>
  <si>
    <t>Kasza jęczmienna wiejska</t>
  </si>
  <si>
    <t>Opakowanie 1000g, Wartości odżywcze minimum w 100 g %RWS* w 100 g
Wartość energetyczna 1398 kJ / 334 kcal 17%
Tłuszcz 2 g 3%
w tym kwasy tłuszczowe nasycone 0,3 g 1%
Węglowodany 75 g 29%
w tym cukry 0,5 g 1%
Błonnik 5,4 g
Białko 8,4 g 17%
Sól &lt; 0,1 0%</t>
  </si>
  <si>
    <t>Kasza gryczana</t>
  </si>
  <si>
    <t>Opakowanie 5000g, wartość odżywcza minimum w 100g : w 100 g produktu % RWS*
wartość energetyczna 350 kcal 18
tłuszcz 2,6 g 4
w tym kwasy nasycone 0,6 g 3
węglowodany 65 g 25
w tym cukry 1,7 g 2
błonnik 5,4 g
białko 14 g 28
sól 0,03 g &lt;1
magnez (Mg) 173 mg 46%**</t>
  </si>
  <si>
    <t>Kasza manna</t>
  </si>
  <si>
    <t>Opakowanie 400g. Wartość odżywcza minimum w 100g : w 100 g w 1 porcji 25 g % RWS* w 1 porcji
Wartość energetyczna 1500 kJ 375 kJ 4%
353 kcal 88 kcal
Tłuszcz 1,3 g 0,3 g 0%
- w tym kwasy tłuszczowe nasycone 0,2 g 0,05 g 0%
Węglowodany 76,7 g 19,2 g 7%
- w tym cukry 0,1 g 0,03 g 0%
Błonnik 2,5 g 0,6 g
Białko 8,7 g 2,2 g 4%
Sól 0,008 g 0,002 g 0%</t>
  </si>
  <si>
    <t>Ryż</t>
  </si>
  <si>
    <t>Biały, długi, klasa I opakowanie 1000g. Wartość odżywcza minimum w 100g : w 100 g produktu % RWS*
wartość energetyczna 1449 kJ 17
wartość energetyczna 341 kcal
tłuszcz 0,2 g &lt;1
w tym kwasy nasycone 0,1 g &lt;1
węglowodany 77 g 30
w tym cukry &lt;0,5 g &lt;1
błonnik 1,5 g
białko 7,4 g 15
sól &lt;0,01 g &lt;1</t>
  </si>
  <si>
    <t>Biały, długi, saszetki 4x100g, opakowanie 400g. Wartość odżywcza minimum w 100g : w 100 g produktu % RWS*
wartość energetyczna 1449 kJ 17
wartość energetyczna 341 kcal
tłuszcz 0,2 g &lt;1
w tym kwasy nasycone 0,1 g &lt;1
węglowodany 77 g 30
w tym cukry &lt;0,5 g &lt;1
błonnik 1,5 g
białko 7,4 g 15
sól &lt;0,01 g &lt;1</t>
  </si>
  <si>
    <t>Mąka pszenna</t>
  </si>
  <si>
    <t>Typ 550 “Luksusowa”, opakowanie 1000g. Wartość odżywcza minimum : Wartości odżywcze w 100 g produktu:
Wartość energetyczna 1479 kJ/348 kcal
Tłuszcz 1,6 g
w tym kwasy tłuszczowe nasycone 0,3 g
Węglowodany 73 g
w tym cukry 0,5 g
Białko 10,5 g
Sól 0 g</t>
  </si>
  <si>
    <t>Mąka ziemniaczana</t>
  </si>
  <si>
    <t xml:space="preserve"> Opakowanie 1000g, skład  minimum : zawartość  skrobi minimum 84%.</t>
  </si>
  <si>
    <t>Płatki owsiane „górskie”*</t>
  </si>
  <si>
    <t>Opakowanie 500g, Wartości odżywcze minimum w 100 g %RWS* w 100 g
Wartość energetyczna 1530 kJ / 366 kcal 18%
Tłuszcz 7,2 g 10%
w tym kwasy tłuszczowe nasycone 1,2 g 6%
Węglowodany 69,3 g 27%
w tym cukry 0,9 g 1%
Błonnik 6,9 g
Białko 11,9 g 24%
Sól &lt; 0,1 g &lt; 1%</t>
  </si>
  <si>
    <t>Sos pieczarkowo-borowikowy</t>
  </si>
  <si>
    <t>Opakowanie Eurokontenetr wielokrotnego użytku 1000g ,skład minimum : tłuszcz palmowy, mąka PSZENNA, skrobia modyfikowana, LAKTOZA, sól, ekstrakt z pieczarek (3,4%), białka MLEKA, ekstrakt drożdżowy, borowiki (1,8%), pieczarki (1,7%), cukier, aromaty, sok z cytryny w proszku, ekstrakt z białego wina, kurkuma. wartość odżwycza minimum w 100g: Nazwa w 100 g
Energia kJ 2,157.00 kJ
Energia 515.54
Tłuszcz 32.00 g
w tym kwasy tłuszczowe 20.000 g
Węglowodany 48.00 g
w tym cukry 8.30 g
Błonnik 2.2 g
Białko 8.00 g
Sól 4.80 g Wydajność 4,2l z 1kg produktu.</t>
  </si>
  <si>
    <t>Sos pieczeniowy</t>
  </si>
  <si>
    <t>Opakowanie Eurokontenetr wielokrotnego użytku 1400g skład minimum: mąka PSZENNA, skrobia modyfikowana, tłuszcz palmowy, sól, cukier, aromaty, ekstrakty drożdżowe, cebula suszona (4,2%), barwnik (karmel amoniakalny), tłuszcz z wędzonego boczku wieprzowego (2,5%), koncentrat pomidorowy suszony (1,0%), skrobia, zagęszczony sok z marchwi, czosnek, papryka, pieprz czarny, majeranek, kminek, przeciwutleniacz (wyciągi z rozmarynu). Wartość odżywcza minimum w 100g produktu: Nazwa w 100 g
Energia kJ 1,600.00 kJ
Energia 382.41
Tłuszcz 17.00 g
w tym kwasy tłuszczowe 11.000 g
Węglowodany 49.00 g
w tym cukry 13.00 g
Błonnik 2.5 g
Białko 11.00 g
Sól 14.00 g Wydajność 4,2l z 1kg produktu.z 1,4kg - 14 litrów</t>
  </si>
  <si>
    <t>Rosół drobiowy</t>
  </si>
  <si>
    <t>Rosół drobiowy w proszku, Opakowanie wiaderko plastikowe 2000g, sól, cukier, tłuszcz drobiowy 3,8%, aromaty, koncentrat cebuli 0,1%, suszony Chrzan. Wydajność z opakowania 110l minimum. Skład minimum w 100g : wartość energetyczna 26kJ/6kcal, tłuszcze 0,2g, węglowodany 1,0g, białko 0,1g, sól 0,7g. Produkt stabilny w bemarze. Wydajność 100l gotowego produktu z 2kg. Wartość energetyczna minimum w 100g : Wartość energetyczna 1203 kJ / 285 kcal
Tłuszcz (w tym tłuszcze nasycone) 7,6 g (3,9 g)
Węglowodany (w tym cukry) 50,8 g (9,5 g)
Błonnik 0,2 g
Białko 3,3 g
Sól 35,0 g</t>
  </si>
  <si>
    <t>Suchary delikatesowe</t>
  </si>
  <si>
    <t>Bez cukru, opakowanie 225g Skład minimum : mąka pszenna, tłuszcz roślinny palmowy, serwatka w proszku (z mleka), drożdże, sól,jaja w proszku,emulgatory: lecytyna (z soi), E 472e, mąka sojowa, środek do przetwarzania mąki - E 300,oleje roślinne (palmowy, słonecznikowy).  Wartość odżywcza minimum  w 100g : wartość energetyczna: 1684 kJ/ 399 kcal, tłuszcz: 7,4 g, w tym kwasy tłuszczowe nasycone: 3,2 g, węglowodany: 68 g, w tym cukry: 3,8 g, błonnik: 4,2 g, białko: 13 g, sól : 0,98 g.</t>
  </si>
  <si>
    <t>Żelatyna spożywcza wieprzowa</t>
  </si>
  <si>
    <t>Opakowanie 50g, Wartości odżywcze minimum w 100g :
Wartość energetyczna 1435 kJ / 338 kcal
Tłuszcz 0 g
w tym kwasy tłuszczowe nasycone 0 g
Węglowodany 0 g
w tym cukry 0 g
Białko 84 g
Sól 0,08 g</t>
  </si>
  <si>
    <t>Syrop owocowy</t>
  </si>
  <si>
    <t>O smaku malinowym. Opakowanie szklane 420ml zawartość ekstraktu 64,5% minimum, słodzony cukrem , nie zawiera karmelu. Skład minimum : Cukier, woda, zagęszczony sok z malin (0,35%) o ekstrakcie ogólnym 65%, regulator kwasowości: kwas cytrynowy, koncentrat soku z czarnej marchwi, witamina C, witamina D, witamina B6, cynk, aromat; zawiera zagęszczony sok z aronii i/lub z czarnej porzeczki.
Wartość odżywcza minimum w 100 ml:
Wartość energetyczna 1230 kJ/ 290 kcal, tłuszcz 0 g, w tym kwasy tłuszczowe nasycone 0 g, węglowodany 72 g, w tym cukry 72 g, białko 0 g, sól 0,01 g.</t>
  </si>
  <si>
    <t>O smaku żurawinowym. Opakowanie szklane 420ml. Skład minimum : Cukier, woda, zagęszczony sok z żurawiny (0,35%) o ekstrakcie ogólnym 65%, regulator kwasowości: kwas cytrynowy, koncentrat soku z czarnej marchwi, witamina C, witamina D, witamina B6, cynk, aromat; zawiera zagęszczony sok z aronii i/lub z czarnej porzeczki.
Wartość odżywcza minimum w 100 ml:</t>
  </si>
  <si>
    <t>O smaku: malina, opakowanie plastikowe 5000ml, zawartość ekstraktu 64,5% minimum, słodzony cukrem, nie zawiera karmelu. Wartość odżywcza minimum w 100ml :
Wartość energetyczna - 1211 kJ/285 kcal, białko 0 g, węglowodany 71 g, w tym cukry 70 g, tłuszcz 0 g, w tym kwasy tłuszczowe nasycone 0 g, sól 0,02 g.</t>
  </si>
  <si>
    <t>litr</t>
  </si>
  <si>
    <t>Olej rzepakowy</t>
  </si>
  <si>
    <t>100% rafinowany olej rzepakowy z pierwszego tłoczenia, filtrowany na zimno
Składniki: 100% rafinowany olej rzepakowy z pierwszego tłoczenia, filtrowany na zimno, opakowanie 1000ml. Wartość energetyczna minimum : Wartość energetyczna kcal: 900 kcal Wartość energetyczna kcal w porcji (energia): 90 kcal
Wartość energetyczna kJ: 3700 kJ
Wartość energetyczna kJ w porcji (energia): 370 kJ</t>
  </si>
  <si>
    <t>Olej słonecznikowy</t>
  </si>
  <si>
    <t>Z słonecznikowy pierwszego tłoczenia 100%, opakowanie 1000ml.
Wartość odżywcza minimum 100 g (=110 ml), Wartość odżywcza 1 łyżka (10 g)
Wartość energetyczna, 3700 kJ/900 kcal, 370 kJ/90 kcal
Tłuszcz, 100 g, 10 g
w tym kwasy tłuszczowe, ,
- nasycone, 11 g, 1,1 g
- jednonienasycone, 27 g, 2,7 g
- wielonienasycone, 62 g, 6,2 g
Węglowodany, 0 g, 0 g
w tym cukry, 0 g, 0 g
Białko, 0 g, 0 g
Sól, 0 g, 0 g
Witamina E, 55 mg (458 %*), 5,5 mg (46 %*)
* % dziennej referencyjnej wartości spożycia,</t>
  </si>
  <si>
    <t>Powidła śliwkowe</t>
  </si>
  <si>
    <t>Powidła śliwkowe 1000g-1100g, skład min:śliwki,cukier, regulator kwasowości: , substancja żelująca: pektyny .sporządzono ze 182g owoców na 100gprod.kwasek cytrynowy. Opakowanie słoik szklany</t>
  </si>
  <si>
    <t>Śnieżka-śmietanka kremowa, błyskawiczna na mleko</t>
  </si>
  <si>
    <t>Opakowanie 60g, skład minimum : Preparat mleczno-tłuszczowy (utwardzony tłuszcz roślinny, odtłuszczone mleko w proszku, emulgator E472a, syrop glukozowy), maltodekstryna z ziemniaków, cukier, substancja zagęszczająca: skrobia ziemniaczana modyfikowana, aromat. Produkt może zawierać śladowe ilości: glutenu, białek jaja kurzego, soi, selera i gorczycy. wartość odżywcza minimum w 100g : w 100g / 1 porcji 144g / %GDA* 1 porcji
Wartość energetyczna - 160kcal / 105kcal / 5%
Białko - 3,3g / 2,2g / 4%
Węglowodany - 19,9g / 12,9g / 5%
Tłuszcze - 7,5g / 4,9g / 7%</t>
  </si>
  <si>
    <t>Szczaw konserwowy</t>
  </si>
  <si>
    <t xml:space="preserve"> Szczaw konserwowy cięty ( nie dopuszcza się miazgi szczawiu ), opakowanie słoik szklany  820g, skład: liście szczawiu, woda, sól. Wartość energetyczna/100g białko 2g, węglowodany 1,8g, tłuszcze 0,4g, 78 kcal</t>
  </si>
  <si>
    <t>Koncentrat pomidorowy</t>
  </si>
  <si>
    <t>28-30% klasa I ,opakowanie szklane 970g wyprodukowany z minimum 160g pomidorów na 100g produktu / sporządzono z 560 g na 970g. Wartość odżywcza minimum w 100g produktu :
energia 399 kJ/ 94 kcal
tłuszcz 0,2 g
w tym kwasy nasycone 0,2 g
węglowodany 15,1 g
w tym cukry 14,5 g
błonnik 4,1 g
białko 4,7 g
sól* 0,06 g
potas 1018 mg / 51%**</t>
  </si>
  <si>
    <t xml:space="preserve">Koncentrat pomidorowy 28-30%. Produkt pasteryzowany , opakowanie puszka 850g, wyprodukowany z minimum 170g pomidorów na 100g produktu , wartość odzywcza minimum w 100g: Wartości odżywcze produktu w 100 g:
Wartość energetyczna: 462 kJ/109 kcal
Tłuszcz: 1.0 g
w tym kwasy tłuszczowe nasycone: 0.01 g
Węglowodany: 20.0 g
w tym cukry: 18.0 g
Białko: 5.0 g
Sól: 0.05 g
</t>
  </si>
  <si>
    <t>Jabłko prażone z  kostka</t>
  </si>
  <si>
    <t>Opakowanie słoik szklany 770-780g. Skład minimum : jabłka 70%, brzoskwinie 15%, cukier, skrobia modyfikowana, woda, regulator kwasowości - kwas cytrynowy, przeciwutleniacz - kwas askorbinowy, aromat. Wartość odżywcza minimum w 100g : Wartość odżywcza w 100g produktu:
321kJ/76 kcal</t>
  </si>
  <si>
    <t>Kawa naturalna</t>
  </si>
  <si>
    <r>
      <t>Kawa naturalna drobno mielona, opakowanie 225-250g. Mieszanka gatunków kaw arabiki i robusty. Nie dopuszacza się innych mieszanek kaw niż wskazane.</t>
    </r>
    <r>
      <rPr>
        <b/>
        <sz val="11"/>
        <color rgb="FF000000"/>
        <rFont val="Calibri"/>
        <family val="2"/>
        <charset val="238"/>
      </rPr>
      <t xml:space="preserve"> </t>
    </r>
    <r>
      <rPr>
        <sz val="11"/>
        <color rgb="FF000000"/>
        <rFont val="Calibri"/>
        <family val="2"/>
        <charset val="238"/>
      </rPr>
      <t>Minimalna intesywnośc 4/6, maksymalna kwasowośc 2/6</t>
    </r>
  </si>
  <si>
    <t>Dżem  niskosłodzony</t>
  </si>
  <si>
    <t>dżem Niskosłodzony, o smakach: truskawka, czarna porzeczka, wiśnia,brzoskwinia, malina. Opakowanie słoik szklany 1000g, Skład minimum: owoce , cukier, pektyna, kwas cytrynowy. Wyprodukowany z minimum 35g owoców na 100g produktu. Skład minimum w 100g : Jednostka będąca podstawą przeliczeń
g/100 g
Zawartość węglowodanów 35 g
Cukry 35 g
Zawartość białek 0,5 g
Zawartość soli 0,07 g
Wartość energetyczna kcal w porcji (energia) 30 kcal
Wartość energetyczna kJ w porcji (energia) 128 kJ
Zawartość tłuszczów w porcji (ogólnie) 0 g
Zawartość tłuszczów w porcji (kwasy tłuszczowe nasycone) 0 g
Zawartość węglowodanów w porcji 7 g
Zawartość węglowodanów w porcji (cukry) 7 g
Zawartość białek w porcji (ogólnie) 0,1 g
Zawartość soli w porcji (ogólnie) 0,01 g</t>
  </si>
  <si>
    <t>Naturalny sok jabłkowy</t>
  </si>
  <si>
    <t>Sok tłoczony z jabłek 100%, opakowanie worek 3 litry z kranikiem. Wartość minimum energetyczna - w 100g produktu 195kJ/46kcal
Tłuszcz - w 100g produktu 0 g
- w tym kwasy tłuszczowe nasycone 0 g
Węglowodany - w 100g produktu 10 g
- w tym cukry 9,3 g
Błonnik - w 100g produktu 0,2 g
Białko - w 100g produktu 0 g
Sól - w 100g produktu 0 g</t>
  </si>
  <si>
    <t>Chleb bezglutenowy</t>
  </si>
  <si>
    <t>2 szt bochenków krojonych , pakowane próżniowo - Opakowanie 400-420 g. skład minimum : skrobia kukurydziana, woda, skrobia PSZENNA BEZGLUTENOWA, cukier, olej rzepakowy, drożdże, BŁONNIK roślinny, sól, substancja zagęszczająca: E 464, emulgator: mono- i diglicerydy kwasów tłuszczowych. Wartość odżywcza minimum w 100g:
Wartość energetyczna w 100 g produktu:
1157 kJ
Wartość energetyczna w 100 g produktu:
274 kcal
tłuszcz:
4,2 g
w tym kwasy tłuszczowe nasycone:
0,7 g
węglowodany:
57 g
w tym cukry:
5,4 g
białko:
0,5 g</t>
  </si>
  <si>
    <t>Sos sałatkowy</t>
  </si>
  <si>
    <t>Sos sałatkowy uniwersalny, skład minimum w 100g produktu : sól, cukier, warzywa suszone 8,1%, czosnek , cebula 1,6%, zioła 3,7%, olej słonecznikowy, bazylia, szczypiorek, koper, majeranek, kminek, pieprz czarny,   Opakowanie eurokontener 900-920g. wartośc odżywcza minimum w 100g: Wartość odżywcza w 100 g produktu: Wartość energetyczna 1245 kJ / 294 kcal; Tłuszcz 2,5 g, w tym kwasy tłuszczowe nasycone 0,3 g; Węglowodany 48 g, w tym cukry 32 g; Białko 10 g; Sól 23,5 g.</t>
  </si>
  <si>
    <t>Przyprawa do mięs</t>
  </si>
  <si>
    <t>Skład minimum : sól, wzmacniacz smaku: glutaminian monosodowy; mąka PSZENNA, papryka (w tym ostra), cebula, aromaty, ekstrakty drożdżowe, tłuszcz palmowy, czosnek, natka pietruszki, skrobia, rozmaryn, pieprz czarny, oregano, barwnik: karmel amoniakalny; glukoza, tymianek, gałka muszkatołowa, majeranek.. Opakowanie pojemnik PET 600g</t>
  </si>
  <si>
    <t>Sok z owoców i warzyw</t>
  </si>
  <si>
    <r>
      <t xml:space="preserve">Opakowanie plastikowe </t>
    </r>
    <r>
      <rPr>
        <sz val="14"/>
        <color rgb="FF000000"/>
        <rFont val="Calibri"/>
        <family val="2"/>
        <charset val="238"/>
      </rPr>
      <t>850ml</t>
    </r>
    <r>
      <rPr>
        <sz val="11"/>
        <color rgb="FF000000"/>
        <rFont val="Calibri"/>
        <family val="2"/>
        <charset val="238"/>
      </rPr>
      <t xml:space="preserve"> ml, Skład minimum : Składniki: sok jabłkowy z zagęszczonego soku (65%), przeciery z: marchwi (18%), jabłek (8%) i bananów (4%), sok marchwiowy z zagęszczonego soku (3%), przecier truskawkowy (2%), aromaty. Wartości odżywcze minimum w 100g : w 100ml RWS*
energia 179 kJ / 42 kcal
tłuszcz 0,2 g
w tym kwasy nasycone 0,03 g
węglowodany 10 g
w tym cukry 9,5 g
błonnik 0,9 g
białko 0,3 g
sól 0,3 g</t>
    </r>
  </si>
  <si>
    <t xml:space="preserve">Wafle ryżowe bezglutenowe  </t>
  </si>
  <si>
    <t>Opakowanie 100g, Skład minimum i:ryż brązowy 100%
Wartości odżywcze minimum w 100g :
Wartość energetyczna: 1517 kJ/371 kcal
Tłuszcz: 3,2 g
Kwasy tłuszczowe nasycone: 0,8 g
Węglowodany: 77 g
Cukry: 1,9 g
Białko: 7,5 g
Błonnik: 2 g
Sól: 0,01 g</t>
  </si>
  <si>
    <t>Kukurydza</t>
  </si>
  <si>
    <t>Kukurydza konserwowa kl. I puszka metalowa do 400g, skład min.: kukurydza ziarno, woda, cukier, sól. Wartość odżywcza na 100g: białko 2,1g, węglowodany 18g, tłuszcze 0,9g 89 kcal</t>
  </si>
  <si>
    <t>Sos sałatkowy ogrodowy</t>
  </si>
  <si>
    <t>Sos sałatkowy uniwersalny, skład minimum w 100g produktu : sól, cukier, skrobia modyfikowana, maltodekstryna, wzmacniacz smaku (glutaminian monosodowy), natka pietruszki (6%), regulator kwasowości (octany sodu), kwas (kwas cytrynowy (5,6%)), GORCZYCA mielona (3,9%), cebula suszona (3%), LAKTOZA, szczypiorek suszony (2,6%), tłuszcz palmowy, substancja zagęszczająca (guma ksantanowa), ekstrakt drożdżowy, pieprz czarny mielony (0,9%), kurkuma (0,7%), czosnek suszony (0,3%). Może zawierać gluten, jaja i seler. op. pojemnik 700g wartość odżywacza minimum w 100g : Nazwa w 100 g
Energia kJ 1,193.00 kJ
Energia 285.13
Tłuszcz 3.60 g
w tym kwasy tłuszczowe 0.800 g
Węglowodany 44.00 g
w tym cukry 21.00 g
Błonnik 4.6 g
Białko 8.90 g
Sól 23.80 g</t>
  </si>
  <si>
    <t>Kompot agrestowy</t>
  </si>
  <si>
    <t>Kompot agrestowy opakowanie słoik szklany 900ml/850g.skład minimum: agrest 47% woda, cukier. Wartość odżywcza min. w 100gproduktu: białko 0,5g, węglowodany 19,1g, tłuszcze 0,2 g. 76 kcal</t>
  </si>
  <si>
    <t xml:space="preserve">Panier zewnętrzny do mięs, ryb, drobiu i warzyw </t>
  </si>
  <si>
    <t>Panier pszenny przeznaczony do drobiu oraz mięsa z indyka. Opakowanie torba plastikowa nieprzepuszcająca swiatła 1000g.  Składniki minimum : mąka pszenna, woda, sól, drożdże, naturalny aromat papryki. Wartość odzywcza minimum w 100g : Wartość odżywcza w 100 g produktu: Wartość energetyczna 1559 kJ / 372 kcal; Tłuszcz 2,0 g, w tym kwasy tłuszczowe nasycone 0,3 g; Węglowodany 77 g, w tym cukry 6,7 g; Białko 12 g; Sól 1,5 g.</t>
  </si>
  <si>
    <t xml:space="preserve">glazura do warzyw </t>
  </si>
  <si>
    <t>Glazura do warzyw w opakowaniu eurokontener odporny na działanie wysokiej temperatury , gramatura 1100g, skład minimum : tłuszcz palmowy, skrobia, sól, wzmacniacz smaku (glutaminian monosodowy), MASŁO w proszku (3,3%), ekstrakt drożdżowy, natka pietruszki (2,2%), odtłuszczone MLEKO w proszku, gałka muszkatołowa, pieprz biały, cząber (0,5%), majeranek (0,5%), lubczyk (0,1%), cukier, aromat (w tym MLEKO).Wartość odżywcza minimum w 100g produktu  – 482kcal.</t>
  </si>
  <si>
    <t>Zupa cebulowa</t>
  </si>
  <si>
    <t xml:space="preserve">zupa cebulowa , skład minimum : Składniki cebula (51%), sól, skrobia modyfikowana, skrobia, aromaty (w tym PSZENICA, JĘCZMIEŃ), tłuszcz palmowy, cukier, ekstrakty drożdżowe, maltodekstryna, barwnik (karmel amoniakalny), pieprz biały. Wartość odżywcza minimum w 100g: Nazwa w 100 g
Energia kJ 1,300.00 kJ
Energia 310.71
Tłuszcz 4.00 g
w tym kwasy tłuszczowe 1.500 g
Węglowodany 50.00 g
w tym cukry 23.00 g
Błonnik 10.0 g
Białko 10.00 g
Sól 17.00 g
</t>
  </si>
  <si>
    <t>Mąka kukurydziana</t>
  </si>
  <si>
    <t>Opakowanie Kukurydziana w opakowaniu torebka foliowa lub papierowa 400g . Wartość  odżywcza minimum  w 100g: Wartość energetyczna (kJ) 1497, Wartość energetyczna (kcal) 353, Węglowodany (g) 76,4</t>
  </si>
  <si>
    <t>Groszek ptysiowy</t>
  </si>
  <si>
    <t>Groszek ptysiowy suchy odtłuszczony. Opakowanie torebka foliowa 1000g. Skład minimum : mąka PSZENNA, tłuszcz palmowy, sól, JAJA kurze w proszku, odtłuszczone MLEKO w proszku, drożdże. Wartość odżywcza minimum w 100g produktu  – 137,14kcal.</t>
  </si>
  <si>
    <t>Grzanki ziołowo-czosnkowe</t>
  </si>
  <si>
    <t>Grzanki pszenne ziołowo -  czosnkowe suche. Opakowanie torebka foliowa lub papierowa 700g. skład minimum : kostki chleba pszennego 64,2% (mąka PSZENNA, olej rzepakowy, sól, drożdże), tłuszcz palmowy, aromaty [czosnkowy 4,5%, ziołowy 2% (w tym SELER)], przeciwutleniacz (wyciągi z rozmarynu). . Wartość odżywcza minimum w 100g produktu  – 116,90 kcal.</t>
  </si>
  <si>
    <t>Zasmażka jasna</t>
  </si>
  <si>
    <t>Zasmażka jasna sucha przeznaczona do zagęszczania zup i sosów. Opakowanie eurokontener odporny na działanie wysokiej temperatury  1000g. skład minimum: mąka PSZENNA, tłuszcz palmowy. Produkt nie zawiera konserwantów oraz sztucznych barwników. Wartość odżywcza minimum w 100g produktu  – 580 kcal. Wydajność z 1kg produktu 10-14 litrów.</t>
  </si>
  <si>
    <t>Ryż paraboliczny</t>
  </si>
  <si>
    <t>Opakowanie 5000g, wartość odżywcza minimum w 100g: Wartość energetyczna: 1430 kJ
Tłuszcz: 0.3
Kwasy tłuszczowe nasycone: 0.1
Węglowodany: 73.7
Cukry: 0.5
Białko: 7.3
Błonnik: 5.2
Sól: 0.01</t>
  </si>
  <si>
    <t>Zupa krem z borowików</t>
  </si>
  <si>
    <t>Zupa krem z borowików w proszku. Opakowanie eurokontener odporny na działanie wysokiej temperatury 1300g. skład minimum : tłuszcz palmowy, mąka PSZENNA, skrobia, sól, borowiki (4,5%), cukier, LAKTOZA, maślaki, cebula, białka MLEKA, ekstrakty drożdżowe, aromaty, koncentrat soku z pieczarek, syrop karmelowy, maltodekstryna, pieprz czarny, koncentrat soku z cebuli, olej słonecznikowy. Wartość odżywcza minimum w 100g produktu  – 480 kcal. Wydajność z op. = 12 litrów produktu.</t>
  </si>
  <si>
    <t>Herbata miętowa expresowa</t>
  </si>
  <si>
    <t>Herbata miętowa w saszetkach, opakowanie 1g x 20szt w op. Zbiorczym</t>
  </si>
  <si>
    <t>Herbata rumiankowa expresowa</t>
  </si>
  <si>
    <t>Herbata rumiankowa w saszetkach, opakowanie 1g x 20szt w op. Zbiorczym</t>
  </si>
  <si>
    <t>Ogórki  konserwowe</t>
  </si>
  <si>
    <t xml:space="preserve">Opakowanie słoik szklany 870g/900 ml. Zawartość ogórka po odcieku 430g, skład min. ogórki, woda, cukier,sól, gorczyca, przyprawy. Ogórek o długości 6-7cm , przekrój 1,5-2cm.  </t>
  </si>
  <si>
    <t>Fasola czerwona</t>
  </si>
  <si>
    <t>Opakowanie puszka metalowa od 2600g do 2650g, wartość odżywcza minimum w 100g :
Zawartość węglowodanów 12 g
Cukry 1 g
Zawartość błonnika 7,7 g
Zawartość białek 8,1 g
Zawartość soli 1 g
Wartość energetyczna kcal w porcji (energia) 120 kcal
Wartość energetyczna kJ w porcji (energia) 502 kJ</t>
  </si>
  <si>
    <t>Cukier puder drobno mielony</t>
  </si>
  <si>
    <t>Opakowanie 500g</t>
  </si>
  <si>
    <t>Makaron kokarda</t>
  </si>
  <si>
    <t>Skład minimum : Mąka 100% durum. Wartość energetyczna minimum w 100g : 807 kJ / 190 kcal, Tłuszcz 0,7 g  - w tym kwasy tłuszczowe nasycone 0,2 g, Węglowodany 38 g  - w tym cukry 0 g, Błonnik 2,8 g, Białko 6,6 g, Sól 0 g. Opakowanie torba foliowa 2000g</t>
  </si>
  <si>
    <t>Przyprawa do drobiu</t>
  </si>
  <si>
    <t>skład minimum : sól, papryka (16%), wzmacniacz smaku (glutaminian monosodowy), maltodekstryna, cebula (6,2%), mąka PSZENNA, czosnek, majeranek, SELER, pieprz czarny, przyprawa curry (kolendra, kurkuma, nasiona kopru, kmin, pieprz czarny, kozieradka, pieprz cayenne, kardamon, GORCZYCA), tymianek, ekstrakt drożdżowy, natka pietruszki, liść laurowy, syrop karmelowy w proszku. Opakowanie pojemnik plastikowy typu pet z sitkiem 600g. Wartość minimum w 100g : Energia kJ 2,100.00 kJ
Energia 501.91
Tłuszcz 33.00 g
w tym kwasy tłuszczowe 16.000 g
Węglowodany 37.00 g
w tym cukry 4.50 g
Błonnik 3.0 g
Białko 12.00 g
Sól 2.50 g</t>
  </si>
  <si>
    <t xml:space="preserve">Przyprawa do ryb  </t>
  </si>
  <si>
    <t>skład minimum : sól, cebula, wzmacniacz smaku: glutaminian monosodowy; pieprz biały, natka pietruszki, koperek, mąka PSZENNA, kwas: kwas cytrynowy; tłuszcz palmowy, czosnek, tymianek, maltodekstryna, imbir. Opakowanie pojemnik plastikowy typu pet z sitkiem 600g. wartość odżywcza minimum w 100g : Energia kJ 778.22 kJ
Energia 186.00
Tłuszcz 3.50 g
w tym kwasy tłuszczowe 1.400 g
Węglowodany 21.00 g
w tym cukry 10.00 g
Błonnik 6.2 g
Białko 14.00 g
Sól 48.70 g</t>
  </si>
  <si>
    <t xml:space="preserve">Przyprawa do gyrosa  </t>
  </si>
  <si>
    <t>skład minimum : cebula (42%), sól, papryka (9,4%), pieprz czarny, wzmacniacz smaku: glutaminian monosodowy; oregano, LAKTOZA, MLEKO odtłuszczone w proszku, kolendra, czosnek, ekstrakt drożdżowy, maltodekstryna, tłuszcz palmowy, rozmaryn, GORCZYCA, cukier, pieprz cayenne.lmowy, czosnek, tymianek, maltodekstryna, imbir. Opakowanie pojemnik plastikowy typu pet z sitkiem 500g. wartość odżywcza minimum w 100g : Energia kJ 1,217.54 kJ
Energia 291.00
Tłuszcz 4.70 g
w tym kwasy tłuszczowe 1.300 g
Węglowodany 43.00 g
w tym cukry 23.00 g
Błonnik 14.0 g
Białko 13.00 g
Sól 15.40 g</t>
  </si>
  <si>
    <t>Sok pomidorowy</t>
  </si>
  <si>
    <t>Sok 100% Pomidor 1 L, wartość odżywcza minimum w 100g: Wartość odżywcza
Cukry: 2,3 g
Kwasy tłuszczowe nasycone: &lt;0,1
Wartość energetyczna kcal: 17 kcal
Wartość energetyczna kJ: 71 kJ
Wielkość porcji: 100 ml
Zawartość białek: 0,9 g
Zawartość soli: 0,6 g
Zawartość tłuszczów (ogólnie): &lt;0,5
Zawartość węglowodanów: 2,4 g</t>
  </si>
  <si>
    <t>Oregano</t>
  </si>
  <si>
    <t>Opakowanie typu PET z sitkiem, gramtura 110-115g.</t>
  </si>
  <si>
    <t xml:space="preserve">Zupa krem z kurek
</t>
  </si>
  <si>
    <t>Skład minimum : tłuszcz palmowy, skrobia modyfikowana, skrobia, maltodekstryna, sól jodowana, mąka PSZENNA, ekstrakty drożdżowe, LAKTOZA, cebula prażona suszona (3,1%), fruktoza, białka MLEKA, sól, kurki (1,4%), aromaty, koncentrat soku z pieczarek (0,7%), ekstrakt z wina białego, natka pietruszki (0,2%), kurkuma, szczypiorek (0,1%), korzeń pietruszki. Wydajność: 11 litrów. Opakowanie pojemnik plastikowy typu eurokonterner 1000g wartość odżywcza minimum w 100g : Energia kJ 1,933.00 kJ
Energia 462.00
Tłuszcz 25.00 g
w tym kwasy tłuszczowe 14.000 g
Węglowodany 52.00 g
w tym cukry 8.10 g
Błonnik 1.4 g
Białko 6.40 g
Sól 10.20 g</t>
  </si>
  <si>
    <t>Papryka wędzona sypka</t>
  </si>
  <si>
    <t>Papryka wędzona słodka mielona. Opakowanie pojemnik plastikowy typu Pet z sitkiem 720g. Klasa barwy min. Asta - 80</t>
  </si>
  <si>
    <t>Ajvar łagodny</t>
  </si>
  <si>
    <t>Duszone warzywa. Skład minimum : papryka (76%), bakłażany (12%), olej słonecznikowy, ocet spirytusowy, koncentrat pomidorowy (2,6%), sól, cukier, przyprawy, ostra papryka. Opakowanie słoik szklany 690g</t>
  </si>
  <si>
    <t>Esencja bulionu warzywnego</t>
  </si>
  <si>
    <t>skład minimum : skoncentrowany bulion warzywny 67% (woda, sok (11,3%) z: marchwi, cebuli, pora), sól, ekstrakt drożdżowy, cukier, aromaty, pasternak (1%), skrobia modyfikowana, substancja zagęszczająca (guma ksantanowa), kwas (kwas cytrynowy), czosnek, olej słonecznikowy. Produkt bezglutenowy.</t>
  </si>
  <si>
    <t>Fasola biała konserwowa</t>
  </si>
  <si>
    <t>Fasola biała konserwowa. Produkt sterylizowany. Skład minimum:
fasola biała, woda, sól. Op. puszka 2600g/ masa po odcieku 1600g. Wartość odżywcza minimum w 100g : Wartość energetyczna kcal: 101 kcal
Wartość energetyczna kcal w porcji (energia): 119 kcal
Wartość energetyczna kJ: 424 kJ
Wartość energetyczna kJ w porcji (energia): 501 kJ</t>
  </si>
  <si>
    <t>Mus owocowy 180g</t>
  </si>
  <si>
    <t>Mus owocowy - 100 % z owoców z dodatkiem witaminy C, przecierowy, pasteryzowany, bez dodatku cukru; opakowanie tuba z zakrętką 180 g.  Skład: przeciery z różnych owoców min. (90 %), sok do (6 %) z zagęszczonego soku, witamina C</t>
  </si>
  <si>
    <t>Zioła prowansalskie</t>
  </si>
  <si>
    <t>skład minimum : rozmaryn, tymianek, cząber, bazylia, estragon, Produkt może zawierać śladowe ilości zboża zawierającego gluten, jajek, soi, selera, sezamu, mleka (laktoza) i gorczycy. Opakowanie torba nieprzepuszczająca światła – 300g.</t>
  </si>
  <si>
    <t>Dżem 25g</t>
  </si>
  <si>
    <t>Dżem porcyjny owocowy różne smaki op.25-27g, wart. Odż. Min. W 100g produktu: 183 kcal, tłuszcze 0,1g, węglowodany 45g, białko 0,5g. Łączna zaw. Cukru 45g na 100gproduktu. Zawartość owoców 40g na 100g  produktu</t>
  </si>
  <si>
    <t>Mus owocowy 100g</t>
  </si>
  <si>
    <t>Mus owocowy - 100 % z owoców z dodatkiem witaminy C, przecierowy, pasteryzowany, bez dodatku cukru; opakowanie tubka z zakrętką 100 g.
Skład: przeciery z różnych owoców min. (90 %),
sok do (6 %) z zagęszczonego soku, witamina C</t>
  </si>
  <si>
    <t>Pieprz cytrynowy</t>
  </si>
  <si>
    <t>Opakowanie  PET 900g z dozownikiem</t>
  </si>
  <si>
    <t>Sałatka jarzynowa domowa</t>
  </si>
  <si>
    <t>skład minimum : Ziemniaki, marchew, pasternak, groszek 9%, woda, olej rzepakowy, ogórek, cukier, przyprawy (zawierają gorczycę), ocet spirytusowy, sól, skrobie modyfikowane żółtko jaja w proszku, regulatory kwasowości: kwas mlekowy, kwas cytrynowy; substancje konserwujące: sorbinian potasu, benzoesan sodu; aromat, ekstrakt kopru. Op. wiaderko 3 KG wartość odżywcza minimum w 100g: Wartość energetyczna (kcal) 129.00
Tłuszcz (g) 6.90
- w tym kwasy tłuszczowe nasycone (g) 0.60
Węglowodany (g) 14.00
- w tym cukry (g) 4.10
Białko (g) 1.70
Sól (g) 1.20</t>
  </si>
  <si>
    <t>Rodzynki sułatńskie</t>
  </si>
  <si>
    <t>Opakowanie 1kg</t>
  </si>
  <si>
    <t>Kurkuma mielona</t>
  </si>
  <si>
    <t>Opakowanie  PET  350g, nakrętka z sitkiem.</t>
  </si>
  <si>
    <t>Papryka PEPERONATA</t>
  </si>
  <si>
    <t xml:space="preserve">Peperonata Pokrojona kolorowa papryka 2,6 kg, skład min. :
Składniki Papryka żółta (35%), papryka czerwona (35%), cebula (16%), koncentrat pomidorowy (6,6%), cukier, olej słonecznikowy, sól, skrobia modyfikowana, regulator kwasowości (kwas cytrynowy). wartość odżywcza minimum w 100g: Energia kJ 276.00 kJ
Energia 65.97
Tłuszcz 2.20 g
w tym kwasy tłuszczowe 0.200 g
Węglowodany 10.00 g
w tym cukry 9.20 g
Błonnik 0.5 g
Białko 1.00 g
Sól 1.00 g
</t>
  </si>
  <si>
    <t>Pomidor konserwowy bez skórki całe</t>
  </si>
  <si>
    <t xml:space="preserve">op. puszka 2400-2500g , skład minimum :
Pomidory (60%), zagęszczony sok pomidorowy (30%), regulator kwasowości (kwas cytrynowy). Wyrób pasteryzowany. Produkt z pomidorów uprawianych w sposób zrównoważony. Wartość odżywcza minimum : Wartość energetyczna kcal: 19 kcal
Wartość energetyczna kJ: 82 kJ
Wielkość porcji: 200 g
"Zawartość białek: 1,1 g"
"Zawartość błonnika: 1,1 g"
"Zawartość soli: 0,4 g"
Kwasy tłuszczowe nasycone: 0 g
Zawartość tłuszczów (ogólnie): 0 g
"Cukry: 3,1 g"
"Zawartość węglowodanów: 3,2 g"
</t>
  </si>
  <si>
    <t>Zakwas żurku w płynie</t>
  </si>
  <si>
    <t>Naturalny zakwas żurku w płynie ( koncentrat ) op. butelka szklana lub plastikowa 500ml. Skład minimum: woda, mąka żytnia, czosnek.</t>
  </si>
  <si>
    <t>W 100% z mąki DURUM bądź SEMOLINY, opakowanie 5000g. Wartość odżywcza minimum w 100g : Energia 1532kj/362kcal, Węglowodany 72g, w tym cukry 3,4g, Białko 11,2g,sól 0,01g.</t>
  </si>
  <si>
    <t xml:space="preserve"> Buraczki tarte o smaku łagodnym</t>
  </si>
  <si>
    <t xml:space="preserve">Buraczki tarte domowe o smaku łagodnym tarte 900 g. Składniki: Buraki ćwikłowe, cukier, ocet spirytusowy, sól.
</t>
  </si>
  <si>
    <t>Oliwa z oliwek z pierwszego tłoczenia</t>
  </si>
  <si>
    <t>Opakowania szklane 1000ml, butelka szklana z ciemnego szkła. Wartość odżywcza minimum w 100g : Wartość odżywcza w 100 ml produktu: wartość energetyczna 3374 kJ / 821 kcal
Tłuszcz 91g ( w tym kwasy tłuszczowe nasycone 13g)
węglowodany 0g (w tym cukry 0g)błonnik 0g
Białko 0g
Błonnik 0g
Sól 0g</t>
  </si>
  <si>
    <t>Herbata czarna expresowa w saszetkach</t>
  </si>
  <si>
    <t>Opakowanie 176 g ( 2g x 88szt ), torebka z zawieszką klejoną ( nie zszywka). Wartoś c energetyczna minimum w 100g : Energia &lt;17 kJ &lt;4 kcal
Tłuszcz 0 g
- w tym kwasy nasycone 0 g
Węglowodany &lt;0,5 g
- w tym cukry &lt;0,5 g
Białko &lt;0,5 g
Sól 0 g</t>
  </si>
  <si>
    <t>Wafel w czekoladzie</t>
  </si>
  <si>
    <t>Wafle przekładane kremem czekoladowym w polewie mlecznej. Skład minimum : czekolada mleczna (33,3%) (cukier, tłuszcz kakaowy*, miazga kakaowa*, odtłuszczone mleko w proszku, preparat serwatkowy w proszku (z mleka), tłuszcz mleczny, oleje roślinne (palmowy, shea), emulgator (lecytyny)), mąka pszenna, olej palmowy, cukier, preparat serwatkowy w proszku (z mleka), orzechy laskowe (1,5%)**, kakao w proszku o obniżonej zawartości tłuszczu*, odtłuszczone mleko w proszku, substancje spulchniające (węglany amonu, węglany sodu), naturalny aromat orzechowy (z orzechów laskowych), emulgatory (lecytyny, E 476), sól. Gramtura 40g.</t>
  </si>
  <si>
    <t>Czekolada mleczna</t>
  </si>
  <si>
    <t>czekolada mleczna , tabliczka 100g. Skład minimum : cukier, tłuszcz KAKAOWY, miazga KAKAOWA, odtłuszczone MLEKO w proszku, SERWATKA w proszku (z MLEKA), tłuszcz MLECZNY, emulgator (LECYTYNY SOJOWE), pasta z ORZECHÓW LASKOWYCH, aromat, Masa KAKAOWA min. 33 %. Wartość odżywcza minimum w 100g: Wartość odżywcza 100 g
Wartość energetyczna 2251 kJ
Wartość energetyczna 539 kcal
Tłuszcz 31 g
w tym kwasy tłuszczowe nasycone 19 g
Węglowodany 57 g
w tym cukry 55 g
Błonnik 2,3 g</t>
  </si>
  <si>
    <t>Markizy z nadzieniem czekoladowym</t>
  </si>
  <si>
    <t>skład minimum : Mąka pszenna, cukier, tłuszcze roślinne (palma, kokos), kakao o obniżonej zawartości tłuszczu, syrop glukozowo-fruktozowy serwatka w proszku (z mleka), substancje spulchniające: węglany amonu i węglany sodu, czekolada w proszku (0,1%)[cukier, kakao], sól, regulator kwasowości: kwas cytrynowy, mleko w proszku odtłuszczone, emulgator: lecytyny, aromaty, jaja w proszku. na tej linii produkcyjnej są też używane orzechy laskowe. Opakowanie 210-220g. Wartość energetyczna minimum w 100g: Zawartość tłuszczów (kwasy tłuszczowe nasycone) w zadeklarowanej jednostce (g lub ml) 16 g
Zawartość soli (ogólnie) w zadeklarowanej jednostce (g lub ml) 0,59 g
Zawartość tłuszczów (ogólnie) w zadeklarowanej jednostce (g lub ml) 23 g
Wartość energetyczna w zadeklarowanej jednostce (g lub ml) 2077 kJ/100g
Zawartość węglowodanów w zadeklarowanej jednostce (g lub ml) 64 g
Wartość energetyczna kcal (energia) w zadeklarowanej jednostce (g lub ml) 496 kcal/100g</t>
  </si>
  <si>
    <t>Pierniki Pierniczki Serduszka Nadziewane o smaku Truskawkowym w polewie czekoladowej</t>
  </si>
  <si>
    <t>skład minimum : cukier, mąka pszenna, marmolada truskawkowa 22% (przecier jabłkowy, cukier, przecier truskawkowy zagęszczony 15%, regulator kwasowości: kwas cytrynowy, substancja żelująca: pektyny, aromat, substancja konserwująca: sorbinian potasu), mąka żytnia, skrobia ziemniaczana, syrop glukozowy, barwnik: karmel, substancja spulchniająca: węglany amonu, przyprawy, sól, aromat, regulator kwasowości: kwas cytrynowy.</t>
  </si>
  <si>
    <t>Biszkopty z galaretka w polewie czekoladowej</t>
  </si>
  <si>
    <t>skład minimum : Składniki: syrop glukozowo-fruktozowy, cukier, czekolada 15,3% [cukier, miazga kakaowa, tłuszcz kakaowy, emulgatory (lecytyna sojowa, E476), aromat], mąka pszenna, jaja, skrobia ziemniaczana, zagęszczony sok malinowy 1,5%, substancja utrzymująca wilgoć (glicerol), olej rzepakowy, regulatory kwasowości (kwas cytrynowy, kwas jabłkowy, cytryniany sodu), substancja żelująca (pektyny), barwniki (koszenila, karoteny), aromaty, sól, substancja spulchniająca (węglany amonu), emulgator E471.</t>
  </si>
  <si>
    <t>Majonez</t>
  </si>
  <si>
    <t>Opakowanie wiaderko 3L, skłąd minimum : olej rzepakowy (78%), żółtko JAJA kurzego (6%), musztarda (woda, GORCZYCA, ocet, cukier, sól), ocet spirytusowy, woda, cukier, sól, zagęszczony sok z cytryny, aromaty, przeciwutleniacz (sól wapniowo-disodowa EDTA). wartość odżywcza minimum w 100g : Nazwa w 100 g
Energia kJ 3,135.00 kJ
Energia 749.28
Tłuszcz 81.00 g
w tym kwasy tłuszczowe 6.500 g
Węglowodany 3.50 g
w tym cukry 3.20 g
Błonnik 0.5 g
Białko 1.30 g
Sól 0.80 g</t>
  </si>
  <si>
    <t>Gałka muszkatołowa</t>
  </si>
  <si>
    <t>Opakowanie 15g</t>
  </si>
  <si>
    <t>Cynamon mielony</t>
  </si>
  <si>
    <t>Opakowanie 20g</t>
  </si>
  <si>
    <t xml:space="preserve">Margaryna  </t>
  </si>
  <si>
    <t xml:space="preserve">Opakowanie 450-500g. Skład minimum : SKŁAD: oleje roślinne 80% (palmowy, (rzepakowy, słonecznikowy w zmiennych proporcjach)), woda, suszona serwatka (z MLEKA) , sól (0,3%), emulgatory (mono- i diglicerydy kwasów tłuszczowych, lecytyny słonecznikowe), regulator kwasowości (kwas mlekowy), barwnik (karoteny), aromaty
Witaminy A i D. Wartość odżywcza minimum w 100g : WARTOŚCI ODŻYWCZE (w 100g produktu)
Wartość energetyczna (kJ) 2966
Wartość energetyczna (kcal) 709
Tłuszcz (g) 80
w tym kwasy tłuszczowe nasycone (g) 22
Węglowodany (g) &lt; 0.5
w tym cukry (g) &lt; 0.5
Białko (g) &lt; 0.5
Sól (g) 0.3
Witamina A (µg) 800
Witamina D (µg) 7.5
</t>
  </si>
  <si>
    <t>Pieczywo chrupkie żytnie</t>
  </si>
  <si>
    <t>Opakowanie 140g. Skład minimum : mąka żytnia 2000 (68,3%), mąka żytnia 720 (19%), mąka pszenna500 (7,6%), olej roślinny (rzepakowy), błonnik pszenny (1,44%), suchy zakwas żytni (mąka żytnia, bakterie fermentacji, woda), cukier, sól spożywcza
Wartości odżywcze minimum w 100g : Wartość energetyczna: 1393 kJ /333 kcal
Tłuszcz: 3,35 g Kwasy tłuszczowe nasycone: 0,47 g Węglowodany: 61,86 g
Cukry: 2,99 g Białko: 6,97 g Błonnik: 12,34 g Sól: 0,30 g</t>
  </si>
  <si>
    <t>ŁĄCZNIE POZ 1-130</t>
  </si>
  <si>
    <t>Zamawiający dopuszcza stosowanie produktów równoważnych</t>
  </si>
  <si>
    <r>
      <t xml:space="preserve">UWAGA: Wykonawca w kolumnie nr 4 Nazwa handlowa oferowanego produktu)wpisuje oferowany prze siebie produkt ( należy podać nazwę produktu oraz gramaturę) .
</t>
    </r>
    <r>
      <rPr>
        <b/>
        <sz val="11"/>
        <color rgb="FF000000"/>
        <rFont val="Calibri"/>
        <family val="2"/>
        <charset val="238"/>
      </rPr>
      <t xml:space="preserve">Jeżeli Wykonawca zamierza złożyć ofertę równoważną, jest wówczas zobowiązany wykazać </t>
    </r>
    <r>
      <rPr>
        <sz val="11"/>
        <color rgb="FF000000"/>
        <rFont val="Calibri"/>
        <family val="2"/>
        <charset val="238"/>
      </rPr>
      <t xml:space="preserve">Zamawiającemu na piśmie, że proponowany przez niego produkt nie jest gorszej jakości niż parametry określone w kolumnie 2. W tym celu Wykonawca winien dokonać pisemnego porównania obu produktów, opisanego w kolumnie 2 wymagana specyfikacja produktu oraz proponowanego przez siebie wyszczególnionego w kolumnie 4 (Nazwa handlowa oferowanego produktu). Porównanie należy dokonać w taki sposób, aby zamawiający bez żadnej wątpliwości i w sposób jednoznaczny mógł stwierdzić równoważność proponowanego przez Wykonawcę produktu </t>
    </r>
    <r>
      <rPr>
        <b/>
        <sz val="11"/>
        <color rgb="FF000000"/>
        <rFont val="Calibri"/>
        <family val="2"/>
        <charset val="238"/>
      </rPr>
      <t xml:space="preserve">tj. porównać skład produktu, wartości odżywcze porduktu,rodzaj opakownaia produktu, gramaturę produktu wyrażąna w jednakowej jednosce miary </t>
    </r>
    <r>
      <rPr>
        <sz val="11"/>
        <color rgb="FF000000"/>
        <rFont val="Calibri"/>
        <family val="2"/>
        <charset val="238"/>
      </rPr>
      <t xml:space="preserve">. </t>
    </r>
    <r>
      <rPr>
        <sz val="11"/>
        <color rgb="FFFF0000"/>
        <rFont val="Calibri"/>
        <family val="2"/>
        <charset val="238"/>
      </rPr>
      <t>**</t>
    </r>
    <r>
      <rPr>
        <b/>
        <sz val="12"/>
        <color rgb="FFFF0000"/>
        <rFont val="Calibri"/>
        <family val="2"/>
        <charset val="238"/>
      </rPr>
      <t>UWAGA ! W przypadku braku wpisanaia w złożonej ofercie nazwy prducenta lub wpisaniu błędnej nazwy producenta Zamawiajacy odrzuci ofertę na postawie Art. 226 ust. 1 pkt 5</t>
    </r>
    <r>
      <rPr>
        <b/>
        <sz val="12"/>
        <color rgb="FFFF0000"/>
        <rFont val="Calibri"/>
        <family val="2"/>
        <charset val="238"/>
      </rPr>
      <t xml:space="preserve">
</t>
    </r>
  </si>
  <si>
    <t>…............................................</t>
  </si>
  <si>
    <t>podpis oferenta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</si>
</sst>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&quot; zł&quot;"/>
    <numFmt numFmtId="165" formatCode="#,##0.00&quot; &quot;[$zł-415];[Red]&quot;-&quot;#,##0.00&quot; &quot;[$zł-415]"/>
  </numFmts>
  <fonts count="23" x14ac:knownFonts="1">
    <font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sz val="10"/>
      <color rgb="FFFFFFFF"/>
      <name val="Calibri"/>
      <family val="2"/>
      <charset val="238"/>
    </font>
    <font>
      <sz val="10"/>
      <color rgb="FFCC0000"/>
      <name val="Calibri"/>
      <family val="2"/>
      <charset val="238"/>
    </font>
    <font>
      <b/>
      <sz val="10"/>
      <color rgb="FFFFFFFF"/>
      <name val="Calibri"/>
      <family val="2"/>
      <charset val="238"/>
    </font>
    <font>
      <sz val="10"/>
      <color rgb="FF000000"/>
      <name val="Arial"/>
      <family val="2"/>
      <charset val="238"/>
    </font>
    <font>
      <i/>
      <sz val="10"/>
      <color rgb="FF808080"/>
      <name val="Calibri"/>
      <family val="2"/>
      <charset val="238"/>
    </font>
    <font>
      <sz val="10"/>
      <color rgb="FF006600"/>
      <name val="Calibri"/>
      <family val="2"/>
      <charset val="238"/>
    </font>
    <font>
      <b/>
      <i/>
      <sz val="16"/>
      <color rgb="FF000000"/>
      <name val="Calibri"/>
      <family val="2"/>
      <charset val="238"/>
    </font>
    <font>
      <b/>
      <sz val="24"/>
      <color rgb="FF000000"/>
      <name val="Calibri"/>
      <family val="2"/>
      <charset val="238"/>
    </font>
    <font>
      <sz val="18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u/>
      <sz val="10"/>
      <color rgb="FF0000EE"/>
      <name val="Calibri"/>
      <family val="2"/>
      <charset val="238"/>
    </font>
    <font>
      <sz val="10"/>
      <color rgb="FF996600"/>
      <name val="Calibri"/>
      <family val="2"/>
      <charset val="238"/>
    </font>
    <font>
      <sz val="10"/>
      <color rgb="FF333333"/>
      <name val="Calibri"/>
      <family val="2"/>
      <charset val="238"/>
    </font>
    <font>
      <b/>
      <i/>
      <u/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b/>
      <sz val="11"/>
      <color rgb="FFFF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0"/>
      <color rgb="FFFF0000"/>
      <name val="Arial"/>
      <family val="2"/>
      <charset val="238"/>
    </font>
    <font>
      <sz val="14"/>
      <color rgb="FF000000"/>
      <name val="Calibri"/>
      <family val="2"/>
      <charset val="238"/>
    </font>
    <font>
      <b/>
      <sz val="12"/>
      <color rgb="FFFF0000"/>
      <name val="Calibri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F2F2F2"/>
        <bgColor rgb="FFF2F2F2"/>
      </patternFill>
    </fill>
    <fill>
      <patternFill patternType="solid">
        <fgColor rgb="FFFFFFFF"/>
        <bgColor rgb="FFFFFFFF"/>
      </patternFill>
    </fill>
    <fill>
      <patternFill patternType="solid">
        <fgColor rgb="FFDAE3F3"/>
        <bgColor rgb="FFDAE3F3"/>
      </patternFill>
    </fill>
  </fills>
  <borders count="7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4">
    <xf numFmtId="0" fontId="0" fillId="0" borderId="0"/>
    <xf numFmtId="0" fontId="2" fillId="0" borderId="0" applyNumberFormat="0" applyBorder="0" applyProtection="0"/>
    <xf numFmtId="0" fontId="3" fillId="2" borderId="0" applyNumberFormat="0" applyBorder="0" applyProtection="0"/>
    <xf numFmtId="0" fontId="3" fillId="3" borderId="0" applyNumberFormat="0" applyBorder="0" applyProtection="0"/>
    <xf numFmtId="0" fontId="2" fillId="4" borderId="0" applyNumberFormat="0" applyBorder="0" applyProtection="0"/>
    <xf numFmtId="0" fontId="4" fillId="5" borderId="0" applyNumberFormat="0" applyBorder="0" applyProtection="0"/>
    <xf numFmtId="0" fontId="5" fillId="6" borderId="0" applyNumberFormat="0" applyBorder="0" applyProtection="0"/>
    <xf numFmtId="9" fontId="6" fillId="0" borderId="0" applyBorder="0" applyProtection="0"/>
    <xf numFmtId="9" fontId="1" fillId="0" borderId="0" applyFont="0" applyBorder="0" applyProtection="0"/>
    <xf numFmtId="0" fontId="7" fillId="0" borderId="0" applyNumberFormat="0" applyBorder="0" applyProtection="0"/>
    <xf numFmtId="0" fontId="8" fillId="7" borderId="0" applyNumberFormat="0" applyBorder="0" applyProtection="0"/>
    <xf numFmtId="0" fontId="9" fillId="0" borderId="0" applyNumberFormat="0" applyBorder="0" applyProtection="0">
      <alignment horizontal="center"/>
    </xf>
    <xf numFmtId="0" fontId="10" fillId="0" borderId="0" applyNumberFormat="0" applyBorder="0" applyProtection="0"/>
    <xf numFmtId="0" fontId="11" fillId="0" borderId="0" applyNumberFormat="0" applyBorder="0" applyProtection="0"/>
    <xf numFmtId="0" fontId="12" fillId="0" borderId="0" applyNumberFormat="0" applyBorder="0" applyProtection="0"/>
    <xf numFmtId="0" fontId="9" fillId="0" borderId="0" applyNumberFormat="0" applyBorder="0" applyProtection="0">
      <alignment horizontal="center" textRotation="90"/>
    </xf>
    <xf numFmtId="0" fontId="13" fillId="0" borderId="0" applyNumberFormat="0" applyBorder="0" applyProtection="0"/>
    <xf numFmtId="0" fontId="14" fillId="8" borderId="0" applyNumberFormat="0" applyBorder="0" applyProtection="0"/>
    <xf numFmtId="0" fontId="15" fillId="8" borderId="1" applyNumberFormat="0" applyProtection="0"/>
    <xf numFmtId="0" fontId="16" fillId="0" borderId="0" applyNumberFormat="0" applyBorder="0" applyProtection="0"/>
    <xf numFmtId="165" fontId="16" fillId="0" borderId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4" fillId="0" borderId="0" applyNumberFormat="0" applyBorder="0" applyProtection="0"/>
  </cellStyleXfs>
  <cellXfs count="52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9" borderId="2" xfId="0" applyFill="1" applyBorder="1" applyAlignment="1">
      <alignment horizontal="center" vertical="center" wrapText="1"/>
    </xf>
    <xf numFmtId="0" fontId="18" fillId="9" borderId="2" xfId="0" applyFont="1" applyFill="1" applyBorder="1" applyAlignment="1">
      <alignment horizontal="center" vertical="center" wrapText="1"/>
    </xf>
    <xf numFmtId="0" fontId="0" fillId="10" borderId="2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0" fillId="10" borderId="2" xfId="0" applyFill="1" applyBorder="1" applyAlignment="1">
      <alignment horizontal="center" vertical="center"/>
    </xf>
    <xf numFmtId="10" fontId="0" fillId="10" borderId="2" xfId="8" applyNumberFormat="1" applyFont="1" applyFill="1" applyBorder="1" applyAlignment="1">
      <alignment horizontal="center" vertical="center"/>
    </xf>
    <xf numFmtId="164" fontId="0" fillId="10" borderId="2" xfId="8" applyNumberFormat="1" applyFont="1" applyFill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9" fontId="6" fillId="0" borderId="2" xfId="7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10" fontId="18" fillId="9" borderId="2" xfId="8" applyNumberFormat="1" applyFont="1" applyFill="1" applyBorder="1" applyAlignment="1">
      <alignment horizontal="center" vertical="center"/>
    </xf>
    <xf numFmtId="164" fontId="18" fillId="9" borderId="2" xfId="8" applyNumberFormat="1" applyFont="1" applyFill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 wrapText="1"/>
    </xf>
    <xf numFmtId="9" fontId="20" fillId="0" borderId="2" xfId="7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2" xfId="0" applyBorder="1" applyAlignment="1">
      <alignment horizontal="left" vertical="center" wrapText="1"/>
    </xf>
    <xf numFmtId="0" fontId="0" fillId="11" borderId="2" xfId="0" applyFill="1" applyBorder="1" applyAlignment="1">
      <alignment vertical="center" wrapText="1"/>
    </xf>
    <xf numFmtId="0" fontId="0" fillId="11" borderId="2" xfId="0" applyFill="1" applyBorder="1" applyAlignment="1">
      <alignment horizontal="center" vertical="center"/>
    </xf>
    <xf numFmtId="10" fontId="18" fillId="11" borderId="2" xfId="8" applyNumberFormat="1" applyFont="1" applyFill="1" applyBorder="1" applyAlignment="1">
      <alignment horizontal="center" vertical="center"/>
    </xf>
    <xf numFmtId="164" fontId="18" fillId="11" borderId="2" xfId="8" applyNumberFormat="1" applyFont="1" applyFill="1" applyBorder="1" applyAlignment="1">
      <alignment horizontal="center" vertical="center"/>
    </xf>
    <xf numFmtId="164" fontId="0" fillId="11" borderId="2" xfId="0" applyNumberFormat="1" applyFill="1" applyBorder="1" applyAlignment="1">
      <alignment horizontal="center" vertical="center"/>
    </xf>
    <xf numFmtId="9" fontId="20" fillId="11" borderId="2" xfId="7" applyFont="1" applyFill="1" applyBorder="1" applyAlignment="1">
      <alignment horizontal="center" vertical="center" wrapText="1"/>
    </xf>
    <xf numFmtId="10" fontId="0" fillId="11" borderId="2" xfId="8" applyNumberFormat="1" applyFont="1" applyFill="1" applyBorder="1" applyAlignment="1">
      <alignment horizontal="center" vertical="center"/>
    </xf>
    <xf numFmtId="164" fontId="0" fillId="11" borderId="2" xfId="8" applyNumberFormat="1" applyFont="1" applyFill="1" applyBorder="1" applyAlignment="1">
      <alignment horizontal="center" vertical="center"/>
    </xf>
    <xf numFmtId="9" fontId="6" fillId="11" borderId="2" xfId="7" applyFont="1" applyFill="1" applyBorder="1" applyAlignment="1">
      <alignment horizontal="center" vertical="center"/>
    </xf>
    <xf numFmtId="0" fontId="0" fillId="11" borderId="2" xfId="0" applyFill="1" applyBorder="1" applyAlignment="1">
      <alignment horizontal="center" vertical="center" wrapText="1"/>
    </xf>
    <xf numFmtId="9" fontId="6" fillId="11" borderId="2" xfId="7" applyFont="1" applyFill="1" applyBorder="1" applyAlignment="1">
      <alignment horizontal="center" vertical="center" wrapText="1"/>
    </xf>
    <xf numFmtId="0" fontId="0" fillId="11" borderId="3" xfId="0" applyFill="1" applyBorder="1" applyAlignment="1">
      <alignment vertical="center" wrapText="1"/>
    </xf>
    <xf numFmtId="0" fontId="0" fillId="11" borderId="2" xfId="0" applyFill="1" applyBorder="1"/>
    <xf numFmtId="0" fontId="0" fillId="11" borderId="2" xfId="0" applyFill="1" applyBorder="1" applyAlignment="1">
      <alignment horizontal="left"/>
    </xf>
    <xf numFmtId="0" fontId="0" fillId="11" borderId="2" xfId="0" applyFill="1" applyBorder="1" applyAlignment="1">
      <alignment horizontal="center"/>
    </xf>
    <xf numFmtId="0" fontId="0" fillId="11" borderId="2" xfId="0" applyFill="1" applyBorder="1" applyAlignment="1">
      <alignment horizontal="left" wrapText="1"/>
    </xf>
    <xf numFmtId="0" fontId="0" fillId="11" borderId="2" xfId="0" applyFill="1" applyBorder="1" applyAlignment="1">
      <alignment horizontal="left" vertical="top" wrapText="1"/>
    </xf>
    <xf numFmtId="0" fontId="0" fillId="11" borderId="4" xfId="0" applyFill="1" applyBorder="1" applyAlignment="1">
      <alignment vertical="center" wrapText="1"/>
    </xf>
    <xf numFmtId="0" fontId="0" fillId="11" borderId="4" xfId="0" applyFill="1" applyBorder="1" applyAlignment="1">
      <alignment horizontal="left" vertical="top" wrapText="1"/>
    </xf>
    <xf numFmtId="0" fontId="0" fillId="11" borderId="4" xfId="0" applyFill="1" applyBorder="1" applyAlignment="1">
      <alignment horizontal="center"/>
    </xf>
    <xf numFmtId="0" fontId="0" fillId="11" borderId="5" xfId="0" applyFill="1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12" borderId="0" xfId="0" applyFill="1" applyAlignment="1">
      <alignment horizontal="center"/>
    </xf>
    <xf numFmtId="0" fontId="0" fillId="12" borderId="6" xfId="0" applyFill="1" applyBorder="1"/>
    <xf numFmtId="164" fontId="0" fillId="12" borderId="6" xfId="0" applyNumberFormat="1" applyFill="1" applyBorder="1"/>
    <xf numFmtId="0" fontId="0" fillId="0" borderId="0" xfId="0" applyFill="1" applyAlignment="1">
      <alignment horizontal="right" vertical="center"/>
    </xf>
    <xf numFmtId="0" fontId="0" fillId="0" borderId="0" xfId="0" applyFill="1" applyAlignment="1">
      <alignment horizontal="center" vertical="center"/>
    </xf>
    <xf numFmtId="0" fontId="0" fillId="12" borderId="5" xfId="0" applyFill="1" applyBorder="1" applyAlignment="1">
      <alignment horizontal="center"/>
    </xf>
    <xf numFmtId="0" fontId="0" fillId="0" borderId="0" xfId="0" applyFill="1" applyAlignment="1">
      <alignment horizontal="left"/>
    </xf>
    <xf numFmtId="0" fontId="0" fillId="0" borderId="0" xfId="0" applyFill="1" applyAlignment="1">
      <alignment horizontal="left" wrapText="1"/>
    </xf>
    <xf numFmtId="0" fontId="0" fillId="0" borderId="0" xfId="0" applyFill="1" applyAlignment="1">
      <alignment horizontal="center"/>
    </xf>
  </cellXfs>
  <cellStyles count="24">
    <cellStyle name="Accent" xfId="1" xr:uid="{DDD9A0FB-9BBF-4D96-863D-9119147996EE}"/>
    <cellStyle name="Accent 1" xfId="2" xr:uid="{4F0CF389-AE55-4D92-AFAE-670FD0FD00F2}"/>
    <cellStyle name="Accent 2" xfId="3" xr:uid="{BA0C8C61-A4B4-4B4C-B945-596687B6E3EF}"/>
    <cellStyle name="Accent 3" xfId="4" xr:uid="{8CBC5BB8-97B3-4F16-B10F-97A90884B6B1}"/>
    <cellStyle name="Bad" xfId="5" xr:uid="{0E338985-148E-4787-84FE-18E626C3546A}"/>
    <cellStyle name="Error" xfId="6" xr:uid="{6FCEA451-E174-4E79-B143-170B27304144}"/>
    <cellStyle name="Excel Built-in Explanatory Text" xfId="7" xr:uid="{BB1C1CFB-A8BB-464F-AF62-482300791E45}"/>
    <cellStyle name="Excel Built-in Percent" xfId="8" xr:uid="{6775D1EE-9CA5-42DF-BE3F-3BACBE0AD27C}"/>
    <cellStyle name="Footnote" xfId="9" xr:uid="{A2684E8A-EEF8-4B07-A45C-87BDDF8E2DF7}"/>
    <cellStyle name="Good" xfId="10" xr:uid="{E7524066-AE51-4968-A632-EE597FF98BC2}"/>
    <cellStyle name="Heading" xfId="11" xr:uid="{58117429-B74C-4269-92A9-E6CEED36B168}"/>
    <cellStyle name="Heading (user)" xfId="12" xr:uid="{EDB0B345-F0CF-427E-9892-0A44CFA1887C}"/>
    <cellStyle name="Heading 1" xfId="13" xr:uid="{454085D0-AC58-497B-9002-3F67B490DFEE}"/>
    <cellStyle name="Heading 2" xfId="14" xr:uid="{7FF1C71A-F13A-46B2-BE26-B87FE96932E1}"/>
    <cellStyle name="Heading1" xfId="15" xr:uid="{7CF20396-CEAB-419B-A50A-56780CE7A5A3}"/>
    <cellStyle name="Hyperlink" xfId="16" xr:uid="{9814ABAE-51AA-4C38-97D4-D689D9531CA3}"/>
    <cellStyle name="Neutral" xfId="17" xr:uid="{C08FF4DD-56B2-4BD0-A489-518910A3AA2A}"/>
    <cellStyle name="Normalny" xfId="0" builtinId="0" customBuiltin="1"/>
    <cellStyle name="Note" xfId="18" xr:uid="{F23D5FFA-DB4C-4E07-A26F-1212EC731567}"/>
    <cellStyle name="Result" xfId="19" xr:uid="{FF5F9627-9E65-4B91-84A6-B2C16F0DDF95}"/>
    <cellStyle name="Result2" xfId="20" xr:uid="{0178F7CA-5219-4657-9A3E-4A0DFAC126FA}"/>
    <cellStyle name="Status" xfId="21" xr:uid="{D0B04B7A-8AFD-4DD8-B55A-9133EC6FB173}"/>
    <cellStyle name="Text" xfId="22" xr:uid="{56BA8320-82D7-4347-93CB-613FE8D07029}"/>
    <cellStyle name="Warning" xfId="23" xr:uid="{631FCAAD-E7D2-4780-81FD-3CB2EDA2BAE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87F1C0-AFBB-4646-9BE7-2D04731A6537}">
  <dimension ref="A1:Q142"/>
  <sheetViews>
    <sheetView tabSelected="1" workbookViewId="0">
      <selection sqref="A1:N1"/>
    </sheetView>
  </sheetViews>
  <sheetFormatPr defaultRowHeight="15" x14ac:dyDescent="0.25"/>
  <cols>
    <col min="1" max="1" width="7.85546875" style="1" customWidth="1"/>
    <col min="2" max="2" width="27.140625" style="2" customWidth="1"/>
    <col min="3" max="3" width="84.7109375" customWidth="1"/>
    <col min="4" max="4" width="19.42578125" customWidth="1"/>
    <col min="5" max="5" width="23.7109375" customWidth="1"/>
    <col min="6" max="6" width="15.5703125" style="1" customWidth="1"/>
    <col min="7" max="7" width="18.140625" style="1" customWidth="1"/>
    <col min="8" max="10" width="13.85546875" style="1" hidden="1" customWidth="1"/>
    <col min="11" max="11" width="25.5703125" customWidth="1"/>
    <col min="12" max="12" width="21.42578125" customWidth="1"/>
    <col min="13" max="13" width="22.5703125" customWidth="1"/>
    <col min="14" max="14" width="12.5703125" customWidth="1"/>
    <col min="15" max="1024" width="9" customWidth="1"/>
    <col min="1025" max="1025" width="9.140625" customWidth="1"/>
  </cols>
  <sheetData>
    <row r="1" spans="1:14" x14ac:dyDescent="0.25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</row>
    <row r="3" spans="1:14" x14ac:dyDescent="0.25">
      <c r="A3" s="47" t="s">
        <v>1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</row>
    <row r="5" spans="1:14" s="6" customFormat="1" ht="96" customHeight="1" x14ac:dyDescent="0.25">
      <c r="A5" s="3" t="s">
        <v>2</v>
      </c>
      <c r="B5" s="3" t="s">
        <v>3</v>
      </c>
      <c r="C5" s="3" t="s">
        <v>4</v>
      </c>
      <c r="D5" s="3" t="s">
        <v>5</v>
      </c>
      <c r="E5" s="4" t="s">
        <v>6</v>
      </c>
      <c r="F5" s="3" t="s">
        <v>7</v>
      </c>
      <c r="G5" s="3" t="s">
        <v>8</v>
      </c>
      <c r="H5" s="5" t="s">
        <v>9</v>
      </c>
      <c r="I5" s="5" t="s">
        <v>10</v>
      </c>
      <c r="J5" s="5" t="s">
        <v>11</v>
      </c>
      <c r="K5" s="3" t="s">
        <v>12</v>
      </c>
      <c r="L5" s="3" t="s">
        <v>13</v>
      </c>
      <c r="M5" s="3" t="s">
        <v>14</v>
      </c>
      <c r="N5" s="3" t="s">
        <v>15</v>
      </c>
    </row>
    <row r="6" spans="1:14" s="6" customFormat="1" ht="33.75" customHeight="1" x14ac:dyDescent="0.25">
      <c r="A6" s="3" t="s">
        <v>16</v>
      </c>
      <c r="B6" s="3" t="s">
        <v>17</v>
      </c>
      <c r="C6" s="3" t="s">
        <v>18</v>
      </c>
      <c r="D6" s="3" t="s">
        <v>19</v>
      </c>
      <c r="E6" s="3" t="s">
        <v>20</v>
      </c>
      <c r="F6" s="3" t="s">
        <v>21</v>
      </c>
      <c r="G6" s="3" t="s">
        <v>22</v>
      </c>
      <c r="H6" s="5"/>
      <c r="I6" s="5"/>
      <c r="J6" s="5"/>
      <c r="K6" s="3" t="s">
        <v>23</v>
      </c>
      <c r="L6" s="3" t="s">
        <v>24</v>
      </c>
      <c r="M6" s="3" t="s">
        <v>25</v>
      </c>
      <c r="N6" s="3" t="s">
        <v>26</v>
      </c>
    </row>
    <row r="7" spans="1:14" ht="87.6" customHeight="1" x14ac:dyDescent="0.25">
      <c r="A7" s="7">
        <v>1</v>
      </c>
      <c r="B7" s="8" t="s">
        <v>27</v>
      </c>
      <c r="C7" s="8" t="s">
        <v>28</v>
      </c>
      <c r="D7" s="8"/>
      <c r="E7" s="8"/>
      <c r="F7" s="7" t="s">
        <v>29</v>
      </c>
      <c r="G7" s="7">
        <v>520</v>
      </c>
      <c r="H7" s="9">
        <v>180</v>
      </c>
      <c r="I7" s="10">
        <f t="shared" ref="I7:I38" si="0">H7/G7</f>
        <v>0.34615384615384615</v>
      </c>
      <c r="J7" s="11">
        <v>6.36</v>
      </c>
      <c r="K7" s="12"/>
      <c r="L7" s="12"/>
      <c r="M7" s="12"/>
      <c r="N7" s="13"/>
    </row>
    <row r="8" spans="1:14" s="19" customFormat="1" ht="165" x14ac:dyDescent="0.25">
      <c r="A8" s="14">
        <v>2</v>
      </c>
      <c r="B8" s="8" t="s">
        <v>30</v>
      </c>
      <c r="C8" s="8" t="s">
        <v>31</v>
      </c>
      <c r="D8" s="8"/>
      <c r="E8" s="8"/>
      <c r="F8" s="14" t="s">
        <v>32</v>
      </c>
      <c r="G8" s="14">
        <v>650</v>
      </c>
      <c r="H8" s="5">
        <f>732+25</f>
        <v>757</v>
      </c>
      <c r="I8" s="15">
        <f t="shared" si="0"/>
        <v>1.1646153846153846</v>
      </c>
      <c r="J8" s="16">
        <v>15.93</v>
      </c>
      <c r="K8" s="12"/>
      <c r="L8" s="17"/>
      <c r="M8" s="17"/>
      <c r="N8" s="18"/>
    </row>
    <row r="9" spans="1:14" s="19" customFormat="1" ht="150" x14ac:dyDescent="0.25">
      <c r="A9" s="14">
        <v>3</v>
      </c>
      <c r="B9" s="8" t="s">
        <v>33</v>
      </c>
      <c r="C9" s="8" t="s">
        <v>34</v>
      </c>
      <c r="D9" s="8"/>
      <c r="E9" s="8"/>
      <c r="F9" s="14" t="s">
        <v>32</v>
      </c>
      <c r="G9" s="14">
        <v>250</v>
      </c>
      <c r="H9" s="5">
        <v>114</v>
      </c>
      <c r="I9" s="10">
        <f t="shared" si="0"/>
        <v>0.45600000000000002</v>
      </c>
      <c r="J9" s="11">
        <v>14.87</v>
      </c>
      <c r="K9" s="12"/>
      <c r="L9" s="17"/>
      <c r="M9" s="17"/>
      <c r="N9" s="18"/>
    </row>
    <row r="10" spans="1:14" ht="75" x14ac:dyDescent="0.25">
      <c r="A10" s="7">
        <v>4</v>
      </c>
      <c r="B10" s="8" t="s">
        <v>35</v>
      </c>
      <c r="C10" s="20" t="s">
        <v>36</v>
      </c>
      <c r="D10" s="8"/>
      <c r="E10" s="8"/>
      <c r="F10" s="7" t="s">
        <v>32</v>
      </c>
      <c r="G10" s="7">
        <v>850</v>
      </c>
      <c r="H10" s="9">
        <v>580</v>
      </c>
      <c r="I10" s="10">
        <f t="shared" si="0"/>
        <v>0.68235294117647061</v>
      </c>
      <c r="J10" s="11">
        <v>1.53</v>
      </c>
      <c r="K10" s="12"/>
      <c r="L10" s="12"/>
      <c r="M10" s="12"/>
      <c r="N10" s="13"/>
    </row>
    <row r="11" spans="1:14" ht="30" x14ac:dyDescent="0.25">
      <c r="A11" s="7">
        <v>5</v>
      </c>
      <c r="B11" s="8" t="s">
        <v>37</v>
      </c>
      <c r="C11" s="8" t="s">
        <v>38</v>
      </c>
      <c r="D11" s="8"/>
      <c r="E11" s="8"/>
      <c r="F11" s="7" t="s">
        <v>29</v>
      </c>
      <c r="G11" s="7">
        <v>250</v>
      </c>
      <c r="H11" s="9">
        <v>144</v>
      </c>
      <c r="I11" s="10">
        <f t="shared" si="0"/>
        <v>0.57599999999999996</v>
      </c>
      <c r="J11" s="11">
        <v>6.62</v>
      </c>
      <c r="K11" s="12"/>
      <c r="L11" s="12"/>
      <c r="M11" s="12"/>
      <c r="N11" s="13"/>
    </row>
    <row r="12" spans="1:14" ht="180" x14ac:dyDescent="0.25">
      <c r="A12" s="7">
        <v>6</v>
      </c>
      <c r="B12" s="8" t="s">
        <v>39</v>
      </c>
      <c r="C12" s="8" t="s">
        <v>40</v>
      </c>
      <c r="D12" s="8"/>
      <c r="E12" s="8"/>
      <c r="F12" s="7" t="s">
        <v>29</v>
      </c>
      <c r="G12" s="7">
        <v>220</v>
      </c>
      <c r="H12" s="9">
        <v>126</v>
      </c>
      <c r="I12" s="10">
        <f t="shared" si="0"/>
        <v>0.57272727272727275</v>
      </c>
      <c r="J12" s="11">
        <v>11.11</v>
      </c>
      <c r="K12" s="12"/>
      <c r="L12" s="12"/>
      <c r="M12" s="12"/>
      <c r="N12" s="13"/>
    </row>
    <row r="13" spans="1:14" ht="105" x14ac:dyDescent="0.25">
      <c r="A13" s="7">
        <v>7</v>
      </c>
      <c r="B13" s="8" t="s">
        <v>41</v>
      </c>
      <c r="C13" s="8" t="s">
        <v>42</v>
      </c>
      <c r="D13" s="8"/>
      <c r="E13" s="8"/>
      <c r="F13" s="7" t="s">
        <v>29</v>
      </c>
      <c r="G13" s="7">
        <v>990</v>
      </c>
      <c r="H13" s="9">
        <v>678</v>
      </c>
      <c r="I13" s="15">
        <f t="shared" si="0"/>
        <v>0.68484848484848482</v>
      </c>
      <c r="J13" s="16">
        <v>9.9600000000000009</v>
      </c>
      <c r="K13" s="12"/>
      <c r="L13" s="12"/>
      <c r="M13" s="12"/>
      <c r="N13" s="13"/>
    </row>
    <row r="14" spans="1:14" ht="30" x14ac:dyDescent="0.25">
      <c r="A14" s="7">
        <v>8</v>
      </c>
      <c r="B14" s="8" t="s">
        <v>43</v>
      </c>
      <c r="C14" s="8" t="s">
        <v>44</v>
      </c>
      <c r="D14" s="8"/>
      <c r="E14" s="8"/>
      <c r="F14" s="7" t="s">
        <v>29</v>
      </c>
      <c r="G14" s="7">
        <v>230</v>
      </c>
      <c r="H14" s="9">
        <v>162</v>
      </c>
      <c r="I14" s="10">
        <f t="shared" si="0"/>
        <v>0.70434782608695656</v>
      </c>
      <c r="J14" s="11">
        <v>3.38</v>
      </c>
      <c r="K14" s="12"/>
      <c r="L14" s="12"/>
      <c r="M14" s="12"/>
      <c r="N14" s="13"/>
    </row>
    <row r="15" spans="1:14" ht="60" x14ac:dyDescent="0.25">
      <c r="A15" s="7">
        <v>9</v>
      </c>
      <c r="B15" s="8" t="s">
        <v>45</v>
      </c>
      <c r="C15" s="8" t="s">
        <v>46</v>
      </c>
      <c r="D15" s="8"/>
      <c r="E15" s="8"/>
      <c r="F15" s="7" t="s">
        <v>29</v>
      </c>
      <c r="G15" s="7">
        <v>2800</v>
      </c>
      <c r="H15" s="9">
        <v>1740</v>
      </c>
      <c r="I15" s="10">
        <f t="shared" si="0"/>
        <v>0.62142857142857144</v>
      </c>
      <c r="J15" s="11">
        <v>3.03</v>
      </c>
      <c r="K15" s="12"/>
      <c r="L15" s="12"/>
      <c r="M15" s="12"/>
      <c r="N15" s="13"/>
    </row>
    <row r="16" spans="1:14" ht="165" x14ac:dyDescent="0.25">
      <c r="A16" s="7">
        <v>10</v>
      </c>
      <c r="B16" s="8" t="s">
        <v>47</v>
      </c>
      <c r="C16" s="8" t="s">
        <v>48</v>
      </c>
      <c r="D16" s="8"/>
      <c r="E16" s="8"/>
      <c r="F16" s="7" t="s">
        <v>29</v>
      </c>
      <c r="G16" s="7">
        <v>10</v>
      </c>
      <c r="H16" s="9">
        <v>9</v>
      </c>
      <c r="I16" s="10">
        <f t="shared" si="0"/>
        <v>0.9</v>
      </c>
      <c r="J16" s="11">
        <v>3.66</v>
      </c>
      <c r="K16" s="12"/>
      <c r="L16" s="12"/>
      <c r="M16" s="12"/>
      <c r="N16" s="13"/>
    </row>
    <row r="17" spans="1:17" ht="45" x14ac:dyDescent="0.25">
      <c r="A17" s="7">
        <v>11</v>
      </c>
      <c r="B17" s="8" t="s">
        <v>49</v>
      </c>
      <c r="C17" s="8" t="s">
        <v>50</v>
      </c>
      <c r="D17" s="8"/>
      <c r="E17" s="8"/>
      <c r="F17" s="7" t="s">
        <v>29</v>
      </c>
      <c r="G17" s="7">
        <v>2</v>
      </c>
      <c r="H17" s="9">
        <v>0</v>
      </c>
      <c r="I17" s="10">
        <f t="shared" si="0"/>
        <v>0</v>
      </c>
      <c r="J17" s="11">
        <v>4.8499999999999996</v>
      </c>
      <c r="K17" s="12"/>
      <c r="L17" s="12"/>
      <c r="M17" s="12"/>
      <c r="N17" s="13"/>
    </row>
    <row r="18" spans="1:17" ht="45" x14ac:dyDescent="0.25">
      <c r="A18" s="7">
        <v>12</v>
      </c>
      <c r="B18" s="8" t="s">
        <v>51</v>
      </c>
      <c r="C18" s="8" t="s">
        <v>52</v>
      </c>
      <c r="D18" s="8"/>
      <c r="E18" s="8"/>
      <c r="F18" s="7" t="s">
        <v>29</v>
      </c>
      <c r="G18" s="7">
        <v>150</v>
      </c>
      <c r="H18" s="9">
        <v>112</v>
      </c>
      <c r="I18" s="10">
        <f t="shared" si="0"/>
        <v>0.7466666666666667</v>
      </c>
      <c r="J18" s="11">
        <v>4.34</v>
      </c>
      <c r="K18" s="12"/>
      <c r="L18" s="12"/>
      <c r="M18" s="12"/>
      <c r="N18" s="13"/>
      <c r="Q18" t="s">
        <v>53</v>
      </c>
    </row>
    <row r="19" spans="1:17" ht="45" x14ac:dyDescent="0.25">
      <c r="A19" s="7">
        <v>13</v>
      </c>
      <c r="B19" s="8" t="s">
        <v>54</v>
      </c>
      <c r="C19" s="8" t="s">
        <v>55</v>
      </c>
      <c r="D19" s="8"/>
      <c r="E19" s="8"/>
      <c r="F19" s="7" t="s">
        <v>29</v>
      </c>
      <c r="G19" s="7">
        <v>500</v>
      </c>
      <c r="H19" s="9">
        <v>417</v>
      </c>
      <c r="I19" s="15">
        <f t="shared" si="0"/>
        <v>0.83399999999999996</v>
      </c>
      <c r="J19" s="16">
        <v>3.2</v>
      </c>
      <c r="K19" s="12"/>
      <c r="L19" s="12"/>
      <c r="M19" s="12"/>
      <c r="N19" s="18"/>
    </row>
    <row r="20" spans="1:17" ht="30" x14ac:dyDescent="0.25">
      <c r="A20" s="7">
        <v>14</v>
      </c>
      <c r="B20" s="8" t="s">
        <v>56</v>
      </c>
      <c r="C20" s="8" t="s">
        <v>57</v>
      </c>
      <c r="D20" s="8"/>
      <c r="E20" s="8"/>
      <c r="F20" s="7" t="s">
        <v>29</v>
      </c>
      <c r="G20" s="7">
        <v>10</v>
      </c>
      <c r="H20" s="9">
        <v>0</v>
      </c>
      <c r="I20" s="10">
        <f t="shared" si="0"/>
        <v>0</v>
      </c>
      <c r="J20" s="11">
        <v>15.88</v>
      </c>
      <c r="K20" s="12"/>
      <c r="L20" s="12"/>
      <c r="M20" s="12"/>
      <c r="N20" s="18"/>
    </row>
    <row r="21" spans="1:17" ht="135" x14ac:dyDescent="0.25">
      <c r="A21" s="7">
        <v>15</v>
      </c>
      <c r="B21" s="8" t="s">
        <v>58</v>
      </c>
      <c r="C21" s="8" t="s">
        <v>59</v>
      </c>
      <c r="D21" s="8"/>
      <c r="E21" s="8"/>
      <c r="F21" s="7" t="s">
        <v>29</v>
      </c>
      <c r="G21" s="7">
        <v>50</v>
      </c>
      <c r="H21" s="9">
        <v>38</v>
      </c>
      <c r="I21" s="10">
        <f t="shared" si="0"/>
        <v>0.76</v>
      </c>
      <c r="J21" s="11">
        <v>28.82</v>
      </c>
      <c r="K21" s="12"/>
      <c r="L21" s="12"/>
      <c r="M21" s="12"/>
      <c r="N21" s="18"/>
    </row>
    <row r="22" spans="1:17" ht="135" x14ac:dyDescent="0.25">
      <c r="A22" s="7">
        <v>16</v>
      </c>
      <c r="B22" s="8" t="s">
        <v>60</v>
      </c>
      <c r="C22" s="8" t="s">
        <v>61</v>
      </c>
      <c r="D22" s="8"/>
      <c r="E22" s="8"/>
      <c r="F22" s="7" t="s">
        <v>29</v>
      </c>
      <c r="G22" s="7">
        <v>15</v>
      </c>
      <c r="H22" s="9">
        <v>12</v>
      </c>
      <c r="I22" s="10">
        <f t="shared" si="0"/>
        <v>0.8</v>
      </c>
      <c r="J22" s="11">
        <v>51.35</v>
      </c>
      <c r="K22" s="12"/>
      <c r="L22" s="12"/>
      <c r="M22" s="12"/>
      <c r="N22" s="18"/>
    </row>
    <row r="23" spans="1:17" ht="135" x14ac:dyDescent="0.25">
      <c r="A23" s="7">
        <v>17</v>
      </c>
      <c r="B23" s="8" t="s">
        <v>62</v>
      </c>
      <c r="C23" s="8" t="s">
        <v>63</v>
      </c>
      <c r="D23" s="8"/>
      <c r="E23" s="8"/>
      <c r="F23" s="7" t="s">
        <v>29</v>
      </c>
      <c r="G23" s="7">
        <v>300</v>
      </c>
      <c r="H23" s="9">
        <v>0</v>
      </c>
      <c r="I23" s="10">
        <f t="shared" si="0"/>
        <v>0</v>
      </c>
      <c r="J23" s="11">
        <v>0.42</v>
      </c>
      <c r="K23" s="12"/>
      <c r="L23" s="12"/>
      <c r="M23" s="12"/>
      <c r="N23" s="18"/>
    </row>
    <row r="24" spans="1:17" ht="285" x14ac:dyDescent="0.25">
      <c r="A24" s="7">
        <v>18</v>
      </c>
      <c r="B24" s="8" t="s">
        <v>64</v>
      </c>
      <c r="C24" s="8" t="s">
        <v>65</v>
      </c>
      <c r="D24" s="8"/>
      <c r="E24" s="8"/>
      <c r="F24" s="7" t="s">
        <v>29</v>
      </c>
      <c r="G24" s="7">
        <v>20</v>
      </c>
      <c r="H24" s="9">
        <v>6</v>
      </c>
      <c r="I24" s="10">
        <f t="shared" si="0"/>
        <v>0.3</v>
      </c>
      <c r="J24" s="11">
        <v>8.0399999999999991</v>
      </c>
      <c r="K24" s="12"/>
      <c r="L24" s="12"/>
      <c r="M24" s="12"/>
      <c r="N24" s="18"/>
    </row>
    <row r="25" spans="1:17" ht="30" x14ac:dyDescent="0.25">
      <c r="A25" s="7">
        <v>19</v>
      </c>
      <c r="B25" s="8" t="s">
        <v>66</v>
      </c>
      <c r="C25" s="8" t="s">
        <v>67</v>
      </c>
      <c r="D25" s="8"/>
      <c r="E25" s="8"/>
      <c r="F25" s="7" t="s">
        <v>29</v>
      </c>
      <c r="G25" s="7">
        <v>15</v>
      </c>
      <c r="H25" s="9">
        <v>8</v>
      </c>
      <c r="I25" s="10">
        <f t="shared" si="0"/>
        <v>0.53333333333333333</v>
      </c>
      <c r="J25" s="11">
        <v>52.96</v>
      </c>
      <c r="K25" s="12"/>
      <c r="L25" s="12"/>
      <c r="M25" s="12"/>
      <c r="N25" s="13"/>
    </row>
    <row r="26" spans="1:17" ht="210" x14ac:dyDescent="0.25">
      <c r="A26" s="7">
        <v>20</v>
      </c>
      <c r="B26" s="8" t="s">
        <v>68</v>
      </c>
      <c r="C26" s="8" t="s">
        <v>69</v>
      </c>
      <c r="D26" s="8"/>
      <c r="E26" s="8"/>
      <c r="F26" s="7" t="s">
        <v>29</v>
      </c>
      <c r="G26" s="7">
        <v>740</v>
      </c>
      <c r="H26" s="9">
        <f>432+17</f>
        <v>449</v>
      </c>
      <c r="I26" s="10">
        <f t="shared" si="0"/>
        <v>0.60675675675675678</v>
      </c>
      <c r="J26" s="11">
        <v>3.73</v>
      </c>
      <c r="K26" s="12"/>
      <c r="L26" s="12"/>
      <c r="M26" s="12"/>
      <c r="N26" s="13"/>
    </row>
    <row r="27" spans="1:17" x14ac:dyDescent="0.25">
      <c r="A27" s="7">
        <v>21</v>
      </c>
      <c r="B27" s="8" t="s">
        <v>70</v>
      </c>
      <c r="C27" s="8" t="s">
        <v>71</v>
      </c>
      <c r="D27" s="8"/>
      <c r="E27" s="8"/>
      <c r="F27" s="7" t="s">
        <v>29</v>
      </c>
      <c r="G27" s="7">
        <v>12</v>
      </c>
      <c r="H27" s="9">
        <v>8</v>
      </c>
      <c r="I27" s="10">
        <f t="shared" si="0"/>
        <v>0.66666666666666663</v>
      </c>
      <c r="J27" s="11">
        <v>39.43</v>
      </c>
      <c r="K27" s="12"/>
      <c r="L27" s="12"/>
      <c r="M27" s="12"/>
      <c r="N27" s="13"/>
    </row>
    <row r="28" spans="1:17" x14ac:dyDescent="0.25">
      <c r="A28" s="7">
        <v>22</v>
      </c>
      <c r="B28" s="8" t="s">
        <v>72</v>
      </c>
      <c r="C28" s="8" t="s">
        <v>73</v>
      </c>
      <c r="D28" s="8"/>
      <c r="E28" s="8"/>
      <c r="F28" s="7" t="s">
        <v>29</v>
      </c>
      <c r="G28" s="7">
        <v>12</v>
      </c>
      <c r="H28" s="9">
        <v>11</v>
      </c>
      <c r="I28" s="10">
        <f t="shared" si="0"/>
        <v>0.91666666666666663</v>
      </c>
      <c r="J28" s="11">
        <v>13.85</v>
      </c>
      <c r="K28" s="12"/>
      <c r="L28" s="12"/>
      <c r="M28" s="12"/>
      <c r="N28" s="13"/>
    </row>
    <row r="29" spans="1:17" x14ac:dyDescent="0.25">
      <c r="A29" s="7">
        <v>23</v>
      </c>
      <c r="B29" s="8" t="s">
        <v>74</v>
      </c>
      <c r="C29" s="8" t="s">
        <v>75</v>
      </c>
      <c r="D29" s="8"/>
      <c r="E29" s="8"/>
      <c r="F29" s="7" t="s">
        <v>29</v>
      </c>
      <c r="G29" s="7">
        <v>15</v>
      </c>
      <c r="H29" s="9">
        <v>10</v>
      </c>
      <c r="I29" s="10">
        <f t="shared" si="0"/>
        <v>0.66666666666666663</v>
      </c>
      <c r="J29" s="11">
        <v>8.81</v>
      </c>
      <c r="K29" s="12"/>
      <c r="L29" s="12"/>
      <c r="M29" s="12"/>
      <c r="N29" s="18"/>
    </row>
    <row r="30" spans="1:17" x14ac:dyDescent="0.25">
      <c r="A30" s="7">
        <v>24</v>
      </c>
      <c r="B30" s="8" t="s">
        <v>76</v>
      </c>
      <c r="C30" s="8" t="s">
        <v>77</v>
      </c>
      <c r="D30" s="8"/>
      <c r="E30" s="8"/>
      <c r="F30" s="7" t="s">
        <v>29</v>
      </c>
      <c r="G30" s="7">
        <v>12</v>
      </c>
      <c r="H30" s="9">
        <v>11</v>
      </c>
      <c r="I30" s="10">
        <f t="shared" si="0"/>
        <v>0.91666666666666663</v>
      </c>
      <c r="J30" s="11">
        <v>40.89</v>
      </c>
      <c r="K30" s="12"/>
      <c r="L30" s="12"/>
      <c r="M30" s="12"/>
      <c r="N30" s="18"/>
    </row>
    <row r="31" spans="1:17" x14ac:dyDescent="0.25">
      <c r="A31" s="7">
        <v>25</v>
      </c>
      <c r="B31" s="8" t="s">
        <v>78</v>
      </c>
      <c r="C31" s="8" t="s">
        <v>79</v>
      </c>
      <c r="D31" s="8"/>
      <c r="E31" s="8"/>
      <c r="F31" s="7" t="s">
        <v>29</v>
      </c>
      <c r="G31" s="7">
        <v>12</v>
      </c>
      <c r="H31" s="9">
        <v>7</v>
      </c>
      <c r="I31" s="10">
        <f t="shared" si="0"/>
        <v>0.58333333333333337</v>
      </c>
      <c r="J31" s="11">
        <v>28.82</v>
      </c>
      <c r="K31" s="12"/>
      <c r="L31" s="12"/>
      <c r="M31" s="12"/>
      <c r="N31" s="13"/>
    </row>
    <row r="32" spans="1:17" ht="60" x14ac:dyDescent="0.25">
      <c r="A32" s="7">
        <v>26</v>
      </c>
      <c r="B32" s="8" t="s">
        <v>80</v>
      </c>
      <c r="C32" s="8" t="s">
        <v>81</v>
      </c>
      <c r="D32" s="8"/>
      <c r="E32" s="8"/>
      <c r="F32" s="7" t="s">
        <v>29</v>
      </c>
      <c r="G32" s="7">
        <v>20</v>
      </c>
      <c r="H32" s="9">
        <v>16</v>
      </c>
      <c r="I32" s="15">
        <f t="shared" si="0"/>
        <v>0.8</v>
      </c>
      <c r="J32" s="16">
        <v>64.08</v>
      </c>
      <c r="K32" s="12"/>
      <c r="L32" s="12"/>
      <c r="M32" s="12"/>
      <c r="N32" s="13"/>
    </row>
    <row r="33" spans="1:14" x14ac:dyDescent="0.25">
      <c r="A33" s="7">
        <v>27</v>
      </c>
      <c r="B33" s="8" t="s">
        <v>82</v>
      </c>
      <c r="C33" s="8" t="s">
        <v>83</v>
      </c>
      <c r="D33" s="8"/>
      <c r="E33" s="8"/>
      <c r="F33" s="7" t="s">
        <v>29</v>
      </c>
      <c r="G33" s="7">
        <v>600</v>
      </c>
      <c r="H33" s="9">
        <v>360</v>
      </c>
      <c r="I33" s="15">
        <f t="shared" si="0"/>
        <v>0.6</v>
      </c>
      <c r="J33" s="16">
        <v>0.42</v>
      </c>
      <c r="K33" s="12"/>
      <c r="L33" s="12"/>
      <c r="M33" s="12"/>
      <c r="N33" s="13"/>
    </row>
    <row r="34" spans="1:14" ht="60" x14ac:dyDescent="0.25">
      <c r="A34" s="7">
        <v>28</v>
      </c>
      <c r="B34" s="8" t="s">
        <v>84</v>
      </c>
      <c r="C34" s="8" t="s">
        <v>85</v>
      </c>
      <c r="D34" s="8"/>
      <c r="E34" s="8"/>
      <c r="F34" s="7" t="s">
        <v>29</v>
      </c>
      <c r="G34" s="7">
        <v>50</v>
      </c>
      <c r="H34" s="9">
        <v>0</v>
      </c>
      <c r="I34" s="10">
        <f t="shared" si="0"/>
        <v>0</v>
      </c>
      <c r="J34" s="11">
        <v>2.48</v>
      </c>
      <c r="K34" s="12"/>
      <c r="L34" s="12"/>
      <c r="M34" s="12"/>
      <c r="N34" s="18"/>
    </row>
    <row r="35" spans="1:14" ht="180" x14ac:dyDescent="0.25">
      <c r="A35" s="7">
        <v>29</v>
      </c>
      <c r="B35" s="8" t="s">
        <v>86</v>
      </c>
      <c r="C35" s="8" t="s">
        <v>87</v>
      </c>
      <c r="D35" s="8"/>
      <c r="E35" s="8"/>
      <c r="F35" s="7" t="s">
        <v>32</v>
      </c>
      <c r="G35" s="7">
        <v>120</v>
      </c>
      <c r="H35" s="9">
        <v>80</v>
      </c>
      <c r="I35" s="10">
        <f t="shared" si="0"/>
        <v>0.66666666666666663</v>
      </c>
      <c r="J35" s="11">
        <v>11.35</v>
      </c>
      <c r="K35" s="12"/>
      <c r="L35" s="12"/>
      <c r="M35" s="12"/>
      <c r="N35" s="18"/>
    </row>
    <row r="36" spans="1:14" ht="45" x14ac:dyDescent="0.25">
      <c r="A36" s="7">
        <v>30</v>
      </c>
      <c r="B36" s="8" t="s">
        <v>88</v>
      </c>
      <c r="C36" s="8" t="s">
        <v>89</v>
      </c>
      <c r="D36" s="8"/>
      <c r="E36" s="8"/>
      <c r="F36" s="7" t="s">
        <v>29</v>
      </c>
      <c r="G36" s="7">
        <v>300</v>
      </c>
      <c r="H36" s="9">
        <v>155</v>
      </c>
      <c r="I36" s="10">
        <f t="shared" si="0"/>
        <v>0.51666666666666672</v>
      </c>
      <c r="J36" s="11">
        <v>1.06</v>
      </c>
      <c r="K36" s="12"/>
      <c r="L36" s="12"/>
      <c r="M36" s="12"/>
      <c r="N36" s="13"/>
    </row>
    <row r="37" spans="1:14" ht="195" x14ac:dyDescent="0.25">
      <c r="A37" s="7">
        <v>31</v>
      </c>
      <c r="B37" s="8" t="s">
        <v>90</v>
      </c>
      <c r="C37" s="8" t="s">
        <v>91</v>
      </c>
      <c r="D37" s="8"/>
      <c r="E37" s="8"/>
      <c r="F37" s="7" t="s">
        <v>29</v>
      </c>
      <c r="G37" s="7">
        <v>120</v>
      </c>
      <c r="H37" s="9">
        <v>84</v>
      </c>
      <c r="I37" s="10">
        <f t="shared" si="0"/>
        <v>0.7</v>
      </c>
      <c r="J37" s="11">
        <v>4.7300000000000004</v>
      </c>
      <c r="K37" s="12"/>
      <c r="L37" s="12"/>
      <c r="M37" s="12"/>
      <c r="N37" s="18"/>
    </row>
    <row r="38" spans="1:14" ht="75" x14ac:dyDescent="0.25">
      <c r="A38" s="7">
        <v>32</v>
      </c>
      <c r="B38" s="8" t="s">
        <v>92</v>
      </c>
      <c r="C38" s="8" t="s">
        <v>93</v>
      </c>
      <c r="D38" s="8"/>
      <c r="E38" s="8"/>
      <c r="F38" s="7" t="s">
        <v>29</v>
      </c>
      <c r="G38" s="7">
        <v>900</v>
      </c>
      <c r="H38" s="9">
        <v>403</v>
      </c>
      <c r="I38" s="10">
        <f t="shared" si="0"/>
        <v>0.44777777777777777</v>
      </c>
      <c r="J38" s="11">
        <v>2.0299999999999998</v>
      </c>
      <c r="K38" s="12"/>
      <c r="L38" s="12"/>
      <c r="M38" s="12"/>
      <c r="N38" s="13"/>
    </row>
    <row r="39" spans="1:14" ht="120" x14ac:dyDescent="0.25">
      <c r="A39" s="7">
        <v>33</v>
      </c>
      <c r="B39" s="8" t="s">
        <v>94</v>
      </c>
      <c r="C39" s="8" t="s">
        <v>95</v>
      </c>
      <c r="D39" s="8"/>
      <c r="E39" s="8"/>
      <c r="F39" s="7" t="s">
        <v>29</v>
      </c>
      <c r="G39" s="7">
        <v>900</v>
      </c>
      <c r="H39" s="9">
        <v>840</v>
      </c>
      <c r="I39" s="15">
        <f t="shared" ref="I39:I70" si="1">H39/G39</f>
        <v>0.93333333333333335</v>
      </c>
      <c r="J39" s="16">
        <v>1.26</v>
      </c>
      <c r="K39" s="12"/>
      <c r="L39" s="12"/>
      <c r="M39" s="12"/>
      <c r="N39" s="18"/>
    </row>
    <row r="40" spans="1:14" ht="180" x14ac:dyDescent="0.25">
      <c r="A40" s="7">
        <v>34</v>
      </c>
      <c r="B40" s="8" t="s">
        <v>96</v>
      </c>
      <c r="C40" s="8" t="s">
        <v>97</v>
      </c>
      <c r="D40" s="8"/>
      <c r="E40" s="8"/>
      <c r="F40" s="7" t="s">
        <v>29</v>
      </c>
      <c r="G40" s="7">
        <v>400</v>
      </c>
      <c r="H40" s="9">
        <v>280</v>
      </c>
      <c r="I40" s="10">
        <f t="shared" si="1"/>
        <v>0.7</v>
      </c>
      <c r="J40" s="11">
        <v>1.27</v>
      </c>
      <c r="K40" s="12"/>
      <c r="L40" s="12"/>
      <c r="M40" s="12"/>
      <c r="N40" s="18"/>
    </row>
    <row r="41" spans="1:14" ht="45" x14ac:dyDescent="0.25">
      <c r="A41" s="7">
        <v>35</v>
      </c>
      <c r="B41" s="8" t="s">
        <v>98</v>
      </c>
      <c r="C41" s="8" t="s">
        <v>99</v>
      </c>
      <c r="D41" s="8"/>
      <c r="E41" s="8"/>
      <c r="F41" s="7" t="s">
        <v>32</v>
      </c>
      <c r="G41" s="7">
        <v>2850</v>
      </c>
      <c r="H41" s="9">
        <f>700+1350</f>
        <v>2050</v>
      </c>
      <c r="I41" s="15">
        <f t="shared" si="1"/>
        <v>0.7192982456140351</v>
      </c>
      <c r="J41" s="16">
        <v>6.65</v>
      </c>
      <c r="K41" s="12"/>
      <c r="L41" s="12"/>
      <c r="M41" s="12"/>
      <c r="N41" s="13"/>
    </row>
    <row r="42" spans="1:14" ht="150" x14ac:dyDescent="0.25">
      <c r="A42" s="7">
        <v>36</v>
      </c>
      <c r="B42" s="8" t="s">
        <v>100</v>
      </c>
      <c r="C42" s="8" t="s">
        <v>101</v>
      </c>
      <c r="D42" s="8"/>
      <c r="E42" s="8"/>
      <c r="F42" s="7" t="s">
        <v>102</v>
      </c>
      <c r="G42" s="7">
        <v>20</v>
      </c>
      <c r="H42" s="9">
        <v>0</v>
      </c>
      <c r="I42" s="10">
        <f t="shared" si="1"/>
        <v>0</v>
      </c>
      <c r="J42" s="11">
        <v>6.74</v>
      </c>
      <c r="K42" s="12"/>
      <c r="L42" s="12"/>
      <c r="M42" s="12"/>
      <c r="N42" s="18"/>
    </row>
    <row r="43" spans="1:14" ht="165" x14ac:dyDescent="0.25">
      <c r="A43" s="7">
        <v>37</v>
      </c>
      <c r="B43" s="8" t="s">
        <v>100</v>
      </c>
      <c r="C43" s="8" t="s">
        <v>103</v>
      </c>
      <c r="D43" s="8"/>
      <c r="E43" s="8"/>
      <c r="F43" s="7" t="s">
        <v>102</v>
      </c>
      <c r="G43" s="7">
        <v>60</v>
      </c>
      <c r="H43" s="9">
        <v>36</v>
      </c>
      <c r="I43" s="10">
        <f t="shared" si="1"/>
        <v>0.6</v>
      </c>
      <c r="J43" s="11">
        <v>39.19</v>
      </c>
      <c r="K43" s="12"/>
      <c r="L43" s="12"/>
      <c r="M43" s="12"/>
      <c r="N43" s="18"/>
    </row>
    <row r="44" spans="1:14" ht="165" x14ac:dyDescent="0.25">
      <c r="A44" s="7">
        <v>38</v>
      </c>
      <c r="B44" s="8" t="s">
        <v>104</v>
      </c>
      <c r="C44" s="8" t="s">
        <v>105</v>
      </c>
      <c r="D44" s="8"/>
      <c r="E44" s="8"/>
      <c r="F44" s="7" t="s">
        <v>29</v>
      </c>
      <c r="G44" s="7">
        <v>15</v>
      </c>
      <c r="H44" s="9">
        <v>6</v>
      </c>
      <c r="I44" s="10">
        <f t="shared" si="1"/>
        <v>0.4</v>
      </c>
      <c r="J44" s="11">
        <v>43.51</v>
      </c>
      <c r="K44" s="12"/>
      <c r="L44" s="12"/>
      <c r="M44" s="12"/>
      <c r="N44" s="18"/>
    </row>
    <row r="45" spans="1:14" ht="75" x14ac:dyDescent="0.25">
      <c r="A45" s="7">
        <v>39</v>
      </c>
      <c r="B45" s="8" t="s">
        <v>106</v>
      </c>
      <c r="C45" s="8" t="s">
        <v>107</v>
      </c>
      <c r="D45" s="8"/>
      <c r="E45" s="8"/>
      <c r="F45" s="7" t="s">
        <v>29</v>
      </c>
      <c r="G45" s="7">
        <v>20</v>
      </c>
      <c r="H45" s="9">
        <v>0</v>
      </c>
      <c r="I45" s="10">
        <f t="shared" si="1"/>
        <v>0</v>
      </c>
      <c r="J45" s="11">
        <v>8.0500000000000007</v>
      </c>
      <c r="K45" s="12"/>
      <c r="L45" s="12"/>
      <c r="M45" s="12"/>
      <c r="N45" s="18"/>
    </row>
    <row r="46" spans="1:14" ht="105" x14ac:dyDescent="0.25">
      <c r="A46" s="7">
        <v>40</v>
      </c>
      <c r="B46" s="8" t="s">
        <v>108</v>
      </c>
      <c r="C46" s="8" t="s">
        <v>109</v>
      </c>
      <c r="D46" s="8"/>
      <c r="E46" s="8"/>
      <c r="F46" s="7" t="s">
        <v>29</v>
      </c>
      <c r="G46" s="7">
        <v>20</v>
      </c>
      <c r="H46" s="9">
        <v>0</v>
      </c>
      <c r="I46" s="10">
        <f t="shared" si="1"/>
        <v>0</v>
      </c>
      <c r="J46" s="11">
        <v>25.2</v>
      </c>
      <c r="K46" s="12"/>
      <c r="L46" s="12"/>
      <c r="M46" s="12"/>
      <c r="N46" s="18"/>
    </row>
    <row r="47" spans="1:14" ht="165" x14ac:dyDescent="0.25">
      <c r="A47" s="7">
        <f t="shared" ref="A47:A78" si="2">A46+1</f>
        <v>41</v>
      </c>
      <c r="B47" s="8" t="s">
        <v>110</v>
      </c>
      <c r="C47" s="8" t="s">
        <v>111</v>
      </c>
      <c r="D47" s="8"/>
      <c r="E47" s="8"/>
      <c r="F47" s="7" t="s">
        <v>29</v>
      </c>
      <c r="G47" s="7">
        <v>50</v>
      </c>
      <c r="H47" s="9">
        <v>20</v>
      </c>
      <c r="I47" s="10">
        <f t="shared" si="1"/>
        <v>0.4</v>
      </c>
      <c r="J47" s="11">
        <v>6.2</v>
      </c>
      <c r="K47" s="12"/>
      <c r="L47" s="12"/>
      <c r="M47" s="12"/>
      <c r="N47" s="18"/>
    </row>
    <row r="48" spans="1:14" ht="150" x14ac:dyDescent="0.25">
      <c r="A48" s="7">
        <f t="shared" si="2"/>
        <v>42</v>
      </c>
      <c r="B48" s="8" t="s">
        <v>112</v>
      </c>
      <c r="C48" s="8" t="s">
        <v>113</v>
      </c>
      <c r="D48" s="8"/>
      <c r="E48" s="8"/>
      <c r="F48" s="7" t="s">
        <v>29</v>
      </c>
      <c r="G48" s="7">
        <v>70</v>
      </c>
      <c r="H48" s="9">
        <f>12+18</f>
        <v>30</v>
      </c>
      <c r="I48" s="10">
        <f t="shared" si="1"/>
        <v>0.42857142857142855</v>
      </c>
      <c r="J48" s="11">
        <v>15.27</v>
      </c>
      <c r="K48" s="12"/>
      <c r="L48" s="12"/>
      <c r="M48" s="12"/>
      <c r="N48" s="18"/>
    </row>
    <row r="49" spans="1:14" ht="150" x14ac:dyDescent="0.25">
      <c r="A49" s="7">
        <f t="shared" si="2"/>
        <v>43</v>
      </c>
      <c r="B49" s="8" t="s">
        <v>112</v>
      </c>
      <c r="C49" s="8" t="s">
        <v>114</v>
      </c>
      <c r="D49" s="8"/>
      <c r="E49" s="8"/>
      <c r="F49" s="7" t="s">
        <v>29</v>
      </c>
      <c r="G49" s="7">
        <v>60</v>
      </c>
      <c r="H49" s="9">
        <v>30</v>
      </c>
      <c r="I49" s="10">
        <f t="shared" si="1"/>
        <v>0.5</v>
      </c>
      <c r="J49" s="11">
        <v>2.69</v>
      </c>
      <c r="K49" s="12"/>
      <c r="L49" s="12"/>
      <c r="M49" s="12"/>
      <c r="N49" s="18"/>
    </row>
    <row r="50" spans="1:14" ht="225" x14ac:dyDescent="0.25">
      <c r="A50" s="7">
        <f t="shared" si="2"/>
        <v>44</v>
      </c>
      <c r="B50" s="8" t="s">
        <v>115</v>
      </c>
      <c r="C50" s="8" t="s">
        <v>116</v>
      </c>
      <c r="D50" s="8"/>
      <c r="E50" s="8"/>
      <c r="F50" s="7" t="s">
        <v>32</v>
      </c>
      <c r="G50" s="7">
        <v>120</v>
      </c>
      <c r="H50" s="9">
        <v>35</v>
      </c>
      <c r="I50" s="10">
        <f t="shared" si="1"/>
        <v>0.29166666666666669</v>
      </c>
      <c r="J50" s="11">
        <v>4.22</v>
      </c>
      <c r="K50" s="12"/>
      <c r="L50" s="12"/>
      <c r="M50" s="12"/>
      <c r="N50" s="18"/>
    </row>
    <row r="51" spans="1:14" ht="135" x14ac:dyDescent="0.25">
      <c r="A51" s="7">
        <f t="shared" si="2"/>
        <v>45</v>
      </c>
      <c r="B51" s="8" t="s">
        <v>117</v>
      </c>
      <c r="C51" s="8" t="s">
        <v>118</v>
      </c>
      <c r="D51" s="8"/>
      <c r="E51" s="8"/>
      <c r="F51" s="7" t="s">
        <v>32</v>
      </c>
      <c r="G51" s="7">
        <v>90</v>
      </c>
      <c r="H51" s="9">
        <v>80</v>
      </c>
      <c r="I51" s="10">
        <f t="shared" si="1"/>
        <v>0.88888888888888884</v>
      </c>
      <c r="J51" s="11">
        <v>3.86</v>
      </c>
      <c r="K51" s="12"/>
      <c r="L51" s="12"/>
      <c r="M51" s="12"/>
      <c r="N51" s="18"/>
    </row>
    <row r="52" spans="1:14" ht="150" x14ac:dyDescent="0.25">
      <c r="A52" s="7">
        <f t="shared" si="2"/>
        <v>46</v>
      </c>
      <c r="B52" s="8" t="s">
        <v>119</v>
      </c>
      <c r="C52" s="8" t="s">
        <v>120</v>
      </c>
      <c r="D52" s="8"/>
      <c r="E52" s="8"/>
      <c r="F52" s="7" t="s">
        <v>32</v>
      </c>
      <c r="G52" s="7">
        <v>30</v>
      </c>
      <c r="H52" s="9">
        <v>20</v>
      </c>
      <c r="I52" s="10">
        <f t="shared" si="1"/>
        <v>0.66666666666666663</v>
      </c>
      <c r="J52" s="11">
        <v>13.57</v>
      </c>
      <c r="K52" s="12"/>
      <c r="L52" s="12"/>
      <c r="M52" s="12"/>
      <c r="N52" s="18"/>
    </row>
    <row r="53" spans="1:14" ht="165" x14ac:dyDescent="0.25">
      <c r="A53" s="7">
        <f t="shared" si="2"/>
        <v>47</v>
      </c>
      <c r="B53" s="8" t="s">
        <v>121</v>
      </c>
      <c r="C53" s="8" t="s">
        <v>122</v>
      </c>
      <c r="D53" s="8"/>
      <c r="E53" s="8"/>
      <c r="F53" s="7" t="s">
        <v>32</v>
      </c>
      <c r="G53" s="7">
        <v>150</v>
      </c>
      <c r="H53" s="9">
        <f>50+25+27</f>
        <v>102</v>
      </c>
      <c r="I53" s="10">
        <f t="shared" si="1"/>
        <v>0.68</v>
      </c>
      <c r="J53" s="11">
        <v>5.45</v>
      </c>
      <c r="K53" s="12"/>
      <c r="L53" s="12"/>
      <c r="M53" s="12"/>
      <c r="N53" s="18"/>
    </row>
    <row r="54" spans="1:14" ht="165" x14ac:dyDescent="0.25">
      <c r="A54" s="7">
        <f t="shared" si="2"/>
        <v>48</v>
      </c>
      <c r="B54" s="8" t="s">
        <v>123</v>
      </c>
      <c r="C54" s="8" t="s">
        <v>124</v>
      </c>
      <c r="D54" s="8"/>
      <c r="E54" s="8"/>
      <c r="F54" s="7" t="s">
        <v>32</v>
      </c>
      <c r="G54" s="7">
        <v>400</v>
      </c>
      <c r="H54" s="9">
        <v>160</v>
      </c>
      <c r="I54" s="10">
        <f t="shared" si="1"/>
        <v>0.4</v>
      </c>
      <c r="J54" s="11">
        <v>5.34</v>
      </c>
      <c r="K54" s="12"/>
      <c r="L54" s="12"/>
      <c r="M54" s="12"/>
      <c r="N54" s="18"/>
    </row>
    <row r="55" spans="1:14" ht="165" x14ac:dyDescent="0.25">
      <c r="A55" s="7">
        <f t="shared" si="2"/>
        <v>49</v>
      </c>
      <c r="B55" s="8" t="s">
        <v>123</v>
      </c>
      <c r="C55" s="8" t="s">
        <v>125</v>
      </c>
      <c r="D55" s="8"/>
      <c r="E55" s="8"/>
      <c r="F55" s="7" t="s">
        <v>29</v>
      </c>
      <c r="G55" s="7">
        <v>35</v>
      </c>
      <c r="H55" s="9">
        <v>24</v>
      </c>
      <c r="I55" s="10">
        <f t="shared" si="1"/>
        <v>0.68571428571428572</v>
      </c>
      <c r="J55" s="11">
        <v>2.69</v>
      </c>
      <c r="K55" s="12"/>
      <c r="L55" s="12"/>
      <c r="M55" s="12"/>
      <c r="N55" s="18"/>
    </row>
    <row r="56" spans="1:14" ht="135" x14ac:dyDescent="0.25">
      <c r="A56" s="7">
        <f t="shared" si="2"/>
        <v>50</v>
      </c>
      <c r="B56" s="8" t="s">
        <v>126</v>
      </c>
      <c r="C56" s="8" t="s">
        <v>127</v>
      </c>
      <c r="D56" s="8"/>
      <c r="E56" s="8"/>
      <c r="F56" s="7" t="s">
        <v>32</v>
      </c>
      <c r="G56" s="7">
        <v>1400</v>
      </c>
      <c r="H56" s="9">
        <f>710+150</f>
        <v>860</v>
      </c>
      <c r="I56" s="10">
        <f t="shared" si="1"/>
        <v>0.61428571428571432</v>
      </c>
      <c r="J56" s="11">
        <v>2.97</v>
      </c>
      <c r="K56" s="12"/>
      <c r="L56" s="12"/>
      <c r="M56" s="12"/>
      <c r="N56" s="18"/>
    </row>
    <row r="57" spans="1:14" ht="33.75" customHeight="1" x14ac:dyDescent="0.25">
      <c r="A57" s="7">
        <f t="shared" si="2"/>
        <v>51</v>
      </c>
      <c r="B57" s="8" t="s">
        <v>128</v>
      </c>
      <c r="C57" s="8" t="s">
        <v>129</v>
      </c>
      <c r="D57" s="8"/>
      <c r="E57" s="8"/>
      <c r="F57" s="7" t="s">
        <v>32</v>
      </c>
      <c r="G57" s="7">
        <v>25</v>
      </c>
      <c r="H57" s="9">
        <v>4</v>
      </c>
      <c r="I57" s="10">
        <f t="shared" si="1"/>
        <v>0.16</v>
      </c>
      <c r="J57" s="11">
        <v>6.69</v>
      </c>
      <c r="K57" s="12"/>
      <c r="L57" s="12"/>
      <c r="M57" s="12"/>
      <c r="N57" s="18"/>
    </row>
    <row r="58" spans="1:14" ht="135" x14ac:dyDescent="0.25">
      <c r="A58" s="7">
        <f t="shared" si="2"/>
        <v>52</v>
      </c>
      <c r="B58" s="8" t="s">
        <v>130</v>
      </c>
      <c r="C58" s="8" t="s">
        <v>131</v>
      </c>
      <c r="D58" s="8"/>
      <c r="E58" s="8"/>
      <c r="F58" s="7" t="s">
        <v>32</v>
      </c>
      <c r="G58" s="7">
        <v>90</v>
      </c>
      <c r="H58" s="9">
        <v>35</v>
      </c>
      <c r="I58" s="10">
        <f t="shared" si="1"/>
        <v>0.3888888888888889</v>
      </c>
      <c r="J58" s="11">
        <v>6.3</v>
      </c>
      <c r="K58" s="12"/>
      <c r="L58" s="12"/>
      <c r="M58" s="12"/>
      <c r="N58" s="18"/>
    </row>
    <row r="59" spans="1:14" ht="210" x14ac:dyDescent="0.25">
      <c r="A59" s="7">
        <f t="shared" si="2"/>
        <v>53</v>
      </c>
      <c r="B59" s="8" t="s">
        <v>132</v>
      </c>
      <c r="C59" s="8" t="s">
        <v>133</v>
      </c>
      <c r="D59" s="8"/>
      <c r="E59" s="8"/>
      <c r="F59" s="7" t="s">
        <v>29</v>
      </c>
      <c r="G59" s="7">
        <v>17</v>
      </c>
      <c r="H59" s="9">
        <v>9</v>
      </c>
      <c r="I59" s="10">
        <f t="shared" si="1"/>
        <v>0.52941176470588236</v>
      </c>
      <c r="J59" s="11">
        <v>84.23</v>
      </c>
      <c r="K59" s="12"/>
      <c r="L59" s="12"/>
      <c r="M59" s="12"/>
      <c r="N59" s="13"/>
    </row>
    <row r="60" spans="1:14" ht="225" x14ac:dyDescent="0.25">
      <c r="A60" s="7">
        <f t="shared" si="2"/>
        <v>54</v>
      </c>
      <c r="B60" s="8" t="s">
        <v>134</v>
      </c>
      <c r="C60" s="8" t="s">
        <v>135</v>
      </c>
      <c r="D60" s="8"/>
      <c r="E60" s="8"/>
      <c r="F60" s="7" t="s">
        <v>29</v>
      </c>
      <c r="G60" s="7">
        <v>21</v>
      </c>
      <c r="H60" s="9">
        <v>12</v>
      </c>
      <c r="I60" s="10">
        <f t="shared" si="1"/>
        <v>0.5714285714285714</v>
      </c>
      <c r="J60" s="11">
        <v>96.2</v>
      </c>
      <c r="K60" s="12"/>
      <c r="L60" s="12"/>
      <c r="M60" s="12"/>
      <c r="N60" s="13"/>
    </row>
    <row r="61" spans="1:14" ht="165" x14ac:dyDescent="0.25">
      <c r="A61" s="7">
        <f t="shared" si="2"/>
        <v>55</v>
      </c>
      <c r="B61" s="8" t="s">
        <v>136</v>
      </c>
      <c r="C61" s="8" t="s">
        <v>137</v>
      </c>
      <c r="D61" s="8"/>
      <c r="E61" s="8"/>
      <c r="F61" s="7" t="s">
        <v>29</v>
      </c>
      <c r="G61" s="7">
        <v>65</v>
      </c>
      <c r="H61" s="9">
        <v>58</v>
      </c>
      <c r="I61" s="10">
        <f t="shared" si="1"/>
        <v>0.89230769230769236</v>
      </c>
      <c r="J61" s="11">
        <v>95.07</v>
      </c>
      <c r="K61" s="12"/>
      <c r="L61" s="12"/>
      <c r="M61" s="12"/>
      <c r="N61" s="18"/>
    </row>
    <row r="62" spans="1:14" ht="90" x14ac:dyDescent="0.25">
      <c r="A62" s="7">
        <f t="shared" si="2"/>
        <v>56</v>
      </c>
      <c r="B62" s="8" t="s">
        <v>138</v>
      </c>
      <c r="C62" s="8" t="s">
        <v>139</v>
      </c>
      <c r="D62" s="8"/>
      <c r="E62" s="8"/>
      <c r="F62" s="7" t="s">
        <v>29</v>
      </c>
      <c r="G62" s="7">
        <v>10</v>
      </c>
      <c r="H62" s="9">
        <v>0</v>
      </c>
      <c r="I62" s="10">
        <f t="shared" si="1"/>
        <v>0</v>
      </c>
      <c r="J62" s="11">
        <v>7.18</v>
      </c>
      <c r="K62" s="12"/>
      <c r="L62" s="12"/>
      <c r="M62" s="12"/>
      <c r="N62" s="18"/>
    </row>
    <row r="63" spans="1:14" ht="120" x14ac:dyDescent="0.25">
      <c r="A63" s="7">
        <f t="shared" si="2"/>
        <v>57</v>
      </c>
      <c r="B63" s="8" t="s">
        <v>140</v>
      </c>
      <c r="C63" s="8" t="s">
        <v>141</v>
      </c>
      <c r="D63" s="8"/>
      <c r="E63" s="8"/>
      <c r="F63" s="7" t="s">
        <v>29</v>
      </c>
      <c r="G63" s="7">
        <v>260</v>
      </c>
      <c r="H63" s="9">
        <v>210</v>
      </c>
      <c r="I63" s="15">
        <f t="shared" si="1"/>
        <v>0.80769230769230771</v>
      </c>
      <c r="J63" s="16">
        <v>3.26</v>
      </c>
      <c r="K63" s="12"/>
      <c r="L63" s="12"/>
      <c r="M63" s="12"/>
      <c r="N63" s="13"/>
    </row>
    <row r="64" spans="1:14" ht="120" x14ac:dyDescent="0.25">
      <c r="A64" s="7">
        <f t="shared" si="2"/>
        <v>58</v>
      </c>
      <c r="B64" s="8" t="s">
        <v>142</v>
      </c>
      <c r="C64" s="8" t="s">
        <v>143</v>
      </c>
      <c r="D64" s="8"/>
      <c r="E64" s="8"/>
      <c r="F64" s="7" t="s">
        <v>29</v>
      </c>
      <c r="G64" s="7">
        <v>500</v>
      </c>
      <c r="H64" s="9">
        <f>8+320+138</f>
        <v>466</v>
      </c>
      <c r="I64" s="15">
        <f t="shared" si="1"/>
        <v>0.93200000000000005</v>
      </c>
      <c r="J64" s="16">
        <v>5.28</v>
      </c>
      <c r="K64" s="12"/>
      <c r="L64" s="12"/>
      <c r="M64" s="12"/>
      <c r="N64" s="13"/>
    </row>
    <row r="65" spans="1:14" ht="75" x14ac:dyDescent="0.25">
      <c r="A65" s="7">
        <f t="shared" si="2"/>
        <v>59</v>
      </c>
      <c r="B65" s="8" t="s">
        <v>142</v>
      </c>
      <c r="C65" s="8" t="s">
        <v>144</v>
      </c>
      <c r="D65" s="8"/>
      <c r="E65" s="8"/>
      <c r="F65" s="7" t="s">
        <v>29</v>
      </c>
      <c r="G65" s="7">
        <v>150</v>
      </c>
      <c r="H65" s="9">
        <v>48</v>
      </c>
      <c r="I65" s="10">
        <f t="shared" si="1"/>
        <v>0.32</v>
      </c>
      <c r="J65" s="11">
        <v>5.28</v>
      </c>
      <c r="K65" s="12"/>
      <c r="L65" s="12"/>
      <c r="M65" s="12"/>
      <c r="N65" s="13"/>
    </row>
    <row r="66" spans="1:14" ht="60" x14ac:dyDescent="0.25">
      <c r="A66" s="7">
        <f t="shared" si="2"/>
        <v>60</v>
      </c>
      <c r="B66" s="8" t="s">
        <v>142</v>
      </c>
      <c r="C66" s="8" t="s">
        <v>145</v>
      </c>
      <c r="D66" s="8"/>
      <c r="E66" s="8"/>
      <c r="F66" s="7" t="s">
        <v>146</v>
      </c>
      <c r="G66" s="7">
        <v>100</v>
      </c>
      <c r="H66" s="9">
        <v>10</v>
      </c>
      <c r="I66" s="10">
        <f t="shared" si="1"/>
        <v>0.1</v>
      </c>
      <c r="J66" s="11">
        <v>52.74</v>
      </c>
      <c r="K66" s="12"/>
      <c r="L66" s="12"/>
      <c r="M66" s="12"/>
      <c r="N66" s="13"/>
    </row>
    <row r="67" spans="1:14" ht="90" x14ac:dyDescent="0.25">
      <c r="A67" s="7">
        <f t="shared" si="2"/>
        <v>61</v>
      </c>
      <c r="B67" s="8" t="s">
        <v>147</v>
      </c>
      <c r="C67" s="8" t="s">
        <v>148</v>
      </c>
      <c r="D67" s="8"/>
      <c r="E67" s="8"/>
      <c r="F67" s="7" t="s">
        <v>29</v>
      </c>
      <c r="G67" s="7">
        <v>700</v>
      </c>
      <c r="H67" s="9">
        <f>345-120</f>
        <v>225</v>
      </c>
      <c r="I67" s="10">
        <f t="shared" si="1"/>
        <v>0.32142857142857145</v>
      </c>
      <c r="J67" s="11">
        <v>13.2</v>
      </c>
      <c r="K67" s="12"/>
      <c r="L67" s="12"/>
      <c r="M67" s="12"/>
      <c r="N67" s="18"/>
    </row>
    <row r="68" spans="1:14" ht="210" x14ac:dyDescent="0.25">
      <c r="A68" s="7">
        <f t="shared" si="2"/>
        <v>62</v>
      </c>
      <c r="B68" s="8" t="s">
        <v>149</v>
      </c>
      <c r="C68" s="8" t="s">
        <v>150</v>
      </c>
      <c r="D68" s="8"/>
      <c r="E68" s="8"/>
      <c r="F68" s="7" t="s">
        <v>29</v>
      </c>
      <c r="G68" s="7">
        <v>9</v>
      </c>
      <c r="H68" s="9">
        <v>0</v>
      </c>
      <c r="I68" s="10">
        <f t="shared" si="1"/>
        <v>0</v>
      </c>
      <c r="J68" s="11">
        <v>36.49</v>
      </c>
      <c r="K68" s="12"/>
      <c r="L68" s="12"/>
      <c r="M68" s="12"/>
      <c r="N68" s="18"/>
    </row>
    <row r="69" spans="1:14" ht="45" x14ac:dyDescent="0.25">
      <c r="A69" s="7">
        <f t="shared" si="2"/>
        <v>63</v>
      </c>
      <c r="B69" s="8" t="s">
        <v>151</v>
      </c>
      <c r="C69" s="8" t="s">
        <v>152</v>
      </c>
      <c r="D69" s="8"/>
      <c r="E69" s="8"/>
      <c r="F69" s="7" t="s">
        <v>29</v>
      </c>
      <c r="G69" s="7">
        <v>120</v>
      </c>
      <c r="H69" s="9">
        <f>84+16</f>
        <v>100</v>
      </c>
      <c r="I69" s="10">
        <f t="shared" si="1"/>
        <v>0.83333333333333337</v>
      </c>
      <c r="J69" s="11">
        <v>10.57</v>
      </c>
      <c r="K69" s="12"/>
      <c r="L69" s="12"/>
      <c r="M69" s="12"/>
      <c r="N69" s="18"/>
    </row>
    <row r="70" spans="1:14" ht="165" x14ac:dyDescent="0.25">
      <c r="A70" s="7">
        <f t="shared" si="2"/>
        <v>64</v>
      </c>
      <c r="B70" s="8" t="s">
        <v>153</v>
      </c>
      <c r="C70" s="8" t="s">
        <v>154</v>
      </c>
      <c r="D70" s="8"/>
      <c r="E70" s="8"/>
      <c r="F70" s="7" t="s">
        <v>29</v>
      </c>
      <c r="G70" s="7">
        <v>500</v>
      </c>
      <c r="H70" s="9">
        <v>225</v>
      </c>
      <c r="I70" s="10">
        <f t="shared" si="1"/>
        <v>0.45</v>
      </c>
      <c r="J70" s="11">
        <v>2.19</v>
      </c>
      <c r="K70" s="12"/>
      <c r="L70" s="12"/>
      <c r="M70" s="12"/>
      <c r="N70" s="13"/>
    </row>
    <row r="71" spans="1:14" ht="45" x14ac:dyDescent="0.25">
      <c r="A71" s="7">
        <f t="shared" si="2"/>
        <v>65</v>
      </c>
      <c r="B71" s="8" t="s">
        <v>155</v>
      </c>
      <c r="C71" s="8" t="s">
        <v>156</v>
      </c>
      <c r="D71" s="8"/>
      <c r="E71" s="8"/>
      <c r="F71" s="7" t="s">
        <v>29</v>
      </c>
      <c r="G71" s="7">
        <v>500</v>
      </c>
      <c r="H71" s="9">
        <v>104</v>
      </c>
      <c r="I71" s="10">
        <f t="shared" ref="I71:I102" si="3">H71/G71</f>
        <v>0.20799999999999999</v>
      </c>
      <c r="J71" s="11">
        <v>4.3899999999999997</v>
      </c>
      <c r="K71" s="12"/>
      <c r="L71" s="12"/>
      <c r="M71" s="12"/>
      <c r="N71" s="18"/>
    </row>
    <row r="72" spans="1:14" ht="180" x14ac:dyDescent="0.25">
      <c r="A72" s="7">
        <f t="shared" si="2"/>
        <v>66</v>
      </c>
      <c r="B72" s="8" t="s">
        <v>157</v>
      </c>
      <c r="C72" s="8" t="s">
        <v>158</v>
      </c>
      <c r="D72" s="8"/>
      <c r="E72" s="8"/>
      <c r="F72" s="7" t="s">
        <v>29</v>
      </c>
      <c r="G72" s="7">
        <v>360</v>
      </c>
      <c r="H72" s="9">
        <f>24+48+72+96</f>
        <v>240</v>
      </c>
      <c r="I72" s="15">
        <f t="shared" si="3"/>
        <v>0.66666666666666663</v>
      </c>
      <c r="J72" s="16">
        <v>14.96</v>
      </c>
      <c r="K72" s="12"/>
      <c r="L72" s="12"/>
      <c r="M72" s="12"/>
      <c r="N72" s="18"/>
    </row>
    <row r="73" spans="1:14" ht="165" x14ac:dyDescent="0.25">
      <c r="A73" s="7">
        <f t="shared" si="2"/>
        <v>67</v>
      </c>
      <c r="B73" s="8" t="s">
        <v>157</v>
      </c>
      <c r="C73" s="8" t="s">
        <v>159</v>
      </c>
      <c r="D73" s="8"/>
      <c r="E73" s="8"/>
      <c r="F73" s="7" t="s">
        <v>29</v>
      </c>
      <c r="G73" s="7">
        <v>40</v>
      </c>
      <c r="H73" s="9">
        <v>24</v>
      </c>
      <c r="I73" s="10">
        <f t="shared" si="3"/>
        <v>0.6</v>
      </c>
      <c r="J73" s="11">
        <v>23.68</v>
      </c>
      <c r="K73" s="12"/>
      <c r="L73" s="12"/>
      <c r="M73" s="12"/>
      <c r="N73" s="18"/>
    </row>
    <row r="74" spans="1:14" ht="75" x14ac:dyDescent="0.25">
      <c r="A74" s="7">
        <f t="shared" si="2"/>
        <v>68</v>
      </c>
      <c r="B74" s="8" t="s">
        <v>160</v>
      </c>
      <c r="C74" s="8" t="s">
        <v>161</v>
      </c>
      <c r="D74" s="8"/>
      <c r="E74" s="8"/>
      <c r="F74" s="7" t="s">
        <v>29</v>
      </c>
      <c r="G74" s="7">
        <v>140</v>
      </c>
      <c r="H74" s="9">
        <v>40</v>
      </c>
      <c r="I74" s="10">
        <f t="shared" si="3"/>
        <v>0.2857142857142857</v>
      </c>
      <c r="J74" s="11">
        <v>6.82</v>
      </c>
      <c r="K74" s="12"/>
      <c r="L74" s="12"/>
      <c r="M74" s="12"/>
      <c r="N74" s="18"/>
    </row>
    <row r="75" spans="1:14" ht="45" x14ac:dyDescent="0.25">
      <c r="A75" s="7">
        <f t="shared" si="2"/>
        <v>69</v>
      </c>
      <c r="B75" s="8" t="s">
        <v>162</v>
      </c>
      <c r="C75" s="8" t="s">
        <v>163</v>
      </c>
      <c r="D75" s="8"/>
      <c r="E75" s="8"/>
      <c r="F75" s="7" t="s">
        <v>29</v>
      </c>
      <c r="G75" s="7">
        <v>30</v>
      </c>
      <c r="H75" s="9">
        <v>9</v>
      </c>
      <c r="I75" s="10">
        <f t="shared" si="3"/>
        <v>0.3</v>
      </c>
      <c r="J75" s="11">
        <v>12.53</v>
      </c>
      <c r="K75" s="12"/>
      <c r="L75" s="12"/>
      <c r="M75" s="12"/>
      <c r="N75" s="13"/>
    </row>
    <row r="76" spans="1:14" ht="255" x14ac:dyDescent="0.25">
      <c r="A76" s="7">
        <f t="shared" si="2"/>
        <v>70</v>
      </c>
      <c r="B76" s="21" t="s">
        <v>164</v>
      </c>
      <c r="C76" s="21" t="s">
        <v>165</v>
      </c>
      <c r="D76" s="21"/>
      <c r="E76" s="21"/>
      <c r="F76" s="22" t="s">
        <v>29</v>
      </c>
      <c r="G76" s="22">
        <v>550</v>
      </c>
      <c r="H76" s="22">
        <f>16+80+96+236</f>
        <v>428</v>
      </c>
      <c r="I76" s="23">
        <f t="shared" si="3"/>
        <v>0.7781818181818182</v>
      </c>
      <c r="J76" s="24">
        <v>12.7</v>
      </c>
      <c r="K76" s="25"/>
      <c r="L76" s="25"/>
      <c r="M76" s="25"/>
      <c r="N76" s="26"/>
    </row>
    <row r="77" spans="1:14" ht="135" x14ac:dyDescent="0.25">
      <c r="A77" s="7">
        <f t="shared" si="2"/>
        <v>71</v>
      </c>
      <c r="B77" s="21" t="s">
        <v>166</v>
      </c>
      <c r="C77" s="21" t="s">
        <v>167</v>
      </c>
      <c r="D77" s="21"/>
      <c r="E77" s="21"/>
      <c r="F77" s="22" t="s">
        <v>29</v>
      </c>
      <c r="G77" s="22">
        <v>120</v>
      </c>
      <c r="H77" s="22">
        <f>7+149+10</f>
        <v>166</v>
      </c>
      <c r="I77" s="23">
        <f t="shared" si="3"/>
        <v>1.3833333333333333</v>
      </c>
      <c r="J77" s="24">
        <v>12.16</v>
      </c>
      <c r="K77" s="25"/>
      <c r="L77" s="25"/>
      <c r="M77" s="25"/>
      <c r="N77" s="26"/>
    </row>
    <row r="78" spans="1:14" ht="270" x14ac:dyDescent="0.25">
      <c r="A78" s="7">
        <f t="shared" si="2"/>
        <v>72</v>
      </c>
      <c r="B78" s="21" t="s">
        <v>168</v>
      </c>
      <c r="C78" s="21" t="s">
        <v>169</v>
      </c>
      <c r="D78" s="21"/>
      <c r="E78" s="21"/>
      <c r="F78" s="22" t="s">
        <v>29</v>
      </c>
      <c r="G78" s="22">
        <v>40</v>
      </c>
      <c r="H78" s="22">
        <v>15</v>
      </c>
      <c r="I78" s="23">
        <f t="shared" si="3"/>
        <v>0.375</v>
      </c>
      <c r="J78" s="24">
        <v>13.82</v>
      </c>
      <c r="K78" s="25"/>
      <c r="L78" s="25"/>
      <c r="M78" s="25"/>
      <c r="N78" s="26"/>
    </row>
    <row r="79" spans="1:14" ht="90" x14ac:dyDescent="0.25">
      <c r="A79" s="7">
        <f t="shared" ref="A79:A110" si="4">A78+1</f>
        <v>73</v>
      </c>
      <c r="B79" s="21" t="s">
        <v>170</v>
      </c>
      <c r="C79" s="21" t="s">
        <v>171</v>
      </c>
      <c r="D79" s="21"/>
      <c r="E79" s="21"/>
      <c r="F79" s="22" t="s">
        <v>29</v>
      </c>
      <c r="G79" s="22">
        <v>10</v>
      </c>
      <c r="H79" s="22">
        <v>0</v>
      </c>
      <c r="I79" s="27">
        <f t="shared" si="3"/>
        <v>0</v>
      </c>
      <c r="J79" s="28">
        <v>51.11</v>
      </c>
      <c r="K79" s="25"/>
      <c r="L79" s="25"/>
      <c r="M79" s="25"/>
      <c r="N79" s="29"/>
    </row>
    <row r="80" spans="1:14" ht="60" x14ac:dyDescent="0.25">
      <c r="A80" s="7">
        <f t="shared" si="4"/>
        <v>74</v>
      </c>
      <c r="B80" s="21" t="s">
        <v>172</v>
      </c>
      <c r="C80" s="21" t="s">
        <v>173</v>
      </c>
      <c r="D80" s="21"/>
      <c r="E80" s="21"/>
      <c r="F80" s="22" t="s">
        <v>29</v>
      </c>
      <c r="G80" s="22">
        <v>10</v>
      </c>
      <c r="H80" s="22">
        <v>6</v>
      </c>
      <c r="I80" s="27">
        <f t="shared" si="3"/>
        <v>0.6</v>
      </c>
      <c r="J80" s="28">
        <v>32.43</v>
      </c>
      <c r="K80" s="25"/>
      <c r="L80" s="25"/>
      <c r="M80" s="25"/>
      <c r="N80" s="29"/>
    </row>
    <row r="81" spans="1:14" ht="183.75" x14ac:dyDescent="0.25">
      <c r="A81" s="7">
        <f t="shared" si="4"/>
        <v>75</v>
      </c>
      <c r="B81" s="21" t="s">
        <v>174</v>
      </c>
      <c r="C81" s="21" t="s">
        <v>175</v>
      </c>
      <c r="D81" s="21"/>
      <c r="E81" s="21"/>
      <c r="F81" s="22" t="s">
        <v>29</v>
      </c>
      <c r="G81" s="22">
        <v>60</v>
      </c>
      <c r="H81" s="22">
        <v>18</v>
      </c>
      <c r="I81" s="23">
        <f t="shared" si="3"/>
        <v>0.3</v>
      </c>
      <c r="J81" s="24">
        <v>4.3099999999999996</v>
      </c>
      <c r="K81" s="25"/>
      <c r="L81" s="25"/>
      <c r="M81" s="25"/>
      <c r="N81" s="26"/>
    </row>
    <row r="82" spans="1:14" ht="150" x14ac:dyDescent="0.25">
      <c r="A82" s="7">
        <f t="shared" si="4"/>
        <v>76</v>
      </c>
      <c r="B82" s="21" t="s">
        <v>176</v>
      </c>
      <c r="C82" s="21" t="s">
        <v>177</v>
      </c>
      <c r="D82" s="21"/>
      <c r="E82" s="21"/>
      <c r="F82" s="22" t="s">
        <v>29</v>
      </c>
      <c r="G82" s="22">
        <v>100</v>
      </c>
      <c r="H82" s="22">
        <v>48</v>
      </c>
      <c r="I82" s="27">
        <f t="shared" si="3"/>
        <v>0.48</v>
      </c>
      <c r="J82" s="28">
        <v>2.5499999999999998</v>
      </c>
      <c r="K82" s="25"/>
      <c r="L82" s="25"/>
      <c r="M82" s="25"/>
      <c r="N82" s="26"/>
    </row>
    <row r="83" spans="1:14" ht="30" x14ac:dyDescent="0.25">
      <c r="A83" s="7">
        <f t="shared" si="4"/>
        <v>77</v>
      </c>
      <c r="B83" s="21" t="s">
        <v>178</v>
      </c>
      <c r="C83" s="21" t="s">
        <v>179</v>
      </c>
      <c r="D83" s="21"/>
      <c r="E83" s="21"/>
      <c r="F83" s="22" t="s">
        <v>29</v>
      </c>
      <c r="G83" s="22">
        <v>40</v>
      </c>
      <c r="H83" s="22">
        <v>24</v>
      </c>
      <c r="I83" s="27">
        <f t="shared" si="3"/>
        <v>0.6</v>
      </c>
      <c r="J83" s="28">
        <v>3.43</v>
      </c>
      <c r="K83" s="25"/>
      <c r="L83" s="25"/>
      <c r="M83" s="25"/>
      <c r="N83" s="26"/>
    </row>
    <row r="84" spans="1:14" ht="240" x14ac:dyDescent="0.25">
      <c r="A84" s="7">
        <f t="shared" si="4"/>
        <v>78</v>
      </c>
      <c r="B84" s="21" t="s">
        <v>180</v>
      </c>
      <c r="C84" s="21" t="s">
        <v>181</v>
      </c>
      <c r="D84" s="21"/>
      <c r="E84" s="21"/>
      <c r="F84" s="22" t="s">
        <v>29</v>
      </c>
      <c r="G84" s="22">
        <v>3</v>
      </c>
      <c r="H84" s="22">
        <v>3</v>
      </c>
      <c r="I84" s="23">
        <f t="shared" si="3"/>
        <v>1</v>
      </c>
      <c r="J84" s="24">
        <v>59.46</v>
      </c>
      <c r="K84" s="25"/>
      <c r="L84" s="25"/>
      <c r="M84" s="25"/>
      <c r="N84" s="29"/>
    </row>
    <row r="85" spans="1:14" ht="45" x14ac:dyDescent="0.25">
      <c r="A85" s="7">
        <f t="shared" si="4"/>
        <v>79</v>
      </c>
      <c r="B85" s="21" t="s">
        <v>182</v>
      </c>
      <c r="C85" s="21" t="s">
        <v>183</v>
      </c>
      <c r="D85" s="21"/>
      <c r="E85" s="21"/>
      <c r="F85" s="22" t="s">
        <v>29</v>
      </c>
      <c r="G85" s="22">
        <v>35</v>
      </c>
      <c r="H85" s="22">
        <v>16</v>
      </c>
      <c r="I85" s="27">
        <f t="shared" si="3"/>
        <v>0.45714285714285713</v>
      </c>
      <c r="J85" s="28">
        <v>5.95</v>
      </c>
      <c r="K85" s="25"/>
      <c r="L85" s="25"/>
      <c r="M85" s="25"/>
      <c r="N85" s="26"/>
    </row>
    <row r="86" spans="1:14" ht="75" x14ac:dyDescent="0.25">
      <c r="A86" s="7">
        <f t="shared" si="4"/>
        <v>80</v>
      </c>
      <c r="B86" s="21" t="s">
        <v>184</v>
      </c>
      <c r="C86" s="21" t="s">
        <v>185</v>
      </c>
      <c r="D86" s="21"/>
      <c r="E86" s="21"/>
      <c r="F86" s="22" t="s">
        <v>29</v>
      </c>
      <c r="G86" s="22">
        <v>1</v>
      </c>
      <c r="H86" s="22">
        <v>0</v>
      </c>
      <c r="I86" s="27">
        <f t="shared" si="3"/>
        <v>0</v>
      </c>
      <c r="J86" s="28">
        <v>79.73</v>
      </c>
      <c r="K86" s="25"/>
      <c r="L86" s="25"/>
      <c r="M86" s="25"/>
      <c r="N86" s="26"/>
    </row>
    <row r="87" spans="1:14" ht="90" x14ac:dyDescent="0.25">
      <c r="A87" s="7">
        <f t="shared" si="4"/>
        <v>81</v>
      </c>
      <c r="B87" s="21" t="s">
        <v>186</v>
      </c>
      <c r="C87" s="21" t="s">
        <v>187</v>
      </c>
      <c r="D87" s="21"/>
      <c r="E87" s="21"/>
      <c r="F87" s="22" t="s">
        <v>29</v>
      </c>
      <c r="G87" s="22">
        <v>3</v>
      </c>
      <c r="H87" s="22">
        <v>3</v>
      </c>
      <c r="I87" s="27">
        <f t="shared" si="3"/>
        <v>1</v>
      </c>
      <c r="J87" s="28">
        <v>88.89</v>
      </c>
      <c r="K87" s="25"/>
      <c r="L87" s="25"/>
      <c r="M87" s="25"/>
      <c r="N87" s="29"/>
    </row>
    <row r="88" spans="1:14" ht="210" x14ac:dyDescent="0.25">
      <c r="A88" s="7">
        <f t="shared" si="4"/>
        <v>82</v>
      </c>
      <c r="B88" s="21" t="s">
        <v>188</v>
      </c>
      <c r="C88" s="21" t="s">
        <v>189</v>
      </c>
      <c r="D88" s="21"/>
      <c r="E88" s="21"/>
      <c r="F88" s="22" t="s">
        <v>29</v>
      </c>
      <c r="G88" s="22">
        <v>3</v>
      </c>
      <c r="H88" s="22">
        <v>4</v>
      </c>
      <c r="I88" s="27">
        <f t="shared" si="3"/>
        <v>1.3333333333333333</v>
      </c>
      <c r="J88" s="28">
        <v>155.82</v>
      </c>
      <c r="K88" s="25"/>
      <c r="L88" s="25"/>
      <c r="M88" s="25"/>
      <c r="N88" s="26"/>
    </row>
    <row r="89" spans="1:14" ht="45" x14ac:dyDescent="0.25">
      <c r="A89" s="7">
        <f t="shared" si="4"/>
        <v>83</v>
      </c>
      <c r="B89" s="21" t="s">
        <v>190</v>
      </c>
      <c r="C89" s="21" t="s">
        <v>191</v>
      </c>
      <c r="D89" s="21"/>
      <c r="E89" s="21"/>
      <c r="F89" s="22" t="s">
        <v>29</v>
      </c>
      <c r="G89" s="22">
        <v>5</v>
      </c>
      <c r="H89" s="22">
        <v>0</v>
      </c>
      <c r="I89" s="27">
        <f t="shared" si="3"/>
        <v>0</v>
      </c>
      <c r="J89" s="28">
        <v>3.16</v>
      </c>
      <c r="K89" s="25"/>
      <c r="L89" s="25"/>
      <c r="M89" s="25"/>
      <c r="N89" s="26"/>
    </row>
    <row r="90" spans="1:14" ht="45" x14ac:dyDescent="0.25">
      <c r="A90" s="7">
        <f t="shared" si="4"/>
        <v>84</v>
      </c>
      <c r="B90" s="21" t="s">
        <v>192</v>
      </c>
      <c r="C90" s="21" t="s">
        <v>193</v>
      </c>
      <c r="D90" s="21"/>
      <c r="E90" s="21"/>
      <c r="F90" s="22" t="s">
        <v>29</v>
      </c>
      <c r="G90" s="22">
        <v>20</v>
      </c>
      <c r="H90" s="22">
        <v>10</v>
      </c>
      <c r="I90" s="27">
        <f t="shared" si="3"/>
        <v>0.5</v>
      </c>
      <c r="J90" s="28">
        <v>63.39</v>
      </c>
      <c r="K90" s="25"/>
      <c r="L90" s="25"/>
      <c r="M90" s="25"/>
      <c r="N90" s="26"/>
    </row>
    <row r="91" spans="1:14" ht="75" x14ac:dyDescent="0.25">
      <c r="A91" s="7">
        <f t="shared" si="4"/>
        <v>85</v>
      </c>
      <c r="B91" s="21" t="s">
        <v>194</v>
      </c>
      <c r="C91" s="21" t="s">
        <v>195</v>
      </c>
      <c r="D91" s="21"/>
      <c r="E91" s="21"/>
      <c r="F91" s="22" t="s">
        <v>29</v>
      </c>
      <c r="G91" s="22">
        <v>4</v>
      </c>
      <c r="H91" s="22">
        <v>0</v>
      </c>
      <c r="I91" s="27">
        <f t="shared" si="3"/>
        <v>0</v>
      </c>
      <c r="J91" s="28">
        <v>45.95</v>
      </c>
      <c r="K91" s="25"/>
      <c r="L91" s="25"/>
      <c r="M91" s="25"/>
      <c r="N91" s="26"/>
    </row>
    <row r="92" spans="1:14" ht="60" x14ac:dyDescent="0.25">
      <c r="A92" s="7">
        <f t="shared" si="4"/>
        <v>86</v>
      </c>
      <c r="B92" s="21" t="s">
        <v>196</v>
      </c>
      <c r="C92" s="21" t="s">
        <v>197</v>
      </c>
      <c r="D92" s="21"/>
      <c r="E92" s="21"/>
      <c r="F92" s="22" t="s">
        <v>29</v>
      </c>
      <c r="G92" s="22">
        <v>4</v>
      </c>
      <c r="H92" s="22">
        <v>4</v>
      </c>
      <c r="I92" s="27">
        <f t="shared" si="3"/>
        <v>1</v>
      </c>
      <c r="J92" s="28">
        <v>52.86</v>
      </c>
      <c r="K92" s="25"/>
      <c r="L92" s="25"/>
      <c r="M92" s="25"/>
      <c r="N92" s="26"/>
    </row>
    <row r="93" spans="1:14" ht="120" x14ac:dyDescent="0.25">
      <c r="A93" s="7">
        <f t="shared" si="4"/>
        <v>87</v>
      </c>
      <c r="B93" s="21" t="s">
        <v>198</v>
      </c>
      <c r="C93" s="21" t="s">
        <v>199</v>
      </c>
      <c r="D93" s="21"/>
      <c r="E93" s="21"/>
      <c r="F93" s="22" t="s">
        <v>29</v>
      </c>
      <c r="G93" s="22">
        <v>45</v>
      </c>
      <c r="H93" s="22">
        <v>24</v>
      </c>
      <c r="I93" s="23">
        <f t="shared" si="3"/>
        <v>0.53333333333333333</v>
      </c>
      <c r="J93" s="24">
        <v>35.14</v>
      </c>
      <c r="K93" s="25"/>
      <c r="L93" s="25"/>
      <c r="M93" s="25"/>
      <c r="N93" s="26"/>
    </row>
    <row r="94" spans="1:14" ht="90" x14ac:dyDescent="0.25">
      <c r="A94" s="7">
        <f t="shared" si="4"/>
        <v>88</v>
      </c>
      <c r="B94" s="21" t="s">
        <v>200</v>
      </c>
      <c r="C94" s="21" t="s">
        <v>201</v>
      </c>
      <c r="D94" s="21"/>
      <c r="E94" s="21"/>
      <c r="F94" s="22" t="s">
        <v>29</v>
      </c>
      <c r="G94" s="22">
        <v>12</v>
      </c>
      <c r="H94" s="22">
        <v>8</v>
      </c>
      <c r="I94" s="27">
        <f t="shared" si="3"/>
        <v>0.66666666666666663</v>
      </c>
      <c r="J94" s="28">
        <v>116.39</v>
      </c>
      <c r="K94" s="25"/>
      <c r="L94" s="25"/>
      <c r="M94" s="25"/>
      <c r="N94" s="26"/>
    </row>
    <row r="95" spans="1:14" x14ac:dyDescent="0.25">
      <c r="A95" s="7">
        <f t="shared" si="4"/>
        <v>89</v>
      </c>
      <c r="B95" s="21" t="s">
        <v>202</v>
      </c>
      <c r="C95" s="21" t="s">
        <v>203</v>
      </c>
      <c r="D95" s="21"/>
      <c r="E95" s="21"/>
      <c r="F95" s="22" t="s">
        <v>29</v>
      </c>
      <c r="G95" s="22">
        <v>10</v>
      </c>
      <c r="H95" s="22">
        <v>0</v>
      </c>
      <c r="I95" s="27">
        <f t="shared" si="3"/>
        <v>0</v>
      </c>
      <c r="J95" s="28">
        <v>1.39</v>
      </c>
      <c r="K95" s="25"/>
      <c r="L95" s="25"/>
      <c r="M95" s="25"/>
      <c r="N95" s="26"/>
    </row>
    <row r="96" spans="1:14" ht="30" x14ac:dyDescent="0.25">
      <c r="A96" s="7">
        <f t="shared" si="4"/>
        <v>90</v>
      </c>
      <c r="B96" s="21" t="s">
        <v>204</v>
      </c>
      <c r="C96" s="21" t="s">
        <v>205</v>
      </c>
      <c r="D96" s="21"/>
      <c r="E96" s="21"/>
      <c r="F96" s="22" t="s">
        <v>29</v>
      </c>
      <c r="G96" s="22">
        <v>10</v>
      </c>
      <c r="H96" s="22">
        <v>0</v>
      </c>
      <c r="I96" s="27">
        <f t="shared" si="3"/>
        <v>0</v>
      </c>
      <c r="J96" s="28">
        <v>2.04</v>
      </c>
      <c r="K96" s="25"/>
      <c r="L96" s="25"/>
      <c r="M96" s="25"/>
      <c r="N96" s="26"/>
    </row>
    <row r="97" spans="1:14" ht="30" x14ac:dyDescent="0.25">
      <c r="A97" s="7">
        <f t="shared" si="4"/>
        <v>91</v>
      </c>
      <c r="B97" s="21" t="s">
        <v>206</v>
      </c>
      <c r="C97" s="21" t="s">
        <v>207</v>
      </c>
      <c r="D97" s="21"/>
      <c r="E97" s="21"/>
      <c r="F97" s="22" t="s">
        <v>29</v>
      </c>
      <c r="G97" s="22">
        <v>70</v>
      </c>
      <c r="H97" s="22">
        <v>62</v>
      </c>
      <c r="I97" s="27">
        <f t="shared" si="3"/>
        <v>0.88571428571428568</v>
      </c>
      <c r="J97" s="28">
        <v>6.03</v>
      </c>
      <c r="K97" s="25"/>
      <c r="L97" s="25"/>
      <c r="M97" s="25"/>
      <c r="N97" s="26"/>
    </row>
    <row r="98" spans="1:14" ht="120" x14ac:dyDescent="0.25">
      <c r="A98" s="7">
        <f t="shared" si="4"/>
        <v>92</v>
      </c>
      <c r="B98" s="21" t="s">
        <v>208</v>
      </c>
      <c r="C98" s="21" t="s">
        <v>209</v>
      </c>
      <c r="D98" s="21"/>
      <c r="E98" s="21"/>
      <c r="F98" s="22" t="s">
        <v>29</v>
      </c>
      <c r="G98" s="22">
        <v>20</v>
      </c>
      <c r="H98" s="22">
        <v>18</v>
      </c>
      <c r="I98" s="27">
        <f t="shared" si="3"/>
        <v>0.9</v>
      </c>
      <c r="J98" s="28">
        <v>16.760000000000002</v>
      </c>
      <c r="K98" s="25"/>
      <c r="L98" s="25"/>
      <c r="M98" s="25"/>
      <c r="N98" s="26"/>
    </row>
    <row r="99" spans="1:14" ht="30" x14ac:dyDescent="0.25">
      <c r="A99" s="7">
        <f t="shared" si="4"/>
        <v>93</v>
      </c>
      <c r="B99" s="21" t="s">
        <v>210</v>
      </c>
      <c r="C99" s="21" t="s">
        <v>211</v>
      </c>
      <c r="D99" s="21"/>
      <c r="E99" s="21"/>
      <c r="F99" s="22" t="s">
        <v>29</v>
      </c>
      <c r="G99" s="22">
        <v>30</v>
      </c>
      <c r="H99" s="22">
        <v>20</v>
      </c>
      <c r="I99" s="23">
        <f t="shared" si="3"/>
        <v>0.66666666666666663</v>
      </c>
      <c r="J99" s="24">
        <v>4.7300000000000004</v>
      </c>
      <c r="K99" s="25"/>
      <c r="L99" s="25"/>
      <c r="M99" s="25"/>
      <c r="N99" s="29"/>
    </row>
    <row r="100" spans="1:14" ht="45" x14ac:dyDescent="0.25">
      <c r="A100" s="7">
        <f t="shared" si="4"/>
        <v>94</v>
      </c>
      <c r="B100" s="21" t="s">
        <v>212</v>
      </c>
      <c r="C100" s="21" t="s">
        <v>213</v>
      </c>
      <c r="D100" s="21"/>
      <c r="E100" s="21"/>
      <c r="F100" s="22" t="s">
        <v>29</v>
      </c>
      <c r="G100" s="22">
        <v>18</v>
      </c>
      <c r="H100" s="22">
        <v>0</v>
      </c>
      <c r="I100" s="27">
        <f t="shared" si="3"/>
        <v>0</v>
      </c>
      <c r="J100" s="28">
        <v>21.07</v>
      </c>
      <c r="K100" s="25"/>
      <c r="L100" s="25"/>
      <c r="M100" s="25"/>
      <c r="N100" s="26"/>
    </row>
    <row r="101" spans="1:14" ht="210" x14ac:dyDescent="0.25">
      <c r="A101" s="7">
        <f t="shared" si="4"/>
        <v>95</v>
      </c>
      <c r="B101" s="21" t="s">
        <v>214</v>
      </c>
      <c r="C101" s="21" t="s">
        <v>215</v>
      </c>
      <c r="D101" s="21"/>
      <c r="E101" s="21"/>
      <c r="F101" s="22" t="s">
        <v>29</v>
      </c>
      <c r="G101" s="22">
        <v>10</v>
      </c>
      <c r="H101" s="22">
        <v>3</v>
      </c>
      <c r="I101" s="27">
        <f t="shared" si="3"/>
        <v>0.3</v>
      </c>
      <c r="J101" s="28">
        <v>39.74</v>
      </c>
      <c r="K101" s="25"/>
      <c r="L101" s="25"/>
      <c r="M101" s="25"/>
      <c r="N101" s="29"/>
    </row>
    <row r="102" spans="1:14" ht="180" x14ac:dyDescent="0.25">
      <c r="A102" s="7">
        <f t="shared" si="4"/>
        <v>96</v>
      </c>
      <c r="B102" s="21" t="s">
        <v>216</v>
      </c>
      <c r="C102" s="21" t="s">
        <v>217</v>
      </c>
      <c r="D102" s="21"/>
      <c r="E102" s="21"/>
      <c r="F102" s="22" t="s">
        <v>29</v>
      </c>
      <c r="G102" s="22">
        <v>2</v>
      </c>
      <c r="H102" s="22">
        <v>2</v>
      </c>
      <c r="I102" s="27">
        <f t="shared" si="3"/>
        <v>1</v>
      </c>
      <c r="J102" s="28">
        <v>43.53</v>
      </c>
      <c r="K102" s="25"/>
      <c r="L102" s="25"/>
      <c r="M102" s="25"/>
      <c r="N102" s="29"/>
    </row>
    <row r="103" spans="1:14" ht="210" x14ac:dyDescent="0.25">
      <c r="A103" s="7">
        <f t="shared" si="4"/>
        <v>97</v>
      </c>
      <c r="B103" s="21" t="s">
        <v>218</v>
      </c>
      <c r="C103" s="21" t="s">
        <v>219</v>
      </c>
      <c r="D103" s="21"/>
      <c r="E103" s="21"/>
      <c r="F103" s="22" t="s">
        <v>29</v>
      </c>
      <c r="G103" s="22">
        <v>3</v>
      </c>
      <c r="H103" s="22">
        <v>1</v>
      </c>
      <c r="I103" s="27">
        <f t="shared" ref="I103:I134" si="5">H103/G103</f>
        <v>0.33333333333333331</v>
      </c>
      <c r="J103" s="28">
        <v>43.53</v>
      </c>
      <c r="K103" s="25"/>
      <c r="L103" s="25"/>
      <c r="M103" s="25"/>
      <c r="N103" s="29"/>
    </row>
    <row r="104" spans="1:14" s="19" customFormat="1" ht="150" x14ac:dyDescent="0.25">
      <c r="A104" s="7">
        <f t="shared" si="4"/>
        <v>98</v>
      </c>
      <c r="B104" s="21" t="s">
        <v>220</v>
      </c>
      <c r="C104" s="21" t="s">
        <v>221</v>
      </c>
      <c r="D104" s="21"/>
      <c r="E104" s="21"/>
      <c r="F104" s="30" t="s">
        <v>29</v>
      </c>
      <c r="G104" s="30">
        <v>480</v>
      </c>
      <c r="H104" s="30">
        <v>2</v>
      </c>
      <c r="I104" s="27">
        <f t="shared" si="5"/>
        <v>4.1666666666666666E-3</v>
      </c>
      <c r="J104" s="28">
        <v>126.26</v>
      </c>
      <c r="K104" s="25"/>
      <c r="L104" s="25"/>
      <c r="M104" s="25"/>
      <c r="N104" s="31"/>
    </row>
    <row r="105" spans="1:14" x14ac:dyDescent="0.25">
      <c r="A105" s="7">
        <f t="shared" si="4"/>
        <v>99</v>
      </c>
      <c r="B105" s="21" t="s">
        <v>222</v>
      </c>
      <c r="C105" s="21" t="s">
        <v>223</v>
      </c>
      <c r="D105" s="21"/>
      <c r="E105" s="21"/>
      <c r="F105" s="22" t="s">
        <v>29</v>
      </c>
      <c r="G105" s="22">
        <v>3</v>
      </c>
      <c r="H105" s="22">
        <v>16</v>
      </c>
      <c r="I105" s="23">
        <f t="shared" si="5"/>
        <v>5.333333333333333</v>
      </c>
      <c r="J105" s="24">
        <v>110.76</v>
      </c>
      <c r="K105" s="25"/>
      <c r="L105" s="25"/>
      <c r="M105" s="25"/>
      <c r="N105" s="29"/>
    </row>
    <row r="106" spans="1:14" ht="210" x14ac:dyDescent="0.25">
      <c r="A106" s="7">
        <f t="shared" si="4"/>
        <v>100</v>
      </c>
      <c r="B106" s="21" t="s">
        <v>224</v>
      </c>
      <c r="C106" s="21" t="s">
        <v>225</v>
      </c>
      <c r="D106" s="21"/>
      <c r="E106" s="21"/>
      <c r="F106" s="22" t="s">
        <v>29</v>
      </c>
      <c r="G106" s="22">
        <v>10</v>
      </c>
      <c r="H106" s="22">
        <v>11</v>
      </c>
      <c r="I106" s="23">
        <f t="shared" si="5"/>
        <v>1.1000000000000001</v>
      </c>
      <c r="J106" s="24">
        <v>101.92</v>
      </c>
      <c r="K106" s="25"/>
      <c r="L106" s="25"/>
      <c r="M106" s="25"/>
      <c r="N106" s="26"/>
    </row>
    <row r="107" spans="1:14" ht="30" x14ac:dyDescent="0.25">
      <c r="A107" s="7">
        <f t="shared" si="4"/>
        <v>101</v>
      </c>
      <c r="B107" s="21" t="s">
        <v>226</v>
      </c>
      <c r="C107" s="21" t="s">
        <v>227</v>
      </c>
      <c r="D107" s="21"/>
      <c r="E107" s="21"/>
      <c r="F107" s="22" t="s">
        <v>29</v>
      </c>
      <c r="G107" s="22">
        <v>2</v>
      </c>
      <c r="H107" s="22">
        <v>6</v>
      </c>
      <c r="I107" s="23">
        <f t="shared" si="5"/>
        <v>3</v>
      </c>
      <c r="J107" s="24">
        <v>44.22</v>
      </c>
      <c r="K107" s="25"/>
      <c r="L107" s="25"/>
      <c r="M107" s="25"/>
      <c r="N107" s="29"/>
    </row>
    <row r="108" spans="1:14" ht="45" x14ac:dyDescent="0.25">
      <c r="A108" s="7">
        <f t="shared" si="4"/>
        <v>102</v>
      </c>
      <c r="B108" s="21" t="s">
        <v>228</v>
      </c>
      <c r="C108" s="21" t="s">
        <v>229</v>
      </c>
      <c r="D108" s="21"/>
      <c r="E108" s="21"/>
      <c r="F108" s="22" t="s">
        <v>29</v>
      </c>
      <c r="G108" s="22">
        <v>1</v>
      </c>
      <c r="H108" s="22">
        <v>0</v>
      </c>
      <c r="I108" s="27">
        <f t="shared" si="5"/>
        <v>0</v>
      </c>
      <c r="J108" s="28">
        <v>15.35</v>
      </c>
      <c r="K108" s="25"/>
      <c r="L108" s="25"/>
      <c r="M108" s="25"/>
      <c r="N108" s="26"/>
    </row>
    <row r="109" spans="1:14" ht="60" x14ac:dyDescent="0.25">
      <c r="A109" s="7">
        <f t="shared" si="4"/>
        <v>103</v>
      </c>
      <c r="B109" s="21" t="s">
        <v>230</v>
      </c>
      <c r="C109" s="21" t="s">
        <v>231</v>
      </c>
      <c r="D109" s="21"/>
      <c r="E109" s="21"/>
      <c r="F109" s="22" t="s">
        <v>29</v>
      </c>
      <c r="G109" s="22">
        <v>2</v>
      </c>
      <c r="H109" s="22">
        <v>3</v>
      </c>
      <c r="I109" s="27">
        <f t="shared" si="5"/>
        <v>1.5</v>
      </c>
      <c r="J109" s="28">
        <v>56.68</v>
      </c>
      <c r="K109" s="25"/>
      <c r="L109" s="25"/>
      <c r="M109" s="25"/>
      <c r="N109" s="26"/>
    </row>
    <row r="110" spans="1:14" ht="90" x14ac:dyDescent="0.25">
      <c r="A110" s="7">
        <f t="shared" si="4"/>
        <v>104</v>
      </c>
      <c r="B110" s="21" t="s">
        <v>232</v>
      </c>
      <c r="C110" s="21" t="s">
        <v>233</v>
      </c>
      <c r="D110" s="21"/>
      <c r="E110" s="21"/>
      <c r="F110" s="22" t="s">
        <v>29</v>
      </c>
      <c r="G110" s="22">
        <v>17</v>
      </c>
      <c r="H110" s="22">
        <v>18</v>
      </c>
      <c r="I110" s="27">
        <f t="shared" si="5"/>
        <v>1.0588235294117647</v>
      </c>
      <c r="J110" s="28">
        <v>15.77</v>
      </c>
      <c r="K110" s="25"/>
      <c r="L110" s="25"/>
      <c r="M110" s="25"/>
      <c r="N110" s="26"/>
    </row>
    <row r="111" spans="1:14" ht="45" x14ac:dyDescent="0.25">
      <c r="A111" s="7">
        <f t="shared" ref="A111:A124" si="6">A110+1</f>
        <v>105</v>
      </c>
      <c r="B111" s="21" t="s">
        <v>234</v>
      </c>
      <c r="C111" s="21" t="s">
        <v>235</v>
      </c>
      <c r="D111" s="21"/>
      <c r="E111" s="21"/>
      <c r="F111" s="22" t="s">
        <v>29</v>
      </c>
      <c r="G111" s="22">
        <v>500</v>
      </c>
      <c r="H111" s="22">
        <v>0</v>
      </c>
      <c r="I111" s="27">
        <f t="shared" si="5"/>
        <v>0</v>
      </c>
      <c r="J111" s="28">
        <v>37.24</v>
      </c>
      <c r="K111" s="25"/>
      <c r="L111" s="25"/>
      <c r="M111" s="25"/>
      <c r="N111" s="29"/>
    </row>
    <row r="112" spans="1:14" ht="45" x14ac:dyDescent="0.25">
      <c r="A112" s="7">
        <f t="shared" si="6"/>
        <v>106</v>
      </c>
      <c r="B112" s="21" t="s">
        <v>236</v>
      </c>
      <c r="C112" s="21" t="s">
        <v>237</v>
      </c>
      <c r="D112" s="21"/>
      <c r="E112" s="21"/>
      <c r="F112" s="22" t="s">
        <v>29</v>
      </c>
      <c r="G112" s="22">
        <v>3</v>
      </c>
      <c r="H112" s="22">
        <v>1</v>
      </c>
      <c r="I112" s="27">
        <f t="shared" si="5"/>
        <v>0.33333333333333331</v>
      </c>
      <c r="J112" s="28">
        <v>17.39</v>
      </c>
      <c r="K112" s="25"/>
      <c r="L112" s="25"/>
      <c r="M112" s="25"/>
      <c r="N112" s="29"/>
    </row>
    <row r="113" spans="1:14" ht="45" x14ac:dyDescent="0.25">
      <c r="A113" s="7">
        <f t="shared" si="6"/>
        <v>107</v>
      </c>
      <c r="B113" s="21" t="s">
        <v>238</v>
      </c>
      <c r="C113" s="21" t="s">
        <v>239</v>
      </c>
      <c r="D113" s="21"/>
      <c r="E113" s="21"/>
      <c r="F113" s="22" t="s">
        <v>29</v>
      </c>
      <c r="G113" s="22">
        <v>1500</v>
      </c>
      <c r="H113" s="22">
        <v>0</v>
      </c>
      <c r="I113" s="27">
        <f t="shared" si="5"/>
        <v>0</v>
      </c>
      <c r="J113" s="28">
        <v>13.26</v>
      </c>
      <c r="K113" s="25"/>
      <c r="L113" s="25"/>
      <c r="M113" s="25"/>
      <c r="N113" s="26"/>
    </row>
    <row r="114" spans="1:14" ht="60" x14ac:dyDescent="0.25">
      <c r="A114" s="7">
        <f t="shared" si="6"/>
        <v>108</v>
      </c>
      <c r="B114" s="21" t="s">
        <v>240</v>
      </c>
      <c r="C114" s="21" t="s">
        <v>241</v>
      </c>
      <c r="D114" s="21"/>
      <c r="E114" s="21"/>
      <c r="F114" s="22" t="s">
        <v>29</v>
      </c>
      <c r="G114" s="22">
        <v>500</v>
      </c>
      <c r="H114" s="22">
        <f>8+162</f>
        <v>170</v>
      </c>
      <c r="I114" s="23">
        <f t="shared" si="5"/>
        <v>0.34</v>
      </c>
      <c r="J114" s="24">
        <v>4.7300000000000004</v>
      </c>
      <c r="K114" s="25"/>
      <c r="L114" s="25"/>
      <c r="M114" s="25"/>
      <c r="N114" s="26"/>
    </row>
    <row r="115" spans="1:14" x14ac:dyDescent="0.25">
      <c r="A115" s="7">
        <f t="shared" si="6"/>
        <v>109</v>
      </c>
      <c r="B115" s="21" t="s">
        <v>242</v>
      </c>
      <c r="C115" s="21" t="s">
        <v>243</v>
      </c>
      <c r="D115" s="21"/>
      <c r="E115" s="21"/>
      <c r="F115" s="22" t="s">
        <v>29</v>
      </c>
      <c r="G115" s="22">
        <v>2</v>
      </c>
      <c r="H115" s="22">
        <v>0</v>
      </c>
      <c r="I115" s="27">
        <f t="shared" si="5"/>
        <v>0</v>
      </c>
      <c r="J115" s="28">
        <v>37.340000000000003</v>
      </c>
      <c r="K115" s="25"/>
      <c r="L115" s="25"/>
      <c r="M115" s="25"/>
      <c r="N115" s="29"/>
    </row>
    <row r="116" spans="1:14" ht="180" x14ac:dyDescent="0.25">
      <c r="A116" s="7">
        <f t="shared" si="6"/>
        <v>110</v>
      </c>
      <c r="B116" s="32" t="s">
        <v>244</v>
      </c>
      <c r="C116" s="21" t="s">
        <v>245</v>
      </c>
      <c r="D116" s="21"/>
      <c r="E116" s="21"/>
      <c r="F116" s="22" t="s">
        <v>32</v>
      </c>
      <c r="G116" s="22">
        <v>350</v>
      </c>
      <c r="H116" s="22">
        <f>3*114</f>
        <v>342</v>
      </c>
      <c r="I116" s="27">
        <f t="shared" si="5"/>
        <v>0.97714285714285709</v>
      </c>
      <c r="J116" s="28">
        <v>12.96</v>
      </c>
      <c r="K116" s="25"/>
      <c r="L116" s="25"/>
      <c r="M116" s="25"/>
      <c r="N116" s="26"/>
    </row>
    <row r="117" spans="1:14" x14ac:dyDescent="0.25">
      <c r="A117" s="7">
        <f t="shared" si="6"/>
        <v>111</v>
      </c>
      <c r="B117" s="21" t="s">
        <v>246</v>
      </c>
      <c r="C117" s="33" t="s">
        <v>247</v>
      </c>
      <c r="D117" s="21"/>
      <c r="E117" s="21"/>
      <c r="F117" s="22" t="s">
        <v>29</v>
      </c>
      <c r="G117" s="22">
        <v>10</v>
      </c>
      <c r="H117" s="22">
        <v>4</v>
      </c>
      <c r="I117" s="27">
        <f t="shared" si="5"/>
        <v>0.4</v>
      </c>
      <c r="J117" s="28">
        <v>10.14</v>
      </c>
      <c r="K117" s="25"/>
      <c r="L117" s="25"/>
      <c r="M117" s="25"/>
      <c r="N117" s="26"/>
    </row>
    <row r="118" spans="1:14" x14ac:dyDescent="0.25">
      <c r="A118" s="7">
        <f t="shared" si="6"/>
        <v>112</v>
      </c>
      <c r="B118" s="21" t="s">
        <v>248</v>
      </c>
      <c r="C118" s="34" t="s">
        <v>249</v>
      </c>
      <c r="D118" s="21"/>
      <c r="E118" s="21"/>
      <c r="F118" s="35" t="s">
        <v>29</v>
      </c>
      <c r="G118" s="35">
        <v>12</v>
      </c>
      <c r="H118" s="35">
        <v>7</v>
      </c>
      <c r="I118" s="23">
        <f t="shared" si="5"/>
        <v>0.58333333333333337</v>
      </c>
      <c r="J118" s="24">
        <v>17.62</v>
      </c>
      <c r="K118" s="25"/>
      <c r="L118" s="25"/>
      <c r="M118" s="25"/>
      <c r="N118" s="29"/>
    </row>
    <row r="119" spans="1:14" ht="195" x14ac:dyDescent="0.25">
      <c r="A119" s="7">
        <f t="shared" si="6"/>
        <v>113</v>
      </c>
      <c r="B119" s="21" t="s">
        <v>250</v>
      </c>
      <c r="C119" s="36" t="s">
        <v>251</v>
      </c>
      <c r="D119" s="21"/>
      <c r="E119" s="21"/>
      <c r="F119" s="35" t="s">
        <v>29</v>
      </c>
      <c r="G119" s="35">
        <v>10</v>
      </c>
      <c r="H119" s="35">
        <v>6</v>
      </c>
      <c r="I119" s="27">
        <f t="shared" si="5"/>
        <v>0.6</v>
      </c>
      <c r="J119" s="28">
        <v>74.319999999999993</v>
      </c>
      <c r="K119" s="25"/>
      <c r="L119" s="25"/>
      <c r="M119" s="25"/>
      <c r="N119" s="26"/>
    </row>
    <row r="120" spans="1:14" ht="210" x14ac:dyDescent="0.25">
      <c r="A120" s="7">
        <f t="shared" si="6"/>
        <v>114</v>
      </c>
      <c r="B120" s="21" t="s">
        <v>252</v>
      </c>
      <c r="C120" s="37" t="s">
        <v>253</v>
      </c>
      <c r="D120" s="21"/>
      <c r="E120" s="21"/>
      <c r="F120" s="35" t="s">
        <v>29</v>
      </c>
      <c r="G120" s="35">
        <v>35</v>
      </c>
      <c r="H120" s="35">
        <f>6+6+12</f>
        <v>24</v>
      </c>
      <c r="I120" s="27">
        <f t="shared" si="5"/>
        <v>0.68571428571428572</v>
      </c>
      <c r="J120" s="28">
        <v>20.27</v>
      </c>
      <c r="K120" s="25"/>
      <c r="L120" s="25"/>
      <c r="M120" s="25"/>
      <c r="N120" s="26"/>
    </row>
    <row r="121" spans="1:14" ht="30" x14ac:dyDescent="0.25">
      <c r="A121" s="22">
        <f t="shared" si="6"/>
        <v>115</v>
      </c>
      <c r="B121" s="38" t="s">
        <v>254</v>
      </c>
      <c r="C121" s="39" t="s">
        <v>255</v>
      </c>
      <c r="D121" s="38"/>
      <c r="E121" s="21"/>
      <c r="F121" s="40" t="s">
        <v>102</v>
      </c>
      <c r="G121" s="35">
        <v>80</v>
      </c>
      <c r="H121" s="35">
        <v>0</v>
      </c>
      <c r="I121" s="27">
        <f t="shared" si="5"/>
        <v>0</v>
      </c>
      <c r="J121" s="28">
        <v>2.38</v>
      </c>
      <c r="K121" s="25"/>
      <c r="L121" s="25"/>
      <c r="M121" s="25"/>
      <c r="N121" s="26"/>
    </row>
    <row r="122" spans="1:14" ht="30" x14ac:dyDescent="0.25">
      <c r="A122" s="22">
        <f t="shared" si="6"/>
        <v>116</v>
      </c>
      <c r="B122" s="21" t="s">
        <v>30</v>
      </c>
      <c r="C122" s="21" t="s">
        <v>256</v>
      </c>
      <c r="D122" s="38"/>
      <c r="E122" s="38"/>
      <c r="F122" s="40" t="s">
        <v>32</v>
      </c>
      <c r="G122" s="35">
        <v>100</v>
      </c>
      <c r="H122" s="35">
        <v>0</v>
      </c>
      <c r="I122" s="27">
        <f t="shared" si="5"/>
        <v>0</v>
      </c>
      <c r="J122" s="28">
        <v>10.5</v>
      </c>
      <c r="K122" s="25"/>
      <c r="L122" s="25"/>
      <c r="M122" s="25"/>
      <c r="N122" s="26"/>
    </row>
    <row r="123" spans="1:14" ht="45" x14ac:dyDescent="0.25">
      <c r="A123" s="22">
        <f t="shared" si="6"/>
        <v>117</v>
      </c>
      <c r="B123" s="38" t="s">
        <v>257</v>
      </c>
      <c r="C123" s="38" t="s">
        <v>258</v>
      </c>
      <c r="D123" s="38"/>
      <c r="E123" s="38"/>
      <c r="F123" s="40" t="s">
        <v>102</v>
      </c>
      <c r="G123" s="35">
        <v>80</v>
      </c>
      <c r="H123" s="35">
        <v>0</v>
      </c>
      <c r="I123" s="27">
        <f t="shared" si="5"/>
        <v>0</v>
      </c>
      <c r="J123" s="28">
        <v>8.6</v>
      </c>
      <c r="K123" s="25"/>
      <c r="L123" s="25"/>
      <c r="M123" s="25"/>
      <c r="N123" s="26"/>
    </row>
    <row r="124" spans="1:14" ht="105" x14ac:dyDescent="0.25">
      <c r="A124" s="22">
        <f t="shared" si="6"/>
        <v>118</v>
      </c>
      <c r="B124" s="38" t="s">
        <v>259</v>
      </c>
      <c r="C124" s="38" t="s">
        <v>260</v>
      </c>
      <c r="D124" s="38"/>
      <c r="E124" s="38"/>
      <c r="F124" s="40" t="s">
        <v>102</v>
      </c>
      <c r="G124" s="35">
        <v>15</v>
      </c>
      <c r="H124" s="35"/>
      <c r="I124" s="27"/>
      <c r="J124" s="28"/>
      <c r="K124" s="25"/>
      <c r="L124" s="25"/>
      <c r="M124" s="25"/>
      <c r="N124" s="29"/>
    </row>
    <row r="125" spans="1:14" ht="120" x14ac:dyDescent="0.25">
      <c r="A125" s="22">
        <v>120</v>
      </c>
      <c r="B125" s="38" t="s">
        <v>261</v>
      </c>
      <c r="C125" s="38" t="s">
        <v>262</v>
      </c>
      <c r="D125" s="38"/>
      <c r="E125" s="38"/>
      <c r="F125" s="40" t="s">
        <v>29</v>
      </c>
      <c r="G125" s="35">
        <v>20</v>
      </c>
      <c r="H125" s="35"/>
      <c r="I125" s="27"/>
      <c r="J125" s="28"/>
      <c r="K125" s="25"/>
      <c r="L125" s="25"/>
      <c r="M125" s="25"/>
      <c r="N125" s="29"/>
    </row>
    <row r="126" spans="1:14" ht="120" x14ac:dyDescent="0.25">
      <c r="A126" s="22">
        <v>121</v>
      </c>
      <c r="B126" s="38" t="s">
        <v>263</v>
      </c>
      <c r="C126" s="38" t="s">
        <v>264</v>
      </c>
      <c r="D126" s="38"/>
      <c r="E126" s="38"/>
      <c r="F126" s="40" t="s">
        <v>29</v>
      </c>
      <c r="G126" s="35">
        <v>420</v>
      </c>
      <c r="H126" s="35"/>
      <c r="I126" s="27"/>
      <c r="J126" s="28"/>
      <c r="K126" s="25"/>
      <c r="L126" s="25"/>
      <c r="M126" s="25"/>
      <c r="N126" s="29"/>
    </row>
    <row r="127" spans="1:14" ht="165" x14ac:dyDescent="0.25">
      <c r="A127" s="22">
        <v>122</v>
      </c>
      <c r="B127" s="38" t="s">
        <v>265</v>
      </c>
      <c r="C127" s="38" t="s">
        <v>266</v>
      </c>
      <c r="D127" s="38"/>
      <c r="E127" s="38"/>
      <c r="F127" s="40" t="s">
        <v>102</v>
      </c>
      <c r="G127" s="35">
        <v>140</v>
      </c>
      <c r="H127" s="35"/>
      <c r="I127" s="27"/>
      <c r="J127" s="28"/>
      <c r="K127" s="25"/>
      <c r="L127" s="25"/>
      <c r="M127" s="25"/>
      <c r="N127" s="29"/>
    </row>
    <row r="128" spans="1:14" ht="180" x14ac:dyDescent="0.25">
      <c r="A128" s="22">
        <v>123</v>
      </c>
      <c r="B128" s="38" t="s">
        <v>267</v>
      </c>
      <c r="C128" s="38" t="s">
        <v>268</v>
      </c>
      <c r="D128" s="38"/>
      <c r="E128" s="38"/>
      <c r="F128" s="40" t="s">
        <v>29</v>
      </c>
      <c r="G128" s="35">
        <v>140</v>
      </c>
      <c r="H128" s="35"/>
      <c r="I128" s="27"/>
      <c r="J128" s="28"/>
      <c r="K128" s="25"/>
      <c r="L128" s="25"/>
      <c r="M128" s="25"/>
      <c r="N128" s="29"/>
    </row>
    <row r="129" spans="1:14" ht="75" x14ac:dyDescent="0.25">
      <c r="A129" s="22">
        <v>124</v>
      </c>
      <c r="B129" s="38" t="s">
        <v>269</v>
      </c>
      <c r="C129" s="38" t="s">
        <v>270</v>
      </c>
      <c r="D129" s="38"/>
      <c r="E129" s="38"/>
      <c r="F129" s="40" t="s">
        <v>29</v>
      </c>
      <c r="G129" s="35">
        <v>140</v>
      </c>
      <c r="H129" s="35"/>
      <c r="I129" s="27"/>
      <c r="J129" s="28"/>
      <c r="K129" s="25"/>
      <c r="L129" s="25"/>
      <c r="M129" s="25"/>
      <c r="N129" s="29"/>
    </row>
    <row r="130" spans="1:14" ht="90" x14ac:dyDescent="0.25">
      <c r="A130" s="22">
        <v>125</v>
      </c>
      <c r="B130" s="38" t="s">
        <v>271</v>
      </c>
      <c r="C130" s="38" t="s">
        <v>272</v>
      </c>
      <c r="D130" s="38"/>
      <c r="E130" s="38"/>
      <c r="F130" s="40" t="s">
        <v>29</v>
      </c>
      <c r="G130" s="35">
        <v>140</v>
      </c>
      <c r="H130" s="35"/>
      <c r="I130" s="27"/>
      <c r="J130" s="28"/>
      <c r="K130" s="25"/>
      <c r="L130" s="25"/>
      <c r="M130" s="25"/>
      <c r="N130" s="29"/>
    </row>
    <row r="131" spans="1:14" ht="195" x14ac:dyDescent="0.25">
      <c r="A131" s="22">
        <v>126</v>
      </c>
      <c r="B131" s="38" t="s">
        <v>273</v>
      </c>
      <c r="C131" s="38" t="s">
        <v>274</v>
      </c>
      <c r="D131" s="38"/>
      <c r="E131" s="38"/>
      <c r="F131" s="40" t="s">
        <v>29</v>
      </c>
      <c r="G131" s="35">
        <v>12</v>
      </c>
      <c r="H131" s="35"/>
      <c r="I131" s="27"/>
      <c r="J131" s="28"/>
      <c r="K131" s="25"/>
      <c r="L131" s="25"/>
      <c r="M131" s="25"/>
      <c r="N131" s="29"/>
    </row>
    <row r="132" spans="1:14" x14ac:dyDescent="0.25">
      <c r="A132" s="22">
        <v>127</v>
      </c>
      <c r="B132" s="38" t="s">
        <v>275</v>
      </c>
      <c r="C132" s="38" t="s">
        <v>276</v>
      </c>
      <c r="D132" s="38"/>
      <c r="E132" s="38"/>
      <c r="F132" s="40" t="s">
        <v>29</v>
      </c>
      <c r="G132" s="35">
        <v>25</v>
      </c>
      <c r="H132" s="35"/>
      <c r="I132" s="27"/>
      <c r="J132" s="28"/>
      <c r="K132" s="25"/>
      <c r="L132" s="25"/>
      <c r="M132" s="25"/>
      <c r="N132" s="29"/>
    </row>
    <row r="133" spans="1:14" x14ac:dyDescent="0.25">
      <c r="A133" s="22">
        <v>128</v>
      </c>
      <c r="B133" s="38" t="s">
        <v>277</v>
      </c>
      <c r="C133" s="38" t="s">
        <v>278</v>
      </c>
      <c r="D133" s="38"/>
      <c r="E133" s="38"/>
      <c r="F133" s="40" t="s">
        <v>29</v>
      </c>
      <c r="G133" s="41">
        <v>40</v>
      </c>
      <c r="H133" s="35"/>
      <c r="I133" s="27"/>
      <c r="J133" s="28"/>
      <c r="K133" s="25"/>
      <c r="L133" s="25"/>
      <c r="M133" s="25"/>
      <c r="N133" s="29"/>
    </row>
    <row r="134" spans="1:14" ht="255" x14ac:dyDescent="0.25">
      <c r="A134" s="22">
        <v>129</v>
      </c>
      <c r="B134" s="38" t="s">
        <v>279</v>
      </c>
      <c r="C134" s="38" t="s">
        <v>280</v>
      </c>
      <c r="D134" s="38"/>
      <c r="E134" s="38"/>
      <c r="F134" s="40" t="s">
        <v>32</v>
      </c>
      <c r="G134" s="41">
        <v>2300</v>
      </c>
      <c r="H134" s="35"/>
      <c r="I134" s="27"/>
      <c r="J134" s="28"/>
      <c r="K134" s="25"/>
      <c r="L134" s="25"/>
      <c r="M134" s="25"/>
      <c r="N134" s="29"/>
    </row>
    <row r="135" spans="1:14" ht="90" x14ac:dyDescent="0.25">
      <c r="A135" s="42">
        <v>130</v>
      </c>
      <c r="B135" s="38" t="s">
        <v>281</v>
      </c>
      <c r="C135" s="39" t="s">
        <v>282</v>
      </c>
      <c r="D135" s="38"/>
      <c r="E135" s="38"/>
      <c r="F135" s="40" t="s">
        <v>29</v>
      </c>
      <c r="G135" s="40">
        <v>200</v>
      </c>
      <c r="H135" s="35"/>
      <c r="I135" s="35"/>
      <c r="J135" s="35"/>
      <c r="K135" s="25"/>
      <c r="L135" s="25"/>
      <c r="M135" s="25"/>
      <c r="N135" s="29"/>
    </row>
    <row r="136" spans="1:14" x14ac:dyDescent="0.25">
      <c r="A136" s="48" t="s">
        <v>283</v>
      </c>
      <c r="B136" s="48"/>
      <c r="C136" s="48"/>
      <c r="D136" s="48"/>
      <c r="E136" s="48"/>
      <c r="F136" s="48"/>
      <c r="G136" s="48"/>
      <c r="H136" s="43"/>
      <c r="I136" s="43"/>
      <c r="J136" s="43"/>
      <c r="K136" s="44"/>
      <c r="L136" s="45"/>
      <c r="M136" s="45"/>
      <c r="N136" s="45"/>
    </row>
    <row r="137" spans="1:14" x14ac:dyDescent="0.25">
      <c r="B137" s="49" t="s">
        <v>284</v>
      </c>
      <c r="C137" s="49"/>
      <c r="D137" s="49"/>
      <c r="E137" s="49"/>
      <c r="F137" s="49"/>
      <c r="G137" s="49"/>
      <c r="H137" s="49"/>
      <c r="I137" s="49"/>
      <c r="J137" s="49"/>
      <c r="K137" s="49"/>
      <c r="L137" s="49"/>
      <c r="M137" s="49"/>
      <c r="N137" s="49"/>
    </row>
    <row r="138" spans="1:14" ht="99.4" customHeight="1" x14ac:dyDescent="0.25">
      <c r="B138" s="50" t="s">
        <v>285</v>
      </c>
      <c r="C138" s="50"/>
      <c r="D138" s="50"/>
      <c r="E138" s="50"/>
      <c r="F138" s="50"/>
      <c r="G138" s="50"/>
      <c r="H138" s="50"/>
      <c r="I138" s="50"/>
      <c r="J138" s="50"/>
      <c r="K138" s="50"/>
      <c r="L138" s="50"/>
      <c r="M138" s="50"/>
      <c r="N138" s="50"/>
    </row>
    <row r="141" spans="1:14" x14ac:dyDescent="0.25">
      <c r="G141" s="47" t="s">
        <v>286</v>
      </c>
      <c r="H141" s="47"/>
      <c r="I141" s="47"/>
      <c r="J141" s="47"/>
      <c r="K141" s="47"/>
      <c r="L141" s="47"/>
      <c r="M141" s="47"/>
      <c r="N141" s="47"/>
    </row>
    <row r="142" spans="1:14" x14ac:dyDescent="0.25">
      <c r="K142" s="51" t="s">
        <v>287</v>
      </c>
      <c r="L142" s="51"/>
      <c r="M142" s="51"/>
    </row>
  </sheetData>
  <mergeCells count="7">
    <mergeCell ref="K142:M142"/>
    <mergeCell ref="A1:N1"/>
    <mergeCell ref="A3:N3"/>
    <mergeCell ref="A136:G136"/>
    <mergeCell ref="B137:N137"/>
    <mergeCell ref="B138:N138"/>
    <mergeCell ref="G141:N141"/>
  </mergeCells>
  <pageMargins left="0.70000000000000007" right="0.70000000000000007" top="1.1437007874015752" bottom="1.1437007874015752" header="0.75000000000000011" footer="0.75000000000000011"/>
  <pageSetup paperSize="9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1194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Arkusz1!_xlnm._FilterDatabase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pradecki</dc:creator>
  <cp:lastModifiedBy>Wojciech Lucjan Chmielinski</cp:lastModifiedBy>
  <cp:revision>17</cp:revision>
  <cp:lastPrinted>2024-12-13T07:24:28Z</cp:lastPrinted>
  <dcterms:created xsi:type="dcterms:W3CDTF">2021-12-09T08:52:02Z</dcterms:created>
  <dcterms:modified xsi:type="dcterms:W3CDTF">2024-12-13T07:26:14Z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r8>0</vt:r8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