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fs.ncbj.gov.pl\transfer$\Dokumenty Dział Zamówień Publicznych\2_Postępowania\Katarzyna_Kwiatkowska\2022\EZP.270.72.2022 skraplarka helowa\EZP.270.72.2022\Angielski\"/>
    </mc:Choice>
  </mc:AlternateContent>
  <bookViews>
    <workbookView xWindow="0" yWindow="0" windowWidth="25200" windowHeight="10650"/>
  </bookViews>
  <sheets>
    <sheet name="Arkusz1" sheetId="1" r:id="rId1"/>
  </sheets>
  <definedNames>
    <definedName name="_xlnm.Print_Area" localSheetId="0">Arkusz1!$B$1:$I$39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 l="1"/>
  <c r="I27" i="1" l="1"/>
  <c r="I26" i="1"/>
  <c r="I25" i="1"/>
  <c r="G23" i="1" l="1"/>
  <c r="I16" i="1" l="1"/>
  <c r="I15" i="1"/>
  <c r="I17" i="1"/>
  <c r="I18" i="1"/>
  <c r="I19" i="1"/>
  <c r="I21" i="1"/>
  <c r="I20" i="1"/>
  <c r="I22" i="1"/>
  <c r="H23" i="1"/>
  <c r="I23" i="1" s="1"/>
  <c r="G12" i="1"/>
  <c r="I10" i="1" l="1"/>
  <c r="I9" i="1"/>
  <c r="I8" i="1"/>
  <c r="I7" i="1"/>
  <c r="I11" i="1"/>
  <c r="H12" i="1"/>
  <c r="I12" i="1" s="1"/>
</calcChain>
</file>

<file path=xl/comments1.xml><?xml version="1.0" encoding="utf-8"?>
<comments xmlns="http://schemas.openxmlformats.org/spreadsheetml/2006/main">
  <authors>
    <author>Matusiak Michał</author>
  </authors>
  <commentList>
    <comment ref="F13" authorId="0" shapeId="0">
      <text>
        <r>
          <rPr>
            <sz val="9"/>
            <color indexed="81"/>
            <rFont val="Tahoma"/>
            <family val="2"/>
            <charset val="238"/>
          </rPr>
          <t>Total value of Task 1 implementation expected by the Economic Operator. This value is automatically divided between the stages in accordance with the percentage declaration of the Economic Operator.</t>
        </r>
      </text>
    </comment>
    <comment ref="I13" authorId="0" shapeId="0">
      <text>
        <r>
          <rPr>
            <sz val="9"/>
            <color indexed="81"/>
            <rFont val="Tahoma"/>
            <family val="2"/>
            <charset val="238"/>
          </rPr>
          <t>Currency in which the offer is submitted. The Awardind Entity allows the following currencies: CHD, EUR, PLN, USD.</t>
        </r>
      </text>
    </comment>
    <comment ref="F24" authorId="0" shapeId="0">
      <text>
        <r>
          <rPr>
            <sz val="9"/>
            <color indexed="81"/>
            <rFont val="Tahoma"/>
            <family val="2"/>
            <charset val="238"/>
          </rPr>
          <t>Total value of Task 2 implementation expected by the Economic Operator. This value is automatically divided between the stages in accordance with the percentage declaration of the Economic Operator.</t>
        </r>
      </text>
    </comment>
    <comment ref="I24" authorId="0" shapeId="0">
      <text>
        <r>
          <rPr>
            <sz val="9"/>
            <color indexed="81"/>
            <rFont val="Tahoma"/>
            <family val="2"/>
            <charset val="238"/>
          </rPr>
          <t>Currency in which the offer is submitted. The Awardind Entity allows the following currencies: CHD, EUR, PLN, USD.</t>
        </r>
      </text>
    </comment>
  </commentList>
</comments>
</file>

<file path=xl/sharedStrings.xml><?xml version="1.0" encoding="utf-8"?>
<sst xmlns="http://schemas.openxmlformats.org/spreadsheetml/2006/main" count="59" uniqueCount="39">
  <si>
    <t>TOM IV SWZ</t>
  </si>
  <si>
    <t>……………………………………………………..</t>
  </si>
  <si>
    <t xml:space="preserve">             ……………………...……………………..</t>
  </si>
  <si>
    <t>PRICE FORM</t>
  </si>
  <si>
    <t>Index</t>
  </si>
  <si>
    <t>Description</t>
  </si>
  <si>
    <t>Task 1, including:</t>
  </si>
  <si>
    <t>Technical design</t>
  </si>
  <si>
    <t>Set</t>
  </si>
  <si>
    <t>Detailed design</t>
  </si>
  <si>
    <t>Delivery</t>
  </si>
  <si>
    <t>Instalation</t>
  </si>
  <si>
    <t>Commissioning and acceptance</t>
  </si>
  <si>
    <t>NETTO AMOUNT FOR TASK 1*:</t>
  </si>
  <si>
    <t>Task 2, including:</t>
  </si>
  <si>
    <t>Delivery cont. (Part B)</t>
  </si>
  <si>
    <t>Installation cont. (Part B)</t>
  </si>
  <si>
    <t>NETTO AMOUNT FOR TASK 2*:</t>
  </si>
  <si>
    <t>TOTAL NETTO AMOUNT FOR TASK 1&amp;2:</t>
  </si>
  <si>
    <t>VAT TAX (if appicable)</t>
  </si>
  <si>
    <t>Value %</t>
  </si>
  <si>
    <t>NETTO + TAX VALUE FOR TASK 1&amp;2:</t>
  </si>
  <si>
    <t>The offered percentage of the payment value anticipated by the Econimic Operator</t>
  </si>
  <si>
    <t>The offered absolute value of the payment anticipated by the Econimic Operator</t>
  </si>
  <si>
    <t xml:space="preserve">The maximum percentage value of the payment anticipated by the Awarding Entity </t>
  </si>
  <si>
    <t>*The Econimic Operator fills in only the yellow fields, starting with the fields "NETTO VALUE FOR THE TASK", then introduces the percentage division of the payment value, which is automatically converted into component amounts.</t>
  </si>
  <si>
    <t>place and date</t>
  </si>
  <si>
    <t xml:space="preserve">              Econimic Operator / Plenipotentiary signature</t>
  </si>
  <si>
    <t>Manufacturing</t>
  </si>
  <si>
    <t>Manufacturing (Part A)</t>
  </si>
  <si>
    <t>Manufacturing cont. (Part B)</t>
  </si>
  <si>
    <t>Commissioning and 
acceptance</t>
  </si>
  <si>
    <t xml:space="preserve">Delivery
(Part A - in the scope intended for the cooperation with the subject of Task 1)
</t>
  </si>
  <si>
    <t xml:space="preserve">
Installation
(Part A – in the scope intended for the ccooperation with the subject of Task 1 and for its commissioning  and integration)
</t>
  </si>
  <si>
    <t>Currency [CHF/EUR/PLN/USD}</t>
  </si>
  <si>
    <t>Value</t>
  </si>
  <si>
    <t xml:space="preserve"> </t>
  </si>
  <si>
    <t>nr postepowania: EZP.270.72.2022</t>
  </si>
  <si>
    <t>The Design, Manufacture and Delivery including installation of a helium cooling system 
for the Polish Free Electron Laser - PoIFEL 
at the premises of the National Centre for Nuclear Research in Otwock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</si>
</sst>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name val="Times New Roman CE"/>
      <family val="1"/>
      <charset val="238"/>
    </font>
    <font>
      <sz val="8"/>
      <name val="Calibri"/>
      <family val="2"/>
      <charset val="238"/>
      <scheme val="minor"/>
    </font>
    <font>
      <sz val="9"/>
      <color indexed="81"/>
      <name val="Tahoma"/>
      <family val="2"/>
      <charset val="238"/>
    </font>
    <font>
      <b/>
      <sz val="16"/>
      <name val="Calibri"/>
      <family val="2"/>
      <charset val="238"/>
      <scheme val="minor"/>
    </font>
    <font>
      <b/>
      <sz val="12"/>
      <name val="Calibri"/>
      <family val="2"/>
      <charset val="238"/>
      <scheme val="minor"/>
    </font>
    <font>
      <b/>
      <sz val="10"/>
      <name val="Calibri"/>
      <family val="2"/>
      <charset val="238"/>
      <scheme val="minor"/>
    </font>
    <font>
      <sz val="11"/>
      <name val="Calibri"/>
      <family val="2"/>
      <charset val="238"/>
      <scheme val="minor"/>
    </font>
    <font>
      <sz val="11"/>
      <color theme="0" tint="-4.9989318521683403E-2"/>
      <name val="Calibri"/>
      <family val="2"/>
      <charset val="238"/>
      <scheme val="minor"/>
    </font>
    <font>
      <sz val="12"/>
      <name val="Calibri"/>
      <family val="2"/>
      <charset val="238"/>
      <scheme val="minor"/>
    </font>
    <font>
      <b/>
      <sz val="12"/>
      <color rgb="FFFF0000"/>
      <name val="Calibri"/>
      <family val="2"/>
      <charset val="238"/>
      <scheme val="minor"/>
    </font>
    <font>
      <b/>
      <sz val="11"/>
      <color rgb="FFFF0000"/>
      <name val="Calibri"/>
      <family val="2"/>
      <charset val="238"/>
      <scheme val="minor"/>
    </font>
    <font>
      <sz val="10"/>
      <color theme="1"/>
      <name val="Calibri"/>
      <family val="2"/>
      <charset val="238"/>
      <scheme val="minor"/>
    </font>
    <font>
      <sz val="10"/>
      <name val="Calibri"/>
      <family val="2"/>
      <charset val="238"/>
      <scheme val="minor"/>
    </font>
    <font>
      <sz val="10"/>
      <color theme="0" tint="-4.9989318521683403E-2"/>
      <name val="Calibri"/>
      <family val="2"/>
      <charset val="238"/>
      <scheme val="minor"/>
    </font>
    <font>
      <b/>
      <sz val="10"/>
      <name val="Arial CE"/>
      <charset val="238"/>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4">
    <xf numFmtId="0" fontId="0" fillId="0" borderId="0" xfId="0"/>
    <xf numFmtId="0" fontId="4" fillId="2" borderId="1" xfId="0" applyFont="1" applyFill="1" applyBorder="1" applyAlignment="1">
      <alignment horizontal="center" vertical="center"/>
    </xf>
    <xf numFmtId="2" fontId="5" fillId="2" borderId="1"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0" xfId="0" applyAlignment="1">
      <alignment horizontal="right" vertical="center"/>
    </xf>
    <xf numFmtId="0" fontId="8"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vertical="center" wrapText="1"/>
    </xf>
    <xf numFmtId="0" fontId="10" fillId="2" borderId="2" xfId="0" applyFont="1" applyFill="1" applyBorder="1" applyAlignment="1">
      <alignment horizontal="left" vertical="center" wrapText="1"/>
    </xf>
    <xf numFmtId="9" fontId="10" fillId="2" borderId="1" xfId="0" applyNumberFormat="1" applyFont="1" applyFill="1" applyBorder="1" applyAlignment="1">
      <alignment horizontal="center" vertical="center" wrapText="1"/>
    </xf>
    <xf numFmtId="9" fontId="10" fillId="3" borderId="4" xfId="1" applyFont="1" applyFill="1" applyBorder="1" applyAlignment="1" applyProtection="1">
      <alignment horizontal="left" vertical="center" wrapText="1"/>
      <protection locked="0"/>
    </xf>
    <xf numFmtId="9" fontId="11" fillId="2" borderId="1" xfId="0" applyNumberFormat="1" applyFont="1" applyFill="1" applyBorder="1" applyAlignment="1">
      <alignment horizontal="center" vertical="center" wrapText="1"/>
    </xf>
    <xf numFmtId="0" fontId="10" fillId="2" borderId="5" xfId="0" applyFont="1" applyFill="1" applyBorder="1" applyAlignment="1">
      <alignment horizontal="center" vertical="center"/>
    </xf>
    <xf numFmtId="4" fontId="8" fillId="3" borderId="5" xfId="0" applyNumberFormat="1" applyFont="1" applyFill="1" applyBorder="1" applyAlignment="1" applyProtection="1">
      <alignment vertical="center"/>
      <protection locked="0"/>
    </xf>
    <xf numFmtId="0" fontId="10" fillId="2" borderId="9" xfId="0" applyFont="1" applyFill="1" applyBorder="1" applyAlignment="1">
      <alignment horizontal="center" vertical="center"/>
    </xf>
    <xf numFmtId="4" fontId="13" fillId="2" borderId="9" xfId="0" applyNumberFormat="1" applyFont="1" applyFill="1" applyBorder="1"/>
    <xf numFmtId="0" fontId="12" fillId="2" borderId="1" xfId="0" applyFont="1" applyFill="1" applyBorder="1" applyAlignment="1">
      <alignment horizontal="center" vertical="center"/>
    </xf>
    <xf numFmtId="4" fontId="14" fillId="2" borderId="1" xfId="0" applyNumberFormat="1" applyFont="1" applyFill="1" applyBorder="1"/>
    <xf numFmtId="4" fontId="13" fillId="2" borderId="1" xfId="0" applyNumberFormat="1" applyFont="1" applyFill="1" applyBorder="1" applyAlignment="1"/>
    <xf numFmtId="0" fontId="15" fillId="2" borderId="1" xfId="0" applyFont="1" applyFill="1" applyBorder="1" applyAlignment="1">
      <alignment vertical="center" wrapText="1"/>
    </xf>
    <xf numFmtId="0" fontId="16" fillId="2" borderId="4" xfId="0" applyFont="1" applyFill="1" applyBorder="1" applyAlignment="1">
      <alignment horizontal="left" vertical="center" wrapText="1"/>
    </xf>
    <xf numFmtId="0" fontId="16" fillId="2" borderId="2" xfId="0" applyFont="1" applyFill="1" applyBorder="1" applyAlignment="1">
      <alignment horizontal="left" vertical="center" wrapText="1"/>
    </xf>
    <xf numFmtId="9" fontId="16" fillId="2" borderId="1" xfId="0" applyNumberFormat="1" applyFont="1" applyFill="1" applyBorder="1" applyAlignment="1">
      <alignment horizontal="center" vertical="center" wrapText="1"/>
    </xf>
    <xf numFmtId="9" fontId="16" fillId="3" borderId="4" xfId="1" applyFont="1" applyFill="1" applyBorder="1" applyAlignment="1" applyProtection="1">
      <alignment horizontal="left" vertical="center" wrapText="1"/>
      <protection locked="0"/>
    </xf>
    <xf numFmtId="0" fontId="15" fillId="2" borderId="4" xfId="0" applyFont="1" applyFill="1" applyBorder="1" applyAlignment="1">
      <alignment vertical="center"/>
    </xf>
    <xf numFmtId="0" fontId="15" fillId="2" borderId="1" xfId="0" applyFont="1" applyFill="1" applyBorder="1" applyAlignment="1">
      <alignment vertical="center"/>
    </xf>
    <xf numFmtId="9" fontId="17" fillId="2" borderId="1" xfId="0" applyNumberFormat="1" applyFont="1" applyFill="1" applyBorder="1" applyAlignment="1">
      <alignment horizontal="center" vertical="center" wrapText="1"/>
    </xf>
    <xf numFmtId="9" fontId="16" fillId="2" borderId="4" xfId="1"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0" borderId="0" xfId="0" applyFont="1" applyBorder="1" applyAlignment="1">
      <alignment wrapText="1"/>
    </xf>
    <xf numFmtId="0" fontId="18" fillId="0" borderId="0" xfId="0" applyFont="1" applyAlignment="1">
      <alignment wrapText="1"/>
    </xf>
    <xf numFmtId="0" fontId="0" fillId="0" borderId="0" xfId="0" applyAlignment="1">
      <alignment horizontal="left"/>
    </xf>
    <xf numFmtId="9" fontId="0" fillId="0" borderId="0" xfId="0" applyNumberFormat="1"/>
    <xf numFmtId="0" fontId="12" fillId="2" borderId="1" xfId="0" applyFont="1" applyFill="1" applyBorder="1" applyAlignment="1">
      <alignment vertical="center" wrapText="1"/>
    </xf>
    <xf numFmtId="0" fontId="0" fillId="2" borderId="1" xfId="0" applyFont="1" applyFill="1" applyBorder="1" applyAlignment="1">
      <alignment vertical="center" wrapText="1"/>
    </xf>
    <xf numFmtId="0" fontId="10" fillId="2" borderId="8" xfId="0" applyFont="1" applyFill="1" applyBorder="1" applyAlignment="1">
      <alignment vertical="center" wrapText="1"/>
    </xf>
    <xf numFmtId="4" fontId="9" fillId="2" borderId="1" xfId="0" applyNumberFormat="1" applyFont="1" applyFill="1" applyBorder="1" applyAlignment="1" applyProtection="1">
      <alignment horizontal="center" vertical="center"/>
    </xf>
    <xf numFmtId="4" fontId="0" fillId="0" borderId="0" xfId="0" applyNumberFormat="1"/>
    <xf numFmtId="9" fontId="12" fillId="3" borderId="1" xfId="1" applyFont="1" applyFill="1" applyBorder="1" applyAlignment="1" applyProtection="1">
      <alignment vertical="center" wrapText="1"/>
      <protection locked="0"/>
    </xf>
    <xf numFmtId="0" fontId="13" fillId="2" borderId="5" xfId="0" applyNumberFormat="1" applyFont="1" applyFill="1" applyBorder="1" applyAlignment="1" applyProtection="1">
      <alignment vertical="center"/>
    </xf>
    <xf numFmtId="4" fontId="8" fillId="3" borderId="2" xfId="0" applyNumberFormat="1" applyFont="1" applyFill="1" applyBorder="1" applyAlignment="1" applyProtection="1">
      <alignment horizontal="center" vertical="center"/>
      <protection locked="0"/>
    </xf>
    <xf numFmtId="4" fontId="8" fillId="3" borderId="4" xfId="0" applyNumberFormat="1" applyFont="1" applyFill="1" applyBorder="1" applyAlignment="1" applyProtection="1">
      <alignment horizontal="center" vertical="center"/>
      <protection locked="0"/>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8"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2" fillId="0" borderId="0" xfId="0" applyFont="1" applyFill="1" applyBorder="1" applyAlignment="1">
      <alignment horizontal="center" vertical="center" wrapText="1"/>
    </xf>
    <xf numFmtId="0" fontId="0" fillId="0" borderId="0" xfId="0" applyAlignment="1">
      <alignment horizontal="center" vertical="center" wrapText="1"/>
    </xf>
    <xf numFmtId="0" fontId="18" fillId="0" borderId="0" xfId="0" applyFont="1" applyAlignment="1">
      <alignment horizontal="center" wrapText="1"/>
    </xf>
    <xf numFmtId="0" fontId="0" fillId="0" borderId="0" xfId="0" applyAlignment="1">
      <alignment horizontal="center"/>
    </xf>
    <xf numFmtId="0" fontId="16" fillId="2" borderId="2" xfId="0" applyFont="1" applyFill="1" applyBorder="1" applyAlignment="1">
      <alignment horizontal="center" vertical="center"/>
    </xf>
    <xf numFmtId="0" fontId="16"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2" fillId="2" borderId="10" xfId="0" applyFont="1" applyFill="1" applyBorder="1" applyAlignment="1">
      <alignment horizontal="right" vertical="center" wrapText="1"/>
    </xf>
    <xf numFmtId="0" fontId="12" fillId="2" borderId="11" xfId="0" applyFont="1" applyFill="1" applyBorder="1" applyAlignment="1">
      <alignment horizontal="right" vertical="center" wrapText="1"/>
    </xf>
    <xf numFmtId="0" fontId="12" fillId="2" borderId="12" xfId="0" applyFont="1" applyFill="1" applyBorder="1" applyAlignment="1">
      <alignment horizontal="right"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4" fontId="8" fillId="3" borderId="6" xfId="0" applyNumberFormat="1" applyFont="1" applyFill="1" applyBorder="1" applyAlignment="1" applyProtection="1">
      <alignment horizontal="center" vertical="center"/>
      <protection locked="0"/>
    </xf>
    <xf numFmtId="4" fontId="8" fillId="3" borderId="8" xfId="0" applyNumberFormat="1" applyFont="1" applyFill="1" applyBorder="1" applyAlignment="1" applyProtection="1">
      <alignment horizontal="center" vertical="center"/>
      <protection locked="0"/>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3" fillId="0" borderId="11" xfId="0" applyFont="1" applyBorder="1" applyAlignment="1">
      <alignment horizontal="left"/>
    </xf>
    <xf numFmtId="0" fontId="8" fillId="2" borderId="1" xfId="0" applyFont="1" applyFill="1" applyBorder="1" applyAlignment="1">
      <alignment horizontal="right" vertical="center" wrapText="1"/>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0" fillId="2" borderId="4" xfId="0" applyFont="1" applyFill="1" applyBorder="1" applyAlignment="1">
      <alignment horizontal="left" vertical="center"/>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xf>
  </cellXfs>
  <cellStyles count="2">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32"/>
  <sheetViews>
    <sheetView tabSelected="1" topLeftCell="A37" zoomScale="120" zoomScaleNormal="120" workbookViewId="0">
      <selection activeCell="H7" sqref="H7"/>
    </sheetView>
  </sheetViews>
  <sheetFormatPr defaultRowHeight="15" x14ac:dyDescent="0.25"/>
  <cols>
    <col min="3" max="3" width="4.140625" customWidth="1"/>
    <col min="4" max="4" width="2.5703125" customWidth="1"/>
    <col min="5" max="5" width="20.5703125" customWidth="1"/>
    <col min="7" max="7" width="15" customWidth="1"/>
    <col min="8" max="8" width="18" customWidth="1"/>
    <col min="9" max="9" width="26.140625" customWidth="1"/>
  </cols>
  <sheetData>
    <row r="1" spans="2:11" ht="33" customHeight="1" x14ac:dyDescent="0.25">
      <c r="I1" s="5" t="s">
        <v>0</v>
      </c>
    </row>
    <row r="2" spans="2:11" ht="33" customHeight="1" x14ac:dyDescent="0.25">
      <c r="B2" s="73" t="s">
        <v>37</v>
      </c>
      <c r="C2" s="73"/>
      <c r="D2" s="73"/>
      <c r="E2" s="73"/>
      <c r="I2" s="5"/>
    </row>
    <row r="3" spans="2:11" ht="32.25" customHeight="1" x14ac:dyDescent="0.25">
      <c r="B3" s="49" t="s">
        <v>3</v>
      </c>
      <c r="C3" s="50"/>
      <c r="D3" s="50"/>
      <c r="E3" s="50"/>
      <c r="F3" s="51"/>
      <c r="G3" s="51"/>
      <c r="H3" s="51"/>
      <c r="I3" s="52"/>
    </row>
    <row r="4" spans="2:11" ht="61.5" customHeight="1" x14ac:dyDescent="0.25">
      <c r="B4" s="45" t="s">
        <v>38</v>
      </c>
      <c r="C4" s="46"/>
      <c r="D4" s="46"/>
      <c r="E4" s="46"/>
      <c r="F4" s="47"/>
      <c r="G4" s="47"/>
      <c r="H4" s="47"/>
      <c r="I4" s="48"/>
    </row>
    <row r="5" spans="2:11" ht="31.5" customHeight="1" x14ac:dyDescent="0.25">
      <c r="B5" s="6" t="s">
        <v>4</v>
      </c>
      <c r="C5" s="53" t="s">
        <v>5</v>
      </c>
      <c r="D5" s="44"/>
      <c r="E5" s="54"/>
      <c r="F5" s="53"/>
      <c r="G5" s="44"/>
      <c r="H5" s="54"/>
      <c r="I5" s="6" t="s">
        <v>35</v>
      </c>
    </row>
    <row r="6" spans="2:11" ht="56.25" x14ac:dyDescent="0.25">
      <c r="B6" s="7">
        <v>1</v>
      </c>
      <c r="C6" s="78" t="s">
        <v>6</v>
      </c>
      <c r="D6" s="79"/>
      <c r="E6" s="80"/>
      <c r="F6" s="8"/>
      <c r="G6" s="4" t="s">
        <v>24</v>
      </c>
      <c r="H6" s="3" t="s">
        <v>22</v>
      </c>
      <c r="I6" s="2" t="s">
        <v>23</v>
      </c>
    </row>
    <row r="7" spans="2:11" ht="45" customHeight="1" x14ac:dyDescent="0.25">
      <c r="B7" s="1"/>
      <c r="C7" s="81">
        <v>1</v>
      </c>
      <c r="D7" s="82"/>
      <c r="E7" s="21" t="s">
        <v>7</v>
      </c>
      <c r="F7" s="29" t="s">
        <v>8</v>
      </c>
      <c r="G7" s="23">
        <v>0.1</v>
      </c>
      <c r="H7" s="24"/>
      <c r="I7" s="37" t="str">
        <f>IF((H$7+H$8+H$9+H$10+H$11+ABS(G$12))&gt;100%,"100% exceeded",CONCATENATE(ROUND($F$13*H7,2)," ",$I$13))</f>
        <v xml:space="preserve">0 </v>
      </c>
      <c r="K7" s="33"/>
    </row>
    <row r="8" spans="2:11" ht="24.75" customHeight="1" x14ac:dyDescent="0.25">
      <c r="B8" s="1"/>
      <c r="C8" s="43">
        <v>2</v>
      </c>
      <c r="D8" s="54"/>
      <c r="E8" s="25" t="s">
        <v>9</v>
      </c>
      <c r="F8" s="29" t="s">
        <v>8</v>
      </c>
      <c r="G8" s="23">
        <v>0.15</v>
      </c>
      <c r="H8" s="24"/>
      <c r="I8" s="37" t="str">
        <f>IF((H$7+H$8+H$9+H$10+H$11+ABS(G$12))&gt;100%,"100% exceeded",CONCATENATE(ROUND($F$13*H8,2)," ",$I$13))</f>
        <v xml:space="preserve">0 </v>
      </c>
    </row>
    <row r="9" spans="2:11" ht="27.75" customHeight="1" x14ac:dyDescent="0.25">
      <c r="B9" s="1"/>
      <c r="C9" s="43">
        <v>3</v>
      </c>
      <c r="D9" s="54"/>
      <c r="E9" s="26" t="s">
        <v>28</v>
      </c>
      <c r="F9" s="29" t="s">
        <v>8</v>
      </c>
      <c r="G9" s="23">
        <v>0.1</v>
      </c>
      <c r="H9" s="24"/>
      <c r="I9" s="37" t="str">
        <f>IF((H$7+H$8+H$9+H$10+H$11+ABS(G$12))&gt;100%,"100% exceeded",CONCATENATE(ROUND($F$13*H9,2)," ",$I$13))</f>
        <v xml:space="preserve">0 </v>
      </c>
    </row>
    <row r="10" spans="2:11" ht="23.25" customHeight="1" x14ac:dyDescent="0.25">
      <c r="B10" s="1"/>
      <c r="C10" s="43">
        <v>4</v>
      </c>
      <c r="D10" s="54"/>
      <c r="E10" s="26" t="s">
        <v>10</v>
      </c>
      <c r="F10" s="29" t="s">
        <v>8</v>
      </c>
      <c r="G10" s="23">
        <v>0.25</v>
      </c>
      <c r="H10" s="24"/>
      <c r="I10" s="37" t="str">
        <f>IF((H$7+H$8+H$9+H$10+H$11+ABS(G$12))&gt;100%,"100% exceeded",CONCATENATE(ROUND($F$13*H10,2)," ",$I$13))</f>
        <v xml:space="preserve">0 </v>
      </c>
    </row>
    <row r="11" spans="2:11" ht="25.5" customHeight="1" x14ac:dyDescent="0.25">
      <c r="B11" s="1"/>
      <c r="C11" s="43">
        <v>5</v>
      </c>
      <c r="D11" s="44"/>
      <c r="E11" s="26" t="s">
        <v>11</v>
      </c>
      <c r="F11" s="29" t="s">
        <v>8</v>
      </c>
      <c r="G11" s="23">
        <v>0.2</v>
      </c>
      <c r="H11" s="24"/>
      <c r="I11" s="37" t="str">
        <f t="shared" ref="I11:I12" si="0">IF((H$7+H$8+H$9+H$10+H$11+ABS(G$12))&gt;100%,"100% exceeded",CONCATENATE(ROUND($F$13*H11,2)," ",$I$13))</f>
        <v xml:space="preserve">0 </v>
      </c>
    </row>
    <row r="12" spans="2:11" ht="28.5" customHeight="1" x14ac:dyDescent="0.25">
      <c r="B12" s="1"/>
      <c r="C12" s="43">
        <v>6</v>
      </c>
      <c r="D12" s="54"/>
      <c r="E12" s="26" t="s">
        <v>12</v>
      </c>
      <c r="F12" s="29" t="s">
        <v>8</v>
      </c>
      <c r="G12" s="27">
        <f>100%-(H7+H8+H9+H10+H11)</f>
        <v>1</v>
      </c>
      <c r="H12" s="28">
        <f>IF(G12&lt;0, "Przekroczono 100%", G12)</f>
        <v>1</v>
      </c>
      <c r="I12" s="37" t="str">
        <f t="shared" si="0"/>
        <v xml:space="preserve">0 </v>
      </c>
    </row>
    <row r="13" spans="2:11" ht="36" customHeight="1" thickBot="1" x14ac:dyDescent="0.3">
      <c r="B13" s="1">
        <v>2</v>
      </c>
      <c r="C13" s="61" t="s">
        <v>13</v>
      </c>
      <c r="D13" s="83"/>
      <c r="E13" s="62"/>
      <c r="F13" s="41"/>
      <c r="G13" s="42"/>
      <c r="H13" s="36" t="s">
        <v>34</v>
      </c>
      <c r="I13" s="14"/>
      <c r="J13" s="38"/>
    </row>
    <row r="14" spans="2:11" ht="56.25" x14ac:dyDescent="0.25">
      <c r="B14" s="7">
        <v>3</v>
      </c>
      <c r="C14" s="75" t="s">
        <v>14</v>
      </c>
      <c r="D14" s="76"/>
      <c r="E14" s="77"/>
      <c r="F14" s="8"/>
      <c r="G14" s="4" t="s">
        <v>24</v>
      </c>
      <c r="H14" s="3" t="s">
        <v>22</v>
      </c>
      <c r="I14" s="2" t="s">
        <v>23</v>
      </c>
    </row>
    <row r="15" spans="2:11" ht="24.75" customHeight="1" x14ac:dyDescent="0.25">
      <c r="B15" s="7"/>
      <c r="C15" s="59">
        <v>1</v>
      </c>
      <c r="D15" s="60"/>
      <c r="E15" s="21" t="s">
        <v>7</v>
      </c>
      <c r="F15" s="22" t="s">
        <v>8</v>
      </c>
      <c r="G15" s="23">
        <v>0.1</v>
      </c>
      <c r="H15" s="24"/>
      <c r="I15" s="37" t="str">
        <f>IF((H$15+H$16+H$17+H$18+H$19+H$20+H$21+H$22)+ABS(G$23)&gt;100%,"100% exceeded",CONCATENATE(ROUND($F$24*$H15,2)," ",$I$24))</f>
        <v xml:space="preserve">0  </v>
      </c>
      <c r="K15" s="33"/>
    </row>
    <row r="16" spans="2:11" ht="22.5" customHeight="1" x14ac:dyDescent="0.25">
      <c r="B16" s="7"/>
      <c r="C16" s="59">
        <v>2</v>
      </c>
      <c r="D16" s="60"/>
      <c r="E16" s="25" t="s">
        <v>9</v>
      </c>
      <c r="F16" s="22" t="s">
        <v>8</v>
      </c>
      <c r="G16" s="23">
        <v>0.15</v>
      </c>
      <c r="H16" s="24"/>
      <c r="I16" s="37" t="str">
        <f t="shared" ref="I16:I23" si="1">IF((H$15+H$16+H$17+H$18+H$19+H$20+H$21+H$22)+ABS(G$23)&gt;100%,"100% exceeded",CONCATENATE(ROUND($F$24*$H16,2)," ",$I$24))</f>
        <v xml:space="preserve">0  </v>
      </c>
    </row>
    <row r="17" spans="2:10" ht="22.5" customHeight="1" x14ac:dyDescent="0.25">
      <c r="B17" s="7"/>
      <c r="C17" s="59">
        <v>3</v>
      </c>
      <c r="D17" s="60"/>
      <c r="E17" s="26" t="s">
        <v>29</v>
      </c>
      <c r="F17" s="22" t="s">
        <v>8</v>
      </c>
      <c r="G17" s="23">
        <v>0.05</v>
      </c>
      <c r="H17" s="24"/>
      <c r="I17" s="37" t="str">
        <f t="shared" si="1"/>
        <v xml:space="preserve">0  </v>
      </c>
    </row>
    <row r="18" spans="2:10" ht="77.099999999999994" customHeight="1" x14ac:dyDescent="0.25">
      <c r="B18" s="7"/>
      <c r="C18" s="59">
        <v>4</v>
      </c>
      <c r="D18" s="60"/>
      <c r="E18" s="20" t="s">
        <v>32</v>
      </c>
      <c r="F18" s="22" t="s">
        <v>8</v>
      </c>
      <c r="G18" s="23">
        <v>0.12</v>
      </c>
      <c r="H18" s="24"/>
      <c r="I18" s="37" t="str">
        <f t="shared" si="1"/>
        <v xml:space="preserve">0  </v>
      </c>
    </row>
    <row r="19" spans="2:10" ht="96" customHeight="1" x14ac:dyDescent="0.25">
      <c r="B19" s="7"/>
      <c r="C19" s="59">
        <v>5</v>
      </c>
      <c r="D19" s="60"/>
      <c r="E19" s="20" t="s">
        <v>33</v>
      </c>
      <c r="F19" s="22" t="s">
        <v>8</v>
      </c>
      <c r="G19" s="23">
        <v>0.13</v>
      </c>
      <c r="H19" s="24"/>
      <c r="I19" s="37" t="str">
        <f t="shared" si="1"/>
        <v xml:space="preserve">0  </v>
      </c>
    </row>
    <row r="20" spans="2:10" ht="37.5" customHeight="1" x14ac:dyDescent="0.25">
      <c r="B20" s="7"/>
      <c r="C20" s="59">
        <v>6</v>
      </c>
      <c r="D20" s="60"/>
      <c r="E20" s="20" t="s">
        <v>30</v>
      </c>
      <c r="F20" s="22" t="s">
        <v>8</v>
      </c>
      <c r="G20" s="23">
        <v>0.05</v>
      </c>
      <c r="H20" s="24"/>
      <c r="I20" s="37" t="str">
        <f t="shared" si="1"/>
        <v xml:space="preserve">0  </v>
      </c>
    </row>
    <row r="21" spans="2:10" ht="37.5" customHeight="1" x14ac:dyDescent="0.25">
      <c r="B21" s="7"/>
      <c r="C21" s="59">
        <v>7</v>
      </c>
      <c r="D21" s="60"/>
      <c r="E21" s="20" t="s">
        <v>15</v>
      </c>
      <c r="F21" s="22" t="s">
        <v>8</v>
      </c>
      <c r="G21" s="23">
        <v>0.13</v>
      </c>
      <c r="H21" s="24"/>
      <c r="I21" s="37" t="str">
        <f t="shared" si="1"/>
        <v xml:space="preserve">0  </v>
      </c>
    </row>
    <row r="22" spans="2:10" ht="37.5" customHeight="1" x14ac:dyDescent="0.25">
      <c r="B22" s="7"/>
      <c r="C22" s="61">
        <v>8</v>
      </c>
      <c r="D22" s="62"/>
      <c r="E22" s="20" t="s">
        <v>16</v>
      </c>
      <c r="F22" s="9" t="s">
        <v>8</v>
      </c>
      <c r="G22" s="10">
        <v>0.12</v>
      </c>
      <c r="H22" s="11"/>
      <c r="I22" s="37" t="str">
        <f t="shared" si="1"/>
        <v xml:space="preserve">0  </v>
      </c>
    </row>
    <row r="23" spans="2:10" ht="39.75" customHeight="1" x14ac:dyDescent="0.25">
      <c r="B23" s="7"/>
      <c r="C23" s="61">
        <v>9</v>
      </c>
      <c r="D23" s="62"/>
      <c r="E23" s="35" t="s">
        <v>31</v>
      </c>
      <c r="F23" s="9" t="s">
        <v>8</v>
      </c>
      <c r="G23" s="12">
        <f>100%-(H15+H16+H17+H18+H19+H20+H21+H22)</f>
        <v>1</v>
      </c>
      <c r="H23" s="28">
        <f>IF(G23&lt;0, "Przekroczono 100%", G23)</f>
        <v>1</v>
      </c>
      <c r="I23" s="37" t="str">
        <f t="shared" si="1"/>
        <v xml:space="preserve">0  </v>
      </c>
      <c r="J23" t="s">
        <v>36</v>
      </c>
    </row>
    <row r="24" spans="2:10" ht="28.5" customHeight="1" thickBot="1" x14ac:dyDescent="0.3">
      <c r="B24" s="13">
        <v>4</v>
      </c>
      <c r="C24" s="70" t="s">
        <v>17</v>
      </c>
      <c r="D24" s="71"/>
      <c r="E24" s="72"/>
      <c r="F24" s="68"/>
      <c r="G24" s="69"/>
      <c r="H24" s="36" t="s">
        <v>34</v>
      </c>
      <c r="I24" s="40" t="str">
        <f>IF(I13=0, J23,I13)</f>
        <v xml:space="preserve"> </v>
      </c>
    </row>
    <row r="25" spans="2:10" ht="27.75" customHeight="1" x14ac:dyDescent="0.25">
      <c r="B25" s="15">
        <v>5</v>
      </c>
      <c r="C25" s="63" t="s">
        <v>18</v>
      </c>
      <c r="D25" s="64"/>
      <c r="E25" s="64"/>
      <c r="F25" s="64"/>
      <c r="G25" s="64"/>
      <c r="H25" s="65"/>
      <c r="I25" s="16" t="str">
        <f>CONCATENATE(F24+F13," ",I13)</f>
        <v xml:space="preserve">0 </v>
      </c>
    </row>
    <row r="26" spans="2:10" ht="23.25" customHeight="1" x14ac:dyDescent="0.25">
      <c r="B26" s="17">
        <v>6</v>
      </c>
      <c r="C26" s="66" t="s">
        <v>19</v>
      </c>
      <c r="D26" s="67"/>
      <c r="E26" s="67"/>
      <c r="F26" s="67"/>
      <c r="G26" s="34" t="s">
        <v>20</v>
      </c>
      <c r="H26" s="39"/>
      <c r="I26" s="18" t="str">
        <f>CONCATENATE(ROUND((F24+F13)*H26,2)," ",I13)</f>
        <v xml:space="preserve">0 </v>
      </c>
    </row>
    <row r="27" spans="2:10" ht="24" customHeight="1" x14ac:dyDescent="0.25">
      <c r="B27" s="17">
        <v>7</v>
      </c>
      <c r="C27" s="74" t="s">
        <v>21</v>
      </c>
      <c r="D27" s="74"/>
      <c r="E27" s="74"/>
      <c r="F27" s="74"/>
      <c r="G27" s="74"/>
      <c r="H27" s="74"/>
      <c r="I27" s="19" t="str">
        <f>CONCATENATE(ROUND(F13+F24+((F13+F24)*H26),2)," ",I13)</f>
        <v xml:space="preserve">0 </v>
      </c>
    </row>
    <row r="28" spans="2:10" ht="38.25" customHeight="1" x14ac:dyDescent="0.25">
      <c r="B28" s="55" t="s">
        <v>25</v>
      </c>
      <c r="C28" s="56"/>
      <c r="D28" s="56"/>
      <c r="E28" s="56"/>
      <c r="F28" s="56"/>
      <c r="G28" s="56"/>
      <c r="H28" s="56"/>
      <c r="I28" s="56"/>
    </row>
    <row r="29" spans="2:10" x14ac:dyDescent="0.25">
      <c r="C29" s="30"/>
      <c r="D29" s="30"/>
      <c r="E29" s="30"/>
      <c r="F29" s="30"/>
      <c r="G29" s="30"/>
      <c r="H29" s="30"/>
      <c r="I29" s="30"/>
    </row>
    <row r="30" spans="2:10" ht="27.75" customHeight="1" x14ac:dyDescent="0.25">
      <c r="B30" t="s">
        <v>1</v>
      </c>
    </row>
    <row r="31" spans="2:10" x14ac:dyDescent="0.25">
      <c r="B31" t="s">
        <v>26</v>
      </c>
      <c r="H31" s="58" t="s">
        <v>2</v>
      </c>
      <c r="I31" s="58"/>
    </row>
    <row r="32" spans="2:10" x14ac:dyDescent="0.25">
      <c r="E32" s="57"/>
      <c r="F32" s="57"/>
      <c r="G32" s="31"/>
      <c r="H32" s="32" t="s">
        <v>27</v>
      </c>
      <c r="I32" s="32"/>
    </row>
  </sheetData>
  <sheetProtection algorithmName="SHA-512" hashValue="H4wnbkc/vvAWUh3Fnyanj3FrLeF/Xe9//iWims2djsMlUGcmA4SFKFf+PhOOsLG+GR5Iv44P0egH7TiPLW99tg==" saltValue="8MnF81LBJKAYZz9QahdP3w==" spinCount="100000" sheet="1" formatCells="0" formatColumns="0" formatRows="0" insertColumns="0" insertRows="0" insertHyperlinks="0" deleteColumns="0" deleteRows="0" sort="0" autoFilter="0" pivotTables="0"/>
  <mergeCells count="32">
    <mergeCell ref="B2:E2"/>
    <mergeCell ref="C27:H27"/>
    <mergeCell ref="C20:D20"/>
    <mergeCell ref="C21:D21"/>
    <mergeCell ref="C22:D22"/>
    <mergeCell ref="C12:D12"/>
    <mergeCell ref="C14:E14"/>
    <mergeCell ref="C15:D15"/>
    <mergeCell ref="C16:D16"/>
    <mergeCell ref="C17:D17"/>
    <mergeCell ref="C6:E6"/>
    <mergeCell ref="C7:D7"/>
    <mergeCell ref="C8:D8"/>
    <mergeCell ref="C9:D9"/>
    <mergeCell ref="C10:D10"/>
    <mergeCell ref="C13:E13"/>
    <mergeCell ref="B28:I28"/>
    <mergeCell ref="E32:F32"/>
    <mergeCell ref="H31:I31"/>
    <mergeCell ref="C18:D18"/>
    <mergeCell ref="C19:D19"/>
    <mergeCell ref="C23:D23"/>
    <mergeCell ref="C25:H25"/>
    <mergeCell ref="C26:F26"/>
    <mergeCell ref="F24:G24"/>
    <mergeCell ref="C24:E24"/>
    <mergeCell ref="F13:G13"/>
    <mergeCell ref="C11:D11"/>
    <mergeCell ref="B4:I4"/>
    <mergeCell ref="B3:I3"/>
    <mergeCell ref="C5:E5"/>
    <mergeCell ref="F5:H5"/>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Narodowe Centrum Badań Jądrowych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Dżaman Kamila</dc:creator>
  <cp:lastModifiedBy>Kwiatkowska Katarzyna</cp:lastModifiedBy>
  <dcterms:created xsi:type="dcterms:W3CDTF">2022-05-26T10:38:07Z</dcterms:created>
  <dcterms:modified xsi:type="dcterms:W3CDTF">2022-11-02T09:48:35Z</dcterms:modified>
</cp:coreProperties>
</file>