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70" tabRatio="818" activeTab="26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<sst xmlns="http://schemas.openxmlformats.org/spreadsheetml/2006/main" count="1672" uniqueCount="517">
  <si>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</si>
  <si>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</si>
  <si>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</si>
  <si>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</si>
  <si>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</si>
  <si>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</si>
  <si>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</si>
  <si>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</si>
  <si>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</si>
  <si>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</si>
  <si>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</si>
  <si>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</si>
  <si>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</si>
  <si>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</si>
  <si>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</si>
  <si>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</si>
  <si>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</si>
  <si>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</si>
  <si>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</si>
  <si>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</si>
  <si>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</si>
  <si>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</si>
  <si>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</si>
  <si>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</si>
  <si>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</si>
  <si>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</si>
  <si>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</si>
  <si>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</si>
  <si>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</si>
  <si>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</si>
  <si>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</si>
  <si>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</si>
  <si>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</si>
  <si>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</si>
  <si>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</si>
  <si>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</si>
  <si>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</si>
  <si>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</si>
  <si>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</si>
  <si>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</si>
  <si>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</si>
  <si>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</si>
  <si>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</si>
  <si>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</si>
  <si>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</si>
  <si>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</si>
  <si>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</si>
  <si>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</si>
  <si>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</si>
  <si>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</si>
  <si>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</si>
  <si>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</si>
  <si>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</si>
  <si>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</si>
  <si>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</si>
  <si>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</si>
  <si>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</si>
  <si>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</si>
  <si>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</si>
  <si>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</si>
  <si>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</si>
  <si>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</si>
  <si>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</si>
  <si>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</si>
  <si>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</si>
  <si>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</si>
  <si>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</si>
  <si>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</si>
  <si>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</si>
  <si>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</si>
  <si>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</si>
  <si>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</si>
  <si>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</si>
  <si>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</si>
  <si>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</si>
  <si>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</si>
  <si>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</si>
  <si>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r>
      <t xml:space="preserve">*Jeżeli wykonawca nie poda tych informacji to Zamawiający przyjmie, że wykonawca nie zamierza powierzać żadnej części zamówienia podwykonawcy. </t>
    </r>
    <r>
      <rPr>
        <i/>
        <sz val="11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1"/>
        <color indexed="8"/>
        <rFont val="Garamond"/>
        <family val="1"/>
      </rPr>
      <t xml:space="preserve">.    </t>
    </r>
  </si>
  <si>
    <t>Numer GTIN</t>
  </si>
  <si>
    <t xml:space="preserve">1. </t>
  </si>
  <si>
    <t xml:space="preserve">2. </t>
  </si>
  <si>
    <t>*wymagany jeden podmiot odpowiedzialny</t>
  </si>
  <si>
    <t>40 mg</t>
  </si>
  <si>
    <t>Wartość brutto # pozycji</t>
  </si>
  <si>
    <t>1 g</t>
  </si>
  <si>
    <t>2 g</t>
  </si>
  <si>
    <t>tabl. powl.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</si>
  <si>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</si>
  <si>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</si>
  <si>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</si>
  <si>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</si>
  <si>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</si>
  <si>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</si>
  <si>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</si>
  <si>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</si>
  <si>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</si>
  <si>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</si>
  <si>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</si>
  <si>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</si>
  <si>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</si>
  <si>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</si>
  <si>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</si>
  <si>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</si>
  <si>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</si>
  <si>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</si>
  <si>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</si>
  <si>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</si>
  <si>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</si>
  <si>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</si>
  <si>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</si>
  <si>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</si>
  <si>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</si>
  <si>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</si>
  <si>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</si>
  <si>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</si>
  <si>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</si>
  <si>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</si>
  <si>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</si>
  <si>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</si>
  <si>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</si>
  <si>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</si>
  <si>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</si>
  <si>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</si>
  <si>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</si>
  <si>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</si>
  <si>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</si>
  <si>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</si>
  <si>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</si>
  <si>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</si>
  <si>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</si>
  <si>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</si>
  <si>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50 mg</t>
  </si>
  <si>
    <t>2 mg</t>
  </si>
  <si>
    <t>25 mg</t>
  </si>
  <si>
    <t>Zuclopenthixolum</t>
  </si>
  <si>
    <t xml:space="preserve">roztwór do wstrz. </t>
  </si>
  <si>
    <t>100mg</t>
  </si>
  <si>
    <t>250 mg</t>
  </si>
  <si>
    <t>300 mg</t>
  </si>
  <si>
    <t>60 mg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</si>
  <si>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</si>
  <si>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</si>
  <si>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</si>
  <si>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</si>
  <si>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</si>
  <si>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</si>
  <si>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</si>
  <si>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</si>
  <si>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1 mg/ml</t>
  </si>
  <si>
    <t xml:space="preserve">roztwór do inf. </t>
  </si>
  <si>
    <t>roztwór do wstrz. doż.</t>
  </si>
  <si>
    <t>roztwór do wstrz.</t>
  </si>
  <si>
    <t>roztwór do
wstrzykiwań</t>
  </si>
  <si>
    <t>Natrii chloridum</t>
  </si>
  <si>
    <t>75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</si>
  <si>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</si>
  <si>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</si>
  <si>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</si>
  <si>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Paracetamolum</t>
  </si>
  <si>
    <t>Kalii chloridum</t>
  </si>
  <si>
    <t>roztwór do wstrzykiwań, amp.</t>
  </si>
  <si>
    <t>czopki</t>
  </si>
  <si>
    <t>400 mg</t>
  </si>
  <si>
    <t>DFP.271.93.2023.KK</t>
  </si>
  <si>
    <t>Dostawa produktów leczniczych, wyrobów medycznych, dietetycznych środków spożywczych specjalnego przeznaczenia medycznego, suplementów diety.</t>
  </si>
  <si>
    <t xml:space="preserve">Oświadczamy, że oferowane przez nas w części: 1-21; 22 (poz.1-49); 23, 24, 25 (poz. 6-12),  26-32, 33 (poz. 1); 34-41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 </t>
  </si>
  <si>
    <t>Oświadczamy, że oferowane przez nas w części: 25 (poz.1-5); 43 (poz. 1-2)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</si>
  <si>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43 (poz.3)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</si>
  <si>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Micafungin *</t>
  </si>
  <si>
    <t>50 mg; 10 ml</t>
  </si>
  <si>
    <t>proszek do sporządzania roztworu do infuzji, fiol.</t>
  </si>
  <si>
    <t>100 mg; 10 ml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</si>
  <si>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</si>
  <si>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</si>
  <si>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** lek stosowany poza programem lekowym</t>
  </si>
  <si>
    <t>Ilość dawek a 2,5 g</t>
  </si>
  <si>
    <t>Dawek a 2,5 g</t>
  </si>
  <si>
    <t>Oferowana ilość dawek a 2,5 g</t>
  </si>
  <si>
    <t>Dla dawki 2,5 g:
Nazwa handlowa:
Dawka: 
Postać / Opakowanie:
Dla dawki 5 g:
Nazwa handlowa:
Dawka: 
Postać / Opakowanie:
Dla dawki 10 g:
Nazwa handlowa:
Dawka: 
Postać / Opakowanie:</t>
  </si>
  <si>
    <t>Dla dawki 2,5 g:
Dla dawki 5 g:
Dla dawki 10 g:</t>
  </si>
  <si>
    <t>Cena brutto # jednej dawki a 2,5 g:</t>
  </si>
  <si>
    <t>Thyrotrophin alfa</t>
  </si>
  <si>
    <t>0,9 mg</t>
  </si>
  <si>
    <t>proszek do sporządzania
roztworu do wstrzykiwań; fiol.</t>
  </si>
  <si>
    <t>Nitroxolinum</t>
  </si>
  <si>
    <t xml:space="preserve">250 mg </t>
  </si>
  <si>
    <t>kapsułki miękkie*</t>
  </si>
  <si>
    <t>* opakowanie max 30 szt</t>
  </si>
  <si>
    <t>Abciximabum ^</t>
  </si>
  <si>
    <t>10mg/5 ml</t>
  </si>
  <si>
    <t>roztw. do wstrzyk dożyl., fiol.</t>
  </si>
  <si>
    <t xml:space="preserve">^ możliwe czasowe dopuszczenie </t>
  </si>
  <si>
    <t>Dimeglumini gadobenas*</t>
  </si>
  <si>
    <t>529 mg/ml
(0,5
mmol/ml)</t>
  </si>
  <si>
    <t>roztwór do
wstrzykiwań
dożylnych/ 1 fiol. 10 ml</t>
  </si>
  <si>
    <t xml:space="preserve">roztwór do
wstrzykiwań
dożylnych/1 fiol. 20 ml </t>
  </si>
  <si>
    <t>Ceftriaxonum*</t>
  </si>
  <si>
    <t>proszek do sporządzania roztworu do wstrzykiwań, fiolka</t>
  </si>
  <si>
    <t>Adenosinum</t>
  </si>
  <si>
    <t>3mg/ml; 2 ml</t>
  </si>
  <si>
    <t>roztwór do wstrzykiwań; fiol</t>
  </si>
  <si>
    <t>Clopidogrel^^</t>
  </si>
  <si>
    <t>Insulin glargine</t>
  </si>
  <si>
    <t>100 j./ml , 3 ml</t>
  </si>
  <si>
    <t>roztwór do wstrzykiwań; wstrzykiwacze, opakowanie typu solostar</t>
  </si>
  <si>
    <t>Natrii valproas</t>
  </si>
  <si>
    <t>Isosorbidi mononitras*</t>
  </si>
  <si>
    <t>postać stała doustna</t>
  </si>
  <si>
    <t>tabletki  o przedłużonym uwalnianiu</t>
  </si>
  <si>
    <t>Milrinonum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</si>
  <si>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</si>
  <si>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</si>
  <si>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</si>
  <si>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</si>
  <si>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</si>
  <si>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* w przypadku tej samej substancji czynnej wymagany ten sam podmiot odpowiedzialny</t>
  </si>
  <si>
    <t>^^ z możliwośćią stosowania u pacjentów, którym wszczepia się stent w czasie zabiegu przezskórnej angioplastyki wieńcowej, w skojarzeniu z kwasem acetylosalicylowym</t>
  </si>
  <si>
    <t>Enoxaparinum natricum</t>
  </si>
  <si>
    <t>100 mg/1 ml</t>
  </si>
  <si>
    <t>roztwór do wstrzyk. podsk. lub do lini tętn. ukł. dial., amp.-strzyk.</t>
  </si>
  <si>
    <t>Levofloxacinum*</t>
  </si>
  <si>
    <t>0,5 g</t>
  </si>
  <si>
    <t>roztwór do infuzji, pojemnik</t>
  </si>
  <si>
    <t>0,25 g</t>
  </si>
  <si>
    <t xml:space="preserve">sztuk </t>
  </si>
  <si>
    <t>Pantoprazolum</t>
  </si>
  <si>
    <t>40mg</t>
  </si>
  <si>
    <t>proszek do sporządzania roztworu do wstrzykiwań, fiol.</t>
  </si>
  <si>
    <t>782 mg
K+/10 ml</t>
  </si>
  <si>
    <t>syrop, 150 ml</t>
  </si>
  <si>
    <t>Dabigatranum etexilatum*</t>
  </si>
  <si>
    <t>110 mg</t>
  </si>
  <si>
    <t>150 mg</t>
  </si>
  <si>
    <t>Glucosum*</t>
  </si>
  <si>
    <t>50 mg/ml, 250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</si>
  <si>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</si>
  <si>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50 mg/ml, 500 ml</t>
  </si>
  <si>
    <t xml:space="preserve">Tacrolismus * </t>
  </si>
  <si>
    <t>0,5 mg</t>
  </si>
  <si>
    <t>kapsułki o przedłużonym uwalnianiu</t>
  </si>
  <si>
    <t>1 mg</t>
  </si>
  <si>
    <t>3 mg</t>
  </si>
  <si>
    <t>Urapidilum*</t>
  </si>
  <si>
    <t>25 mg/5 ml</t>
  </si>
  <si>
    <t>roztwór do
wstrzykiwań, amp</t>
  </si>
  <si>
    <t>50 mg/ 10 ml</t>
  </si>
  <si>
    <t>Wapń, Magnez, Sód, Chlorki, Mleczan, Potas, Wodorowęglan, Glukoza*</t>
  </si>
  <si>
    <t xml:space="preserve"> Do zakupu produkty zawartością Potasu 2 i 4 mmol/l; Wapń 1,75 mmol/l; Magnez 0,5mmol/l; Sód 140 mmol/l; Mleczany 3 mmol/l; Wodorowęglany 32 mmol/l;  Glukoza 6,1mmol/l; zakładana osmolarność 301 mOsm/l przy zawartości 4 mmol/l Potasu.</t>
  </si>
  <si>
    <t>2 worki dwukomorowe 5000 ml</t>
  </si>
  <si>
    <t>Wapń, Magnez, Sód, Chlorki, Mleczan, Wodorowęglan*</t>
  </si>
  <si>
    <t>Wapń 1,75 mmol/l; Magnez 0,5mmol/l; Sód 140 mmol/l; Chlorki 109,5 mmol/l; Mleczany 3 mmol/l; Wodorowęglany 32 mmol/l; zakładana osmolarność 287 mOsm/l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</si>
  <si>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</si>
  <si>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</si>
  <si>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</si>
  <si>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buforowany dwuwęglanem w nerkowej terapii zastępczej bez wapnia: Glukoza;  Wodorowęglan; Mleczan; Sód; Potas; Magnez; Chlorki; *</t>
  </si>
  <si>
    <t>Sód 140 mmol/l; Potas 4 mmol/l; Wapń 0 mmol/l; Magnez 0,75 mmol/l; Chlorki 122 mmol/l; Wodorowęglan 22 mmol/l; Wodorofosforan 1 mmol/l; osmolarność 290 mOsm/l</t>
  </si>
  <si>
    <t xml:space="preserve">2 worki dwukomorowe 5000 ml </t>
  </si>
  <si>
    <t>Antykoagulant cytrynianowy: Cytrynian;  Sód; Chlorki *</t>
  </si>
  <si>
    <t xml:space="preserve">Antykoagulant cytrynianowy: Cytrynian 18 mmol/l Sód 140 mmol/l ; Chlorki 86 mmol/l; 
</t>
  </si>
  <si>
    <t>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</si>
  <si>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 xml:space="preserve">Ilość opakowań x 2 worki </t>
  </si>
  <si>
    <t xml:space="preserve">opakowań x 2 worki </t>
  </si>
  <si>
    <t>Olanzapina *</t>
  </si>
  <si>
    <t>tabletki ulegające rozpadowi w jamie ustnej</t>
  </si>
  <si>
    <t>*  wymagany jeden podmiot odpowiedzialny</t>
  </si>
  <si>
    <t>Ticagrelor</t>
  </si>
  <si>
    <t>90 mg</t>
  </si>
  <si>
    <t>Ampicilinum</t>
  </si>
  <si>
    <t>0,5g</t>
  </si>
  <si>
    <t>proszek do sporządzania roztworu do wstrzykiwań</t>
  </si>
  <si>
    <t>Etamsylatum</t>
  </si>
  <si>
    <t>125 mg/ml; 2 ml</t>
  </si>
  <si>
    <t>Albendazolum</t>
  </si>
  <si>
    <t>tabletki do rozgryzania i żucia</t>
  </si>
  <si>
    <t>Amikacinum *</t>
  </si>
  <si>
    <t>roztwór do wstrzykiwań i infuzji, fiolka</t>
  </si>
  <si>
    <t>Aripiprazolum*</t>
  </si>
  <si>
    <t>15 mg</t>
  </si>
  <si>
    <t xml:space="preserve">Atovaquonum + Proguanili
hydrochloridum </t>
  </si>
  <si>
    <t>250 mg +
100 mg</t>
  </si>
  <si>
    <t xml:space="preserve">Brinzolamidum </t>
  </si>
  <si>
    <t>10 mg/ml, 5 ml</t>
  </si>
  <si>
    <t>krople do oczu, opakowanie x 1 butelka</t>
  </si>
  <si>
    <t>Butaconazoli nitras</t>
  </si>
  <si>
    <t>20 mg/g; 5 g</t>
  </si>
  <si>
    <t>1 aplikator 5 g</t>
  </si>
  <si>
    <t>Calcifediolum</t>
  </si>
  <si>
    <t>150 µg/ml; 10 ml</t>
  </si>
  <si>
    <t>krople doustne, roztwór, fl. 10 ml</t>
  </si>
  <si>
    <t>Dextromethorphani
hydrobromidum</t>
  </si>
  <si>
    <t>Eplerenonum *</t>
  </si>
  <si>
    <t>Fenofibratum*</t>
  </si>
  <si>
    <t>160 mg</t>
  </si>
  <si>
    <t>tabletka powlekana</t>
  </si>
  <si>
    <t>215 mg</t>
  </si>
  <si>
    <t>Flutamidum ***</t>
  </si>
  <si>
    <t>Glyceroli trinitras</t>
  </si>
  <si>
    <t>0,4 mg/dawkę</t>
  </si>
  <si>
    <t>aerozol podjęzykowy, roztwór, pojemnik  11 g (200 dawek)</t>
  </si>
  <si>
    <t>Ibandronic acid</t>
  </si>
  <si>
    <t>3 mg/3 ml</t>
  </si>
  <si>
    <t>Insulinum humanum
isophanum</t>
  </si>
  <si>
    <t>100 j.m. / ml, 3 ml</t>
  </si>
  <si>
    <t>wkład + 1 igła</t>
  </si>
  <si>
    <t>Itraconazolum</t>
  </si>
  <si>
    <t xml:space="preserve">Latanoprostum </t>
  </si>
  <si>
    <t>0,05 mg/ml; 2,5 ml</t>
  </si>
  <si>
    <t>Krople do oczu ; opakowanie x 1 butelka</t>
  </si>
  <si>
    <t>Lynestrenolum</t>
  </si>
  <si>
    <t>Macrogol 4000</t>
  </si>
  <si>
    <t>74 g</t>
  </si>
  <si>
    <t>proszek do sporz. roztw. doustnego : 1 saszetka 74 g</t>
  </si>
  <si>
    <t>Indometacinum</t>
  </si>
  <si>
    <t>tabletki o przedłużonym uwalnianiu</t>
  </si>
  <si>
    <t>Ornithini aspartas ***</t>
  </si>
  <si>
    <t>3 g/5 g
granulatu</t>
  </si>
  <si>
    <t>granulat do
sporządzania
roztworu doustnego, saszetka 5g</t>
  </si>
  <si>
    <t>Oxymethazolini hydrochloridum</t>
  </si>
  <si>
    <t>0,1 mg/ml; 5ml</t>
  </si>
  <si>
    <t>Paroxetinum</t>
  </si>
  <si>
    <t>Phenylephrinum</t>
  </si>
  <si>
    <t>100 mg/ml, 10 ml</t>
  </si>
  <si>
    <t>Pridinoli hydrochloridum</t>
  </si>
  <si>
    <t>Pyridostigmini bromidum</t>
  </si>
  <si>
    <t>Spironolactonum</t>
  </si>
  <si>
    <t>Streptimicinum ^</t>
  </si>
  <si>
    <t>1 G</t>
  </si>
  <si>
    <t>roztwór do wstrzykiwań, amp</t>
  </si>
  <si>
    <t>Timololum</t>
  </si>
  <si>
    <t>5 mg / ml,  5 ml</t>
  </si>
  <si>
    <t>Tinidazolum</t>
  </si>
  <si>
    <t>Tramadoli hydrochloridum + Dexketoprofenum***</t>
  </si>
  <si>
    <t>75 mg + 25 mg</t>
  </si>
  <si>
    <t xml:space="preserve"> Preparat homeopatyczny złożony stosowany uniemowląt i małych dzieci w stanach niepokoju</t>
  </si>
  <si>
    <t xml:space="preserve">Pulsatilla pratensis D2
Dulcamara D4
Belladonna D2
Calcium carbonicum Hahnemanni D8
Chamomilla D1
Plantago major D3
</t>
  </si>
  <si>
    <t>Methylprednisolonum</t>
  </si>
  <si>
    <t>40mg/ml; 1ml</t>
  </si>
  <si>
    <t>zawiesina do wstrzykiwań, fiol.</t>
  </si>
  <si>
    <t>Palonosetron</t>
  </si>
  <si>
    <t>50 mcg/ml, 5 ml</t>
  </si>
  <si>
    <t>roztwór do wstrzykiwań, fiol</t>
  </si>
  <si>
    <t>Levocetirizini dihydrochloridum **</t>
  </si>
  <si>
    <t>Atomoxetinum *</t>
  </si>
  <si>
    <t>18 mg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</si>
  <si>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</si>
  <si>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</si>
  <si>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</si>
  <si>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</si>
  <si>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</si>
  <si>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</si>
  <si>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</si>
  <si>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</si>
  <si>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</si>
  <si>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</si>
  <si>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</si>
  <si>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Calcipotriolum + Betamethasonum</t>
  </si>
  <si>
    <t>(50 mcg + 0,5 mg)/g</t>
  </si>
  <si>
    <t>żel, opakowanie a 30 g</t>
  </si>
  <si>
    <t>Acidum 5-aminolevulinicum hydrochloridum</t>
  </si>
  <si>
    <t>78 mg/g</t>
  </si>
  <si>
    <t>żel, tuba a 2 g</t>
  </si>
  <si>
    <t>Tizanidinum</t>
  </si>
  <si>
    <t>6 mg</t>
  </si>
  <si>
    <t>Kapsułki twarde o zmodyfikowanym uwalnianiu</t>
  </si>
  <si>
    <t>Dexamethasoni natrii phosphas</t>
  </si>
  <si>
    <t>roztwór, krople do oczu, pojemniki jednodawkowe, opakowanie a 20 pojemników</t>
  </si>
  <si>
    <t>Mesalazinum*</t>
  </si>
  <si>
    <t>Indacaterolum + Glycopyrronii bromidum</t>
  </si>
  <si>
    <t>85 mcg + 43 mcg</t>
  </si>
  <si>
    <t>40</t>
  </si>
  <si>
    <t>Eter poliwinylobutylowy</t>
  </si>
  <si>
    <t>roztwór, butelka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</si>
  <si>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</si>
  <si>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</si>
  <si>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Retinol</t>
  </si>
  <si>
    <t>250 j.m. /1 g; 5 g</t>
  </si>
  <si>
    <t>** opakowanie nie większe niż  60 tabletek</t>
  </si>
  <si>
    <t>^ możliwe czasowe dopuszczenie</t>
  </si>
  <si>
    <t>*** Opakowanie nie większe niż 30 sztuk</t>
  </si>
  <si>
    <t>Roxadustatum *</t>
  </si>
  <si>
    <t>70 mg</t>
  </si>
  <si>
    <t>* Wymagany jeden podmiot odpowiedzialny</t>
  </si>
  <si>
    <t>Treosulfan*</t>
  </si>
  <si>
    <t>fiol.</t>
  </si>
  <si>
    <t>5 g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</si>
  <si>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</si>
  <si>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>Średnia zawartość w 100 ml: energia 130 kcal, białko (12%) 4 g w tym rozgałęzione aminokwasy 44% 1,93 g; węglowodany (53,5%) 17,4 g w tym: cukier 0,7 g, laktoza ≤0,01 g, tłuszcze (33%) 4,7 g w tym: SFA 2,0 g, MUFA 1,4 g, PUFA 1,3 g, MCT 1,7 g, Błonnik 1,0 g, Woda 78 ml; cholina 28 mg, 330 mOsm/l; 500 ml</t>
  </si>
  <si>
    <t>Gotowy do użycia, przeznaczony do żywienia dojelitowego przez zgłębnik; w worku zabezpieczonym samozasklepiającą się membraną , worek 500 ml</t>
  </si>
  <si>
    <t>Kompletna dieta specjalistyczna, wysokoenergetyczna (1,5 kcal/ml), bogata w białko (27% energii), tłuszcz oraz EPA i DHA pochodzące z oleju rybnego, przeznaczona do żywienia dojelitowego przez zgłębnik. Klinicznie wolna od laktozy, bezglutenowa. Zawiera błonnik oraz MCT</t>
  </si>
  <si>
    <t xml:space="preserve">Średnia zawartość w 100 ml:
Wartość energetyczna - 630 kJ/ 150 kcal
Tłuszcz - 6,7 g, w tym:
- nasycone kwasy tłuszczowe -3,3 g:
- MCT - 2,3 g
- jednonienasycone kwasy tłuszczowe - 1,5 g
- wielonienasycone kwasy tłuszczowe - 1,9 g
- EPA - 0,4 g
- DHA - 0,17 g
Węglowodany - 12 g, w tym:
- cukry - 6,1 g:
- laktoza &lt; 0,5 g
Błonnik - 1,2 g
Białko - 10 g
Woda - 76 ml
Sól 0,12 g
Osmolarność - 340 mosmol/l
</t>
  </si>
  <si>
    <t>Dieta kompletna, hiperkaloryczna (1,5 kcal/ml), bogatobiałkowa, bezresztkowa, w postaci napoju mlecznego, do leczenia żywieniowego drogą przewodu pok. *</t>
  </si>
  <si>
    <t>Butelka plastikowa: płyn 200 ml.</t>
  </si>
  <si>
    <t>Dieta kompletna u chorych na cukrzycę, hiperkaloryczna (1,5 kcal/ml), bogatobiałkowa, bogatoresztkowa, w postaci napoju mlecznego, do leczenia żywieniowego drogą przewodu pok.*</t>
  </si>
  <si>
    <t>100 ml : wartość energetyczna: 630 kJ/150 kcal; białko 7,5 g, węglowodany 13,1 g, tłuszcz 7 g; błonnik 2 g składniki mineralne,pierwiastki śladowe,  witaminy, cholina 26,7 mg; o smaku owoców leśnych,pralina</t>
  </si>
  <si>
    <t>Dieta kompletna w chorobach wątroby, hiperkaloryczna (1,3 kcal/ml), normobiałkowa, bogatoresztkowa, zawierająca aminokwasy rozgałęzione (BCAA), w postaci napoju mlecznego, do leczenia żywieniowego drogą przewodu pok.*</t>
  </si>
  <si>
    <t>100 ml : wartość energetyczna:130 kcal; białko 4 g, węglowodany 17,4 g, tłuszcz 4,7 g; błonnik 1 g składniki mineralne,pierwiastki śladowe,  witaminy, cholina 28 mg; o smaku cappuccino</t>
  </si>
  <si>
    <t>Aminokwasy do żywienia pozajelitowego dorosłych u pacjentów o znacznie zwiększonym zapotrzebowaniu na aminokwasy i/lub konieczności ograniczenia podaży płynów. Nie zawiera elektrolitów.</t>
  </si>
  <si>
    <t>Całkowita zawartość aminokwasów: 114 g/l; zawartość niezbędnych aminokwasów 51,6 g, w tym cysteina i tyrozyna. pH: 5,6 Osmolalność: 1130 mOsm/kg wody Zawartość azotu: 18 g/l Elektrolity: około 110 mmol octanu dodawanego jako kwas octowy i octan lizyny Wartość energetyczna: 1,9 MJ/l (460 kcal/l)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</si>
  <si>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</si>
  <si>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</si>
  <si>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</si>
  <si>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</si>
  <si>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</si>
  <si>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</si>
  <si>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</si>
  <si>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</si>
  <si>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</si>
  <si>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</si>
  <si>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>tiaminy azotan (co odpowiada 2,5 mg witaminy B1) 3,1 mg (po rekonstytucjii 0,31 mg/1 ml)
ryboflawiny sodu fosforan(co odpowiada 3,6 mg witaminy B2) 4,9 mg (po rekonstytucji 0,49 mg/1 ml)
nikotynamid 40 mg(po rekonstytucji 4,0 mg/1 ml)
pirydoksyny chlorowodorek(co odpowiada 4,0 mg witaminy B6) 4,9 mg (po rekonstytucji 0,49 mg/1 ml)
sodu pantotenian(co odpowiada 15,0 mg kwasu pantotenowego)16,5 mg(po rekonstytucji  1,65 mg/1 ml)
sodu askorbinian(co odpowiada 100 mg witaminy C) 113 mg (po rekonstytucji 11,3 mg/1 ml)
biotyna 60 μg (poo rekonstytucji 6,0 μg/ 1 ml)
kwas foliowy 0,40 mg (Po rekonstytucji 40 μg/1 ml)
cyjanokobalamina 5,0 μg (po rekonstytucji 0,5 μg/1 ml)
Osmolalność w 10 ml wody: około 490 mOsm/kg wody
pH w 10 ml wody: 5,8</t>
  </si>
  <si>
    <t>Proszek do sporządzania roztworu do infuzji.</t>
  </si>
  <si>
    <t xml:space="preserve">amp 10 ml </t>
  </si>
  <si>
    <t>koncentrat do sporządzania emulsji do infuzji</t>
  </si>
  <si>
    <t>1 ml zawiera:
retynolu palmitynian (odpowiada retynolowi) 194,1 μg (99 μg) 
fitomenadion 15 μg
ergokalcyferol 0,5 μg 
all-rac-α-tokoferol 0,91 mg co odpowiada: witamina A 99 μg (330 IU) 
witamina D2 0,5 μg (20 IU)
 witamina E 0,91 mg (1 IU)
 witamina K1 15 μg 
Właściwości produktu leczniczego: − osmolalność: około 300 mOsm/kg wody, − pH: około 8.</t>
  </si>
  <si>
    <t>150 mg/ml, 20 ml</t>
  </si>
  <si>
    <t>koncentrat do sporządzania roztworu do infuzji / ampułki z polietylenu z portem bezigłowym typu luer-lock</t>
  </si>
  <si>
    <t>Glucosum</t>
  </si>
  <si>
    <t>200 mg/ml,10 ml</t>
  </si>
  <si>
    <t>Neostigmini methylsulfas</t>
  </si>
  <si>
    <t>0,5 mg/ml; 1 ml</t>
  </si>
  <si>
    <t xml:space="preserve">1000 ml zawiera: 60,0 g poli(O-2-hydroksyetylo) skrobia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</si>
  <si>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</si>
  <si>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</si>
  <si>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Amikacinum*</t>
  </si>
  <si>
    <t>5 mg/ml; 100 ml</t>
  </si>
  <si>
    <t>roztwór do infuzji gotowy do użycia, butelka</t>
  </si>
  <si>
    <t xml:space="preserve">10 mg/ml, 100 ml
</t>
  </si>
  <si>
    <t>1000 mg/100 ml</t>
  </si>
  <si>
    <t xml:space="preserve">Numer GTIN </t>
  </si>
  <si>
    <t>Imipenemum + Cilastatinum</t>
  </si>
  <si>
    <t xml:space="preserve">500 mg + 500 mg </t>
  </si>
  <si>
    <t>proszek do sporządzania roztworu do wlewu dożylnego, butelka lub fiol 20 ml</t>
  </si>
  <si>
    <t>500 mg/50 ml</t>
  </si>
  <si>
    <t>30 000 j.m. (300 mg) / 3 ml</t>
  </si>
  <si>
    <t>roztwór do wstrzykiwań 3 ml  x 1 fiolka</t>
  </si>
  <si>
    <t>mini spike ^^^</t>
  </si>
  <si>
    <t>nie dotyczy</t>
  </si>
  <si>
    <t>strzykawka + igła 25 g ^^^</t>
  </si>
  <si>
    <t>Strzyk. precyzyjnych 1 ml x 10 szt</t>
  </si>
  <si>
    <t>^^^ wyroby medyczne kompatybilne do przygotowania podania leku z poz 1</t>
  </si>
  <si>
    <t>Sodu chlorek ,Potasu chlorek, Magnezu chlorek sześciowodny, Wapnia chlorek dwuwodny, Sodu octan trójwodny ,Kwas L-jabłkowy</t>
  </si>
  <si>
    <t>1000 ml zawiera:Sodu chlorek 6,80 g Potasu chlorek 0,30 g Magnezu chlorek sześciowodny 0,20 g Wapnia chlorek dwuwodny 0,37 g Sodu octan trójwodny 3,27 g Kwas L-jabłkowy 0,67 g</t>
  </si>
  <si>
    <t>500 ml; roztwór do infuzji,  butelka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</si>
  <si>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</si>
  <si>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</si>
  <si>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</si>
  <si>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 xml:space="preserve">Ilość opakowań </t>
  </si>
  <si>
    <t>Albuminum humanum</t>
  </si>
  <si>
    <t>200 mg/ml;  do zakupu w rozlewie: 50 ml i 100 ml</t>
  </si>
  <si>
    <t>roztw. do inf. doż.</t>
  </si>
  <si>
    <t>Ilość dawek a 50 ml</t>
  </si>
  <si>
    <t>dawek a 50 ml</t>
  </si>
  <si>
    <t>Oferowana ilość dawek a 50 ml</t>
  </si>
  <si>
    <t>Cena brutto # jednej dawki a 50 ml</t>
  </si>
  <si>
    <t>9 mg/ml; 10 ml</t>
  </si>
  <si>
    <t>Prothrombinum multiplex
humanum</t>
  </si>
  <si>
    <t>500 j.m. lub 600 j.m.</t>
  </si>
  <si>
    <t xml:space="preserve">proszek i rozpuszczalnik do sporządzania roztworu do wstrzykiwań, 1 fiol. proszku + fiol. rozp. </t>
  </si>
  <si>
    <t>Cisatracurium*</t>
  </si>
  <si>
    <t>10 mg/ 5 ml</t>
  </si>
  <si>
    <t xml:space="preserve">roztwór do wstrz.
i inf. </t>
  </si>
  <si>
    <t>5mg/ 2,5ml</t>
  </si>
  <si>
    <t>ampułek</t>
  </si>
  <si>
    <t>1 dawka (0,5 ml) zawiera:
Toksoid błoniczy nie mniej niż 2 j.m.* (2 Lf) Toksoid tężcowy nie mniej niż 20 j.m.* (5 Lf) Antygeny krztuśca Toksoid krztuścowy 2,5 mikrograma Hemaglutynina włókienkowa 5 mikrogramów Pertaktyna 3 mikrogramy Fimbrie typu 2 i 3 5 mikrogramów Adsorbowane na fosforanie glinu 1,5 mg (0,33 mg Al3+)</t>
  </si>
  <si>
    <t>zawiesina do wstrzykiwań w ampułko-strzykawce</t>
  </si>
  <si>
    <t>1 dawka (0,5 ml) zawiera: 
Toksoid błoniczy nie mniej niż 2 j.m.1 (2 Lf) Toksoid tężcowy nie mniej niż 20 j.m.1 (5 Lf) Antygeny krztuśca Toksoid krztuścowy 2,5 mikrograma Hemaglutynina włókienkowa 5 mikrogramów Pertaktyna 3 mikrogramy Fimbrie typu 2 i 3 5 mikrogramów Wirus polio (inaktywowany)2 Typ 1 (Mahoney) 29 jednostek antygenu D3 Typ 2 (MEF1) 7 jednostek antygenu D3 Typ 3 (Saukett) 26 jednostki antygenu D3 Adsorbowane na fosforanie glinu 1,5 mg (0,33 mg Al3+)</t>
  </si>
  <si>
    <t>Sulfur hexafluoridum</t>
  </si>
  <si>
    <t>8 mcl/ml</t>
  </si>
  <si>
    <t>proszek i rozpuszczalnik do
sporządzania zawiesiny do
wstrzykiwań</t>
  </si>
  <si>
    <t xml:space="preserve">250 g </t>
  </si>
  <si>
    <t>butelka z aplikatorem</t>
  </si>
  <si>
    <t>Żywność kompletna pod względem odżywczym, przed zabiegami i po urazach, wysokoenergetyczna, wysokobiałkowa, bezresztkowa. Zawiera kompozycję niezbędnych składników pokarmowych – białek, węglowodanów, tłuszczów, witamin, mikro- i makroelementów, a także kwasy omega-3, L-argininę i beta-1,3/1,6 glukan </t>
  </si>
  <si>
    <t>100 g produktu :Wartość energetyczna 385 kcal
tłuszcz 10 g w tym :w tym kwasy tłuszczowe omega-3 nie mniej niż 558 mg, kwas eikozapentaenowy (EPA) nie mniej niż 327 mg, kwas dokozaheksaenowy (DHA) nie mniej niż 230 mg
Węglowodany 50 g, błonnik 0 mg, białko 23 g, beta-1,3/1,6-glukan 128 mg, L-arginina 5759 mg
Do zakupu smak kawowy i tropikalny</t>
  </si>
  <si>
    <t>saszetka 78 g</t>
  </si>
  <si>
    <t xml:space="preserve">Żywność specjalnego przeznaczenia medycznego, będąca kompozycją niezbędnych składników pokarmowych, tj.: białek, węglowodanów, tłuszczów, witamin, mikro- i makroelementów. Źródła  białek :koncentrat białek serwatkowych (z mleka) 44%, kazeinian wapnia (z mleka) 30%, izolat białek serwatkowych (z mleka) 26%)
Dla pacjentów ze zwiększonym zapotrzebowaniem na białko – onkologicznych, wyniszczonych chorobą </t>
  </si>
  <si>
    <t>100 g produktu: wartość energetyczna  429 kcal
tłuszcz 15,3 g w tym kwasy tłuszczowe nasycone 6,9 g, olej ze średniołańcuchowymi kwasami tłuszczowymi (MCT) 5,7 g
Węglowodany 46 g
Błonnik 0 g
Białko 26,9 g
Osmolarność 290 mOsm/l
Do zakupu w smakach: nutralny, truskawka i wanilia</t>
  </si>
  <si>
    <t xml:space="preserve">saszetka </t>
  </si>
  <si>
    <t xml:space="preserve">Suplement diety uzupełnieniający dietę w L-argininę, hydrolizat kolagenu, cynk, witaminę A i C. </t>
  </si>
  <si>
    <t>L-arginina 4 500 mg
Hydrolizat kolagenu 5 000 mg
Witamina A 120 µg
Witamina C 80 mg
Cynk 12 mg</t>
  </si>
  <si>
    <t>saszetka 12,5 g</t>
  </si>
  <si>
    <r>
      <t>sztuk</t>
    </r>
    <r>
      <rPr>
        <sz val="11"/>
        <color indexed="10"/>
        <rFont val="Times New Roman"/>
        <family val="1"/>
      </rPr>
      <t xml:space="preserve"> </t>
    </r>
  </si>
  <si>
    <t>** wymagany jeden podmiot odpowiedzialny w przypadku tej samej substancji czynnej</t>
  </si>
  <si>
    <t>**** Opakowanie nie większe niż 30 kaps +inhalator</t>
  </si>
  <si>
    <t>Dla  50 ml:
Dla  100 ml:</t>
  </si>
  <si>
    <t xml:space="preserve">Dla rozlewu 50 ml:
Nazwa handlowa:
Dawka: 
Postać / Opakowanie:
Dla rozlewu 100 ml:
Nazwa handlowa:
Dawka: 
Postać / Opakowanie:
</t>
  </si>
  <si>
    <t>Oświadczamy, że oferowane przez nas w części: 22 (poz. 50-52); 33 (poz. 2, 3), 42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</si>
  <si>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r>
      <rPr>
        <sz val="12"/>
        <color indexed="8"/>
        <rFont val="Times New Roman"/>
        <family val="1"/>
      </rPr>
      <t>rozt</t>
    </r>
    <r>
      <rPr>
        <sz val="12"/>
        <rFont val="Times New Roman"/>
        <family val="1"/>
      </rPr>
      <t>wór do infuzji, butelka</t>
    </r>
    <r>
      <rPr>
        <strike/>
        <sz val="12"/>
        <rFont val="Times New Roman"/>
        <family val="1"/>
      </rPr>
      <t>*</t>
    </r>
  </si>
  <si>
    <r>
      <t>288,2 mg/5 ml;</t>
    </r>
    <r>
      <rPr>
        <strike/>
        <sz val="11"/>
        <color indexed="8"/>
        <rFont val="Times New Roman"/>
        <family val="1"/>
      </rPr>
      <t xml:space="preserve"> </t>
    </r>
  </si>
  <si>
    <t>syrop,  butelka 150 ml</t>
  </si>
  <si>
    <t>Oferowana ilość opakowań jednostkowych x 2 worki</t>
  </si>
  <si>
    <t>Cena brutto # jednego opakowania jednostkowego x 2 worki</t>
  </si>
  <si>
    <t>Podmiot Odpowiedzialny (poz. 1-49) 
Producent (poz. 50-52)</t>
  </si>
  <si>
    <t>Numer GTIN (jeśli dotyczy poz. 50-52)</t>
  </si>
  <si>
    <t>roztwór do wstrzykiwań, ampułkostrzykawka</t>
  </si>
  <si>
    <t>krople do nosa 5 ml, roztwór, butelka</t>
  </si>
  <si>
    <t>krople do oczu 10 ml, butelka</t>
  </si>
  <si>
    <r>
      <t xml:space="preserve">krople do oczu, </t>
    </r>
    <r>
      <rPr>
        <sz val="12"/>
        <rFont val="Times New Roman"/>
        <family val="1"/>
      </rPr>
      <t>butelka 5 ml</t>
    </r>
  </si>
  <si>
    <t>tuba 60g, pasta</t>
  </si>
  <si>
    <r>
      <t>Proszek do inhalacji w kapsułce twardej + inhalator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****</t>
    </r>
  </si>
  <si>
    <t>maść do oczu, tuba 5 g</t>
  </si>
  <si>
    <t>* wymagany jeden podmiot odpowiedzialny w przypadku tej samej substancji czynnej</t>
  </si>
  <si>
    <t>Podmiot Odpowiedzialny (poz. 6-12)
Producent  (poz.1-5)</t>
  </si>
  <si>
    <t>Numer GTIN (jeśli dotyczy poz. 1-5)</t>
  </si>
  <si>
    <t>Podmiot Odpowiedzialny(poz.1)
Producent (poz. 2,3)</t>
  </si>
  <si>
    <t>Numer GTIN (Jeżeli dotyczy poz.2,3)</t>
  </si>
  <si>
    <t>Szczepionka przeciw błonicy, tężcowi i krztuścowi (bezkomórkowa, złożona), adsorbowana, o zmniejszonej zawartości antygenów *</t>
  </si>
  <si>
    <t>Szczepionka przeciw błonicy, tężcowi, krztuścowi (bezkomórkowa, złożona) i poliomyelitis (inaktywowana), adsorbowana, o zmniejszonej zawartości antygenów *</t>
  </si>
  <si>
    <t xml:space="preserve"> Producent</t>
  </si>
  <si>
    <t>Numer GTIN (jeśli dotyczy)</t>
  </si>
  <si>
    <t>Producent</t>
  </si>
  <si>
    <r>
      <rPr>
        <sz val="11"/>
        <rFont val="Times New Roman"/>
        <family val="1"/>
      </rPr>
      <t>Numer GTIN</t>
    </r>
    <r>
      <rPr>
        <b/>
        <sz val="11"/>
        <rFont val="Times New Roman"/>
        <family val="1"/>
      </rPr>
      <t xml:space="preserve">  (jeśli dotyczy)</t>
    </r>
  </si>
  <si>
    <r>
      <rPr>
        <strike/>
        <sz val="12"/>
        <rFont val="Times New Roman"/>
        <family val="1"/>
      </rPr>
      <t>200 g</t>
    </r>
    <r>
      <rPr>
        <sz val="12"/>
        <color indexed="10"/>
        <rFont val="Times New Roman"/>
        <family val="1"/>
      </rPr>
      <t xml:space="preserve"> 100 g</t>
    </r>
  </si>
  <si>
    <r>
      <rPr>
        <strike/>
        <sz val="11"/>
        <color indexed="10"/>
        <rFont val="Times New Roman"/>
        <family val="1"/>
      </rPr>
      <t>opakowań</t>
    </r>
    <r>
      <rPr>
        <sz val="11"/>
        <color indexed="10"/>
        <rFont val="Times New Roman"/>
        <family val="1"/>
      </rPr>
      <t xml:space="preserve"> fiol</t>
    </r>
  </si>
  <si>
    <r>
      <t xml:space="preserve">Aplikator do przygotowywania i pobierania leków typu Mini-Spike Plus </t>
    </r>
    <r>
      <rPr>
        <strike/>
        <sz val="12"/>
        <color indexed="10"/>
        <rFont val="Times New Roman"/>
        <family val="1"/>
      </rPr>
      <t>V</t>
    </r>
  </si>
  <si>
    <r>
      <t xml:space="preserve">Płynny elektrolizowany hydrożel aktywnego oxydantu, chlorek sodu, fluorokrzemian sodowo-magnezowy, fosforan sodu, podchloryn sodu, kwas podchlorawy </t>
    </r>
    <r>
      <rPr>
        <sz val="11"/>
        <color indexed="10"/>
        <rFont val="Times New Roman"/>
        <family val="1"/>
      </rPr>
      <t>lub
 woda, sodu chlorek, kwas podchlorawy, sodu podchloryn, koloidalny dwutlenek krzemu</t>
    </r>
  </si>
  <si>
    <r>
      <t>proszek do sporządzania roztworu do wstrzykiwań</t>
    </r>
    <r>
      <rPr>
        <strike/>
        <sz val="12"/>
        <color indexed="10"/>
        <rFont val="Times New Roman"/>
        <family val="1"/>
      </rPr>
      <t xml:space="preserve"> lub infuzji </t>
    </r>
    <r>
      <rPr>
        <sz val="12"/>
        <color indexed="10"/>
        <rFont val="Times New Roman"/>
        <family val="1"/>
      </rPr>
      <t>domięśniowych, dożylnych i infuzji,</t>
    </r>
    <r>
      <rPr>
        <strike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fiolka </t>
    </r>
  </si>
  <si>
    <r>
      <t>100 ml : wartość energetyczna: 630 kJ/150 kcal; białko 10 g, węglowodany 12,1 g, tłuszcz 6,7 g; błonnik od 0 do 0,5g składniki mineralne,pierwiastki śladowe,  witaminy; osmolarność</t>
    </r>
    <r>
      <rPr>
        <sz val="8"/>
        <color indexed="10"/>
        <rFont val="Times New Roman"/>
        <family val="1"/>
      </rPr>
      <t xml:space="preserve"> 390 -435</t>
    </r>
    <r>
      <rPr>
        <sz val="8"/>
        <rFont val="Times New Roman"/>
        <family val="1"/>
      </rPr>
      <t xml:space="preserve"> mosmol/l
 o smaku czekoladowym, orzech,poziomka, wanilia, owoce tropikalne</t>
    </r>
  </si>
  <si>
    <r>
      <t xml:space="preserve">amp. </t>
    </r>
    <r>
      <rPr>
        <sz val="8"/>
        <color indexed="10"/>
        <rFont val="Times New Roman"/>
        <family val="1"/>
      </rPr>
      <t>lub fiolka</t>
    </r>
    <r>
      <rPr>
        <sz val="8"/>
        <rFont val="Times New Roman"/>
        <family val="1"/>
      </rPr>
      <t xml:space="preserve"> 10 ml 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</si>
</sst>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2"/>
      <name val="Times New Roman"/>
      <family val="1"/>
    </font>
    <font>
      <strike/>
      <sz val="11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trike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trike/>
      <sz val="11"/>
      <color rgb="FFFF0000"/>
      <name val="Times New Roman"/>
      <family val="1"/>
    </font>
    <font>
      <strike/>
      <sz val="12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86" fontId="5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2" fillId="0" borderId="0" applyBorder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/>
      <protection locked="0"/>
    </xf>
    <xf numFmtId="3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right" vertical="top"/>
      <protection locked="0"/>
    </xf>
    <xf numFmtId="9" fontId="69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1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3" fontId="69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locked="0"/>
    </xf>
    <xf numFmtId="170" fontId="69" fillId="0" borderId="0" xfId="0" applyNumberFormat="1" applyFont="1" applyFill="1" applyBorder="1" applyAlignment="1" applyProtection="1">
      <alignment horizontal="left" vertical="top" wrapText="1"/>
      <protection locked="0"/>
    </xf>
    <xf numFmtId="3" fontId="69" fillId="0" borderId="0" xfId="0" applyNumberFormat="1" applyFont="1" applyFill="1" applyBorder="1" applyAlignment="1" applyProtection="1">
      <alignment horizontal="right" vertical="top" wrapText="1"/>
      <protection locked="0"/>
    </xf>
    <xf numFmtId="3" fontId="70" fillId="0" borderId="0" xfId="0" applyNumberFormat="1" applyFont="1" applyFill="1" applyAlignment="1" applyProtection="1">
      <alignment horizontal="left" vertical="top"/>
      <protection locked="0"/>
    </xf>
    <xf numFmtId="3" fontId="70" fillId="0" borderId="0" xfId="0" applyNumberFormat="1" applyFont="1" applyFill="1" applyAlignment="1" applyProtection="1">
      <alignment horizontal="left" vertical="top" wrapText="1"/>
      <protection locked="0"/>
    </xf>
    <xf numFmtId="3" fontId="70" fillId="0" borderId="0" xfId="0" applyNumberFormat="1" applyFont="1" applyFill="1" applyAlignment="1" applyProtection="1">
      <alignment horizontal="right" vertical="top" wrapText="1"/>
      <protection locked="0"/>
    </xf>
    <xf numFmtId="3" fontId="69" fillId="0" borderId="0" xfId="0" applyNumberFormat="1" applyFont="1" applyFill="1" applyAlignment="1" applyProtection="1">
      <alignment horizontal="right" vertical="top" wrapText="1"/>
      <protection locked="0"/>
    </xf>
    <xf numFmtId="4" fontId="6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44" fontId="69" fillId="0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0" fillId="33" borderId="10" xfId="0" applyFont="1" applyFill="1" applyBorder="1" applyAlignment="1" applyProtection="1">
      <alignment horizontal="left" vertical="top" wrapText="1"/>
      <protection locked="0"/>
    </xf>
    <xf numFmtId="3" fontId="70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4" fontId="6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9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>
      <alignment horizontal="left" vertical="top" wrapText="1"/>
    </xf>
    <xf numFmtId="3" fontId="69" fillId="0" borderId="0" xfId="55" applyNumberFormat="1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Border="1" applyAlignment="1" applyProtection="1">
      <alignment horizontal="center" vertical="top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3" fontId="72" fillId="0" borderId="0" xfId="0" applyNumberFormat="1" applyFont="1" applyFill="1" applyAlignment="1" applyProtection="1">
      <alignment horizontal="left" vertical="top" wrapText="1"/>
      <protection locked="0"/>
    </xf>
    <xf numFmtId="44" fontId="72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72" fillId="0" borderId="0" xfId="0" applyNumberFormat="1" applyFont="1" applyFill="1" applyBorder="1" applyAlignment="1" applyProtection="1">
      <alignment horizontal="right" vertical="top" wrapText="1"/>
      <protection locked="0"/>
    </xf>
    <xf numFmtId="44" fontId="72" fillId="0" borderId="0" xfId="106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justify" vertical="top" wrapText="1"/>
      <protection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49" fontId="72" fillId="0" borderId="0" xfId="0" applyNumberFormat="1" applyFont="1" applyFill="1" applyAlignment="1" applyProtection="1">
      <alignment horizontal="left" vertical="top" wrapText="1"/>
      <protection locked="0"/>
    </xf>
    <xf numFmtId="49" fontId="72" fillId="0" borderId="11" xfId="0" applyNumberFormat="1" applyFont="1" applyFill="1" applyBorder="1" applyAlignment="1" applyProtection="1">
      <alignment horizontal="left" vertical="top" wrapText="1"/>
      <protection locked="0"/>
    </xf>
    <xf numFmtId="49" fontId="73" fillId="0" borderId="10" xfId="0" applyNumberFormat="1" applyFont="1" applyFill="1" applyBorder="1" applyAlignment="1" applyProtection="1">
      <alignment horizontal="left" vertical="top" wrapText="1"/>
      <protection locked="0"/>
    </xf>
    <xf numFmtId="3" fontId="7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33" borderId="12" xfId="0" applyFont="1" applyFill="1" applyBorder="1" applyAlignment="1" applyProtection="1">
      <alignment horizontal="left" vertical="top" wrapText="1"/>
      <protection locked="0"/>
    </xf>
    <xf numFmtId="0" fontId="72" fillId="35" borderId="10" xfId="0" applyFont="1" applyFill="1" applyBorder="1" applyAlignment="1" applyProtection="1">
      <alignment horizontal="left" vertical="top" wrapText="1"/>
      <protection locked="0"/>
    </xf>
    <xf numFmtId="49" fontId="7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1" xfId="0" applyNumberFormat="1" applyFont="1" applyFill="1" applyBorder="1" applyAlignment="1" applyProtection="1">
      <alignment horizontal="left" vertical="top" wrapText="1"/>
      <protection locked="0"/>
    </xf>
    <xf numFmtId="3" fontId="72" fillId="35" borderId="10" xfId="0" applyNumberFormat="1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0" fontId="69" fillId="0" borderId="12" xfId="0" applyFont="1" applyFill="1" applyBorder="1" applyAlignment="1" applyProtection="1">
      <alignment horizontal="left" vertical="top" wrapText="1"/>
      <protection locked="0"/>
    </xf>
    <xf numFmtId="0" fontId="69" fillId="0" borderId="10" xfId="0" applyFont="1" applyFill="1" applyBorder="1" applyAlignment="1">
      <alignment horizontal="left" vertical="top" wrapText="1"/>
    </xf>
    <xf numFmtId="3" fontId="69" fillId="0" borderId="10" xfId="55" applyNumberFormat="1" applyFont="1" applyFill="1" applyBorder="1" applyAlignment="1">
      <alignment horizontal="right" vertical="top" wrapText="1"/>
    </xf>
    <xf numFmtId="0" fontId="70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74" fillId="0" borderId="10" xfId="0" applyNumberFormat="1" applyFont="1" applyFill="1" applyBorder="1" applyAlignment="1" applyProtection="1">
      <alignment horizontal="left" vertical="top" wrapText="1"/>
      <protection/>
    </xf>
    <xf numFmtId="0" fontId="69" fillId="0" borderId="10" xfId="0" applyFont="1" applyBorder="1" applyAlignment="1">
      <alignment horizontal="left" vertical="top" wrapText="1"/>
    </xf>
    <xf numFmtId="3" fontId="69" fillId="36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6" borderId="10" xfId="44" applyNumberFormat="1" applyFont="1" applyFill="1" applyBorder="1" applyAlignment="1">
      <alignment horizontal="left" vertical="top" wrapText="1"/>
    </xf>
    <xf numFmtId="3" fontId="69" fillId="0" borderId="10" xfId="0" applyNumberFormat="1" applyFont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72" fillId="35" borderId="10" xfId="0" applyFont="1" applyFill="1" applyBorder="1" applyAlignment="1" applyProtection="1">
      <alignment horizontal="center" vertical="top" wrapText="1"/>
      <protection locked="0"/>
    </xf>
    <xf numFmtId="0" fontId="73" fillId="35" borderId="10" xfId="0" applyFont="1" applyFill="1" applyBorder="1" applyAlignment="1" applyProtection="1">
      <alignment horizontal="center" vertical="top" wrapText="1"/>
      <protection locked="0"/>
    </xf>
    <xf numFmtId="3" fontId="73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70" fillId="36" borderId="10" xfId="0" applyFont="1" applyFill="1" applyBorder="1" applyAlignment="1" applyProtection="1">
      <alignment horizontal="left" vertical="top" wrapText="1"/>
      <protection locked="0"/>
    </xf>
    <xf numFmtId="0" fontId="69" fillId="36" borderId="10" xfId="0" applyFont="1" applyFill="1" applyBorder="1" applyAlignment="1" applyProtection="1">
      <alignment horizontal="left" vertical="top" wrapText="1"/>
      <protection locked="0"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188" fontId="13" fillId="36" borderId="10" xfId="42" applyNumberFormat="1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3" fontId="75" fillId="36" borderId="10" xfId="42" applyNumberFormat="1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 wrapText="1"/>
    </xf>
    <xf numFmtId="3" fontId="13" fillId="36" borderId="16" xfId="42" applyNumberFormat="1" applyFont="1" applyFill="1" applyBorder="1" applyAlignment="1">
      <alignment horizontal="left" vertical="top" wrapText="1"/>
    </xf>
    <xf numFmtId="3" fontId="13" fillId="36" borderId="10" xfId="42" applyNumberFormat="1" applyFont="1" applyFill="1" applyBorder="1" applyAlignment="1">
      <alignment horizontal="left" vertical="top" wrapText="1"/>
    </xf>
    <xf numFmtId="3" fontId="13" fillId="36" borderId="17" xfId="42" applyNumberFormat="1" applyFont="1" applyFill="1" applyBorder="1" applyAlignment="1">
      <alignment horizontal="left" vertical="top" wrapText="1"/>
    </xf>
    <xf numFmtId="3" fontId="13" fillId="0" borderId="10" xfId="42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0" xfId="97" applyFont="1" applyFill="1" applyBorder="1" applyAlignment="1">
      <alignment horizontal="left" vertical="top" wrapText="1"/>
      <protection/>
    </xf>
    <xf numFmtId="3" fontId="13" fillId="36" borderId="10" xfId="42" applyNumberFormat="1" applyFont="1" applyFill="1" applyBorder="1" applyAlignment="1">
      <alignment horizontal="left" vertical="top"/>
    </xf>
    <xf numFmtId="3" fontId="69" fillId="0" borderId="0" xfId="0" applyNumberFormat="1" applyFont="1" applyFill="1" applyAlignment="1" applyProtection="1">
      <alignment horizontal="left" wrapText="1"/>
      <protection locked="0"/>
    </xf>
    <xf numFmtId="3" fontId="69" fillId="0" borderId="0" xfId="0" applyNumberFormat="1" applyFont="1" applyFill="1" applyBorder="1" applyAlignment="1" applyProtection="1">
      <alignment horizontal="left" wrapText="1"/>
      <protection locked="0"/>
    </xf>
    <xf numFmtId="3" fontId="70" fillId="0" borderId="0" xfId="0" applyNumberFormat="1" applyFont="1" applyFill="1" applyAlignment="1" applyProtection="1">
      <alignment horizontal="left" wrapText="1"/>
      <protection locked="0"/>
    </xf>
    <xf numFmtId="3" fontId="69" fillId="0" borderId="10" xfId="55" applyNumberFormat="1" applyFont="1" applyFill="1" applyBorder="1" applyAlignment="1">
      <alignment horizontal="left" vertical="top" wrapText="1"/>
    </xf>
    <xf numFmtId="3" fontId="69" fillId="36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4" fillId="37" borderId="10" xfId="42" applyNumberFormat="1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3" fontId="75" fillId="36" borderId="10" xfId="42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3" fontId="5" fillId="36" borderId="11" xfId="55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3" fontId="69" fillId="0" borderId="11" xfId="55" applyNumberFormat="1" applyFont="1" applyFill="1" applyBorder="1" applyAlignment="1" applyProtection="1">
      <alignment horizontal="left" vertical="top" wrapText="1"/>
      <protection locked="0"/>
    </xf>
    <xf numFmtId="3" fontId="69" fillId="0" borderId="11" xfId="0" applyNumberFormat="1" applyFont="1" applyBorder="1" applyAlignment="1">
      <alignment horizontal="left" vertical="top" wrapText="1"/>
    </xf>
    <xf numFmtId="3" fontId="69" fillId="0" borderId="11" xfId="0" applyNumberFormat="1" applyFont="1" applyFill="1" applyBorder="1" applyAlignment="1">
      <alignment horizontal="left" vertical="top" wrapText="1"/>
    </xf>
    <xf numFmtId="3" fontId="69" fillId="0" borderId="10" xfId="55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9" fontId="71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13" fillId="0" borderId="10" xfId="42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 applyProtection="1">
      <alignment horizontal="left" wrapText="1"/>
      <protection locked="0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1" xfId="55" applyNumberFormat="1" applyFont="1" applyFill="1" applyBorder="1" applyAlignment="1" applyProtection="1">
      <alignment horizontal="left" vertical="top" wrapText="1"/>
      <protection locked="0"/>
    </xf>
    <xf numFmtId="3" fontId="5" fillId="0" borderId="0" xfId="55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76" fillId="36" borderId="10" xfId="0" applyFont="1" applyFill="1" applyBorder="1" applyAlignment="1" applyProtection="1">
      <alignment horizontal="left" vertical="top" wrapText="1"/>
      <protection locked="0"/>
    </xf>
    <xf numFmtId="0" fontId="77" fillId="0" borderId="10" xfId="0" applyFont="1" applyFill="1" applyBorder="1" applyAlignment="1">
      <alignment horizontal="left" vertical="top" wrapText="1"/>
    </xf>
    <xf numFmtId="188" fontId="77" fillId="36" borderId="10" xfId="42" applyNumberFormat="1" applyFont="1" applyFill="1" applyBorder="1" applyAlignment="1">
      <alignment horizontal="left" vertical="top" wrapText="1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4" fontId="7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8" fillId="36" borderId="10" xfId="0" applyFont="1" applyFill="1" applyBorder="1" applyAlignment="1" applyProtection="1">
      <alignment horizontal="left" vertical="top" wrapText="1"/>
      <protection locked="0"/>
    </xf>
    <xf numFmtId="44" fontId="76" fillId="0" borderId="10" xfId="0" applyNumberFormat="1" applyFont="1" applyFill="1" applyBorder="1" applyAlignment="1" applyProtection="1">
      <alignment horizontal="left" vertical="top" wrapText="1"/>
      <protection locked="0"/>
    </xf>
    <xf numFmtId="0" fontId="71" fillId="0" borderId="12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right" vertical="top"/>
      <protection locked="0"/>
    </xf>
    <xf numFmtId="9" fontId="79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0" fillId="0" borderId="1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/>
      <protection locked="0"/>
    </xf>
    <xf numFmtId="170" fontId="79" fillId="0" borderId="0" xfId="0" applyNumberFormat="1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Border="1" applyAlignment="1" applyProtection="1">
      <alignment horizontal="righ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3" fontId="80" fillId="0" borderId="0" xfId="0" applyNumberFormat="1" applyFont="1" applyFill="1" applyAlignment="1" applyProtection="1">
      <alignment horizontal="left" vertical="top"/>
      <protection locked="0"/>
    </xf>
    <xf numFmtId="3" fontId="80" fillId="0" borderId="0" xfId="0" applyNumberFormat="1" applyFont="1" applyFill="1" applyAlignment="1" applyProtection="1">
      <alignment horizontal="left" vertical="top" wrapText="1"/>
      <protection locked="0"/>
    </xf>
    <xf numFmtId="3" fontId="80" fillId="0" borderId="0" xfId="0" applyNumberFormat="1" applyFont="1" applyFill="1" applyAlignment="1" applyProtection="1">
      <alignment horizontal="right" vertical="top" wrapText="1"/>
      <protection locked="0"/>
    </xf>
    <xf numFmtId="3" fontId="79" fillId="0" borderId="0" xfId="0" applyNumberFormat="1" applyFont="1" applyFill="1" applyAlignment="1" applyProtection="1">
      <alignment horizontal="right" vertical="top" wrapText="1"/>
      <protection locked="0"/>
    </xf>
    <xf numFmtId="0" fontId="80" fillId="33" borderId="10" xfId="0" applyFont="1" applyFill="1" applyBorder="1" applyAlignment="1" applyProtection="1">
      <alignment horizontal="left" vertical="top" wrapText="1"/>
      <protection locked="0"/>
    </xf>
    <xf numFmtId="3" fontId="24" fillId="33" borderId="11" xfId="55" applyNumberFormat="1" applyFont="1" applyFill="1" applyBorder="1" applyAlignment="1" applyProtection="1">
      <alignment horizontal="left" vertical="top" wrapText="1"/>
      <protection locked="0"/>
    </xf>
    <xf numFmtId="0" fontId="25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0" xfId="0" applyFont="1" applyFill="1" applyBorder="1" applyAlignment="1" applyProtection="1">
      <alignment horizontal="left" vertical="top" wrapText="1"/>
      <protection locked="0"/>
    </xf>
    <xf numFmtId="0" fontId="79" fillId="36" borderId="10" xfId="0" applyFont="1" applyFill="1" applyBorder="1" applyAlignment="1" applyProtection="1">
      <alignment horizontal="left" vertical="top" wrapText="1"/>
      <protection locked="0"/>
    </xf>
    <xf numFmtId="0" fontId="8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3" fontId="81" fillId="36" borderId="10" xfId="42" applyNumberFormat="1" applyFont="1" applyFill="1" applyBorder="1" applyAlignment="1">
      <alignment horizontal="left" vertical="top"/>
    </xf>
    <xf numFmtId="0" fontId="79" fillId="0" borderId="10" xfId="0" applyFont="1" applyFill="1" applyBorder="1" applyAlignment="1" applyProtection="1">
      <alignment horizontal="left" vertical="top" wrapText="1"/>
      <protection locked="0"/>
    </xf>
    <xf numFmtId="4" fontId="7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0" fillId="36" borderId="10" xfId="0" applyFont="1" applyFill="1" applyBorder="1" applyAlignment="1" applyProtection="1">
      <alignment horizontal="left" vertical="top" wrapText="1"/>
      <protection locked="0"/>
    </xf>
    <xf numFmtId="0" fontId="24" fillId="36" borderId="10" xfId="0" applyFont="1" applyFill="1" applyBorder="1" applyAlignment="1" applyProtection="1">
      <alignment horizontal="left" vertical="top" wrapText="1"/>
      <protection locked="0"/>
    </xf>
    <xf numFmtId="44" fontId="79" fillId="0" borderId="10" xfId="0" applyNumberFormat="1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>
      <alignment horizontal="left" vertical="top" wrapText="1"/>
    </xf>
    <xf numFmtId="3" fontId="25" fillId="36" borderId="16" xfId="42" applyNumberFormat="1" applyFont="1" applyFill="1" applyBorder="1" applyAlignment="1">
      <alignment horizontal="left" vertical="top" wrapText="1"/>
    </xf>
    <xf numFmtId="3" fontId="25" fillId="36" borderId="10" xfId="42" applyNumberFormat="1" applyFont="1" applyFill="1" applyBorder="1" applyAlignment="1">
      <alignment horizontal="left" vertical="top" wrapText="1"/>
    </xf>
    <xf numFmtId="3" fontId="25" fillId="36" borderId="17" xfId="42" applyNumberFormat="1" applyFont="1" applyFill="1" applyBorder="1" applyAlignment="1">
      <alignment horizontal="left" vertical="top" wrapText="1"/>
    </xf>
    <xf numFmtId="3" fontId="25" fillId="0" borderId="10" xfId="42" applyNumberFormat="1" applyFont="1" applyFill="1" applyBorder="1" applyAlignment="1">
      <alignment horizontal="left" vertical="top" wrapText="1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/>
    </xf>
    <xf numFmtId="0" fontId="72" fillId="35" borderId="11" xfId="0" applyFont="1" applyFill="1" applyBorder="1" applyAlignment="1" applyProtection="1">
      <alignment horizontal="justify" vertical="top" wrapText="1"/>
      <protection/>
    </xf>
    <xf numFmtId="0" fontId="72" fillId="35" borderId="12" xfId="0" applyFont="1" applyFill="1" applyBorder="1" applyAlignment="1">
      <alignment horizontal="justify" vertical="top" wrapText="1"/>
    </xf>
    <xf numFmtId="0" fontId="82" fillId="0" borderId="0" xfId="0" applyFont="1" applyFill="1" applyBorder="1" applyAlignment="1" applyProtection="1">
      <alignment horizontal="justify" vertical="top" wrapText="1"/>
      <protection/>
    </xf>
    <xf numFmtId="0" fontId="72" fillId="0" borderId="18" xfId="0" applyFont="1" applyFill="1" applyBorder="1" applyAlignment="1" applyProtection="1">
      <alignment horizontal="justify" vertical="top" wrapText="1"/>
      <protection locked="0"/>
    </xf>
    <xf numFmtId="0" fontId="72" fillId="0" borderId="18" xfId="0" applyFont="1" applyBorder="1" applyAlignment="1">
      <alignment horizontal="justify" vertical="top" wrapText="1"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35" borderId="11" xfId="0" applyFont="1" applyFill="1" applyBorder="1" applyAlignment="1" applyProtection="1">
      <alignment horizontal="right" vertical="top" wrapText="1"/>
      <protection/>
    </xf>
    <xf numFmtId="0" fontId="72" fillId="35" borderId="12" xfId="0" applyFont="1" applyFill="1" applyBorder="1" applyAlignment="1">
      <alignment horizontal="right" vertical="top" wrapText="1"/>
    </xf>
    <xf numFmtId="0" fontId="72" fillId="0" borderId="0" xfId="0" applyFont="1" applyFill="1" applyAlignment="1">
      <alignment horizontal="justify" vertical="top" wrapText="1"/>
    </xf>
    <xf numFmtId="49" fontId="72" fillId="35" borderId="11" xfId="0" applyNumberFormat="1" applyFont="1" applyFill="1" applyBorder="1" applyAlignment="1" applyProtection="1">
      <alignment horizontal="left" vertical="top" wrapText="1"/>
      <protection locked="0"/>
    </xf>
    <xf numFmtId="49" fontId="72" fillId="35" borderId="12" xfId="0" applyNumberFormat="1" applyFont="1" applyFill="1" applyBorder="1" applyAlignment="1" applyProtection="1">
      <alignment horizontal="left" vertical="top" wrapText="1"/>
      <protection locked="0"/>
    </xf>
    <xf numFmtId="0" fontId="9" fillId="36" borderId="0" xfId="0" applyFont="1" applyFill="1" applyBorder="1" applyAlignment="1" applyProtection="1">
      <alignment horizontal="left" vertical="top" wrapText="1"/>
      <protection locked="0"/>
    </xf>
    <xf numFmtId="49" fontId="72" fillId="35" borderId="19" xfId="0" applyNumberFormat="1" applyFont="1" applyFill="1" applyBorder="1" applyAlignment="1" applyProtection="1">
      <alignment horizontal="left" vertical="top" wrapText="1"/>
      <protection locked="0"/>
    </xf>
    <xf numFmtId="0" fontId="82" fillId="0" borderId="18" xfId="0" applyFont="1" applyFill="1" applyBorder="1" applyAlignment="1" applyProtection="1">
      <alignment horizontal="justify" vertical="top" wrapText="1"/>
      <protection locked="0"/>
    </xf>
    <xf numFmtId="0" fontId="82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11" xfId="0" applyFont="1" applyFill="1" applyBorder="1" applyAlignment="1" applyProtection="1">
      <alignment horizontal="left" vertical="top" wrapText="1"/>
      <protection locked="0"/>
    </xf>
    <xf numFmtId="0" fontId="72" fillId="0" borderId="12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Alignment="1">
      <alignment horizontal="left" vertical="top" wrapText="1"/>
    </xf>
    <xf numFmtId="49" fontId="73" fillId="0" borderId="11" xfId="0" applyNumberFormat="1" applyFont="1" applyFill="1" applyBorder="1" applyAlignment="1" applyProtection="1">
      <alignment horizontal="left" vertical="top" wrapText="1"/>
      <protection locked="0"/>
    </xf>
    <xf numFmtId="0" fontId="72" fillId="0" borderId="19" xfId="0" applyFont="1" applyFill="1" applyBorder="1" applyAlignment="1" applyProtection="1">
      <alignment horizontal="left" vertical="top" wrapText="1"/>
      <protection locked="0"/>
    </xf>
    <xf numFmtId="49" fontId="72" fillId="35" borderId="10" xfId="0" applyNumberFormat="1" applyFont="1" applyFill="1" applyBorder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44" fontId="69" fillId="0" borderId="11" xfId="0" applyNumberFormat="1" applyFont="1" applyFill="1" applyBorder="1" applyAlignment="1" applyProtection="1">
      <alignment horizontal="left" vertical="top" wrapText="1"/>
      <protection locked="0"/>
    </xf>
    <xf numFmtId="44" fontId="69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44" fontId="79" fillId="0" borderId="11" xfId="0" applyNumberFormat="1" applyFont="1" applyFill="1" applyBorder="1" applyAlignment="1" applyProtection="1">
      <alignment horizontal="left" vertical="top" wrapText="1"/>
      <protection locked="0"/>
    </xf>
    <xf numFmtId="44" fontId="79" fillId="0" borderId="12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44" customWidth="1"/>
    <col min="2" max="2" width="127.875" style="44" customWidth="1"/>
    <col min="3" max="16384" width="9.125" style="44" customWidth="1"/>
  </cols>
  <sheetData>
    <row r="2" ht="18.75">
      <c r="B2" s="48" t="s">
        <v>76</v>
      </c>
    </row>
    <row r="3" ht="19.5" thickBot="1"/>
    <row r="4" ht="117.75" customHeight="1">
      <c r="B4" s="47" t="s">
        <v>75</v>
      </c>
    </row>
    <row r="5" ht="102" customHeight="1">
      <c r="B5" s="46" t="s">
        <v>74</v>
      </c>
    </row>
    <row r="6" ht="95.25" customHeight="1" thickBot="1">
      <c r="B6" s="4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1"/>
  <sheetViews>
    <sheetView showGridLines="0" zoomScale="80" zoomScaleNormal="80" zoomScalePageLayoutView="80" workbookViewId="0" topLeftCell="A13">
      <selection activeCell="D13" sqref="D13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SUM(N10:N18)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3" t="s">
        <v>198</v>
      </c>
      <c r="C10" s="103" t="s">
        <v>199</v>
      </c>
      <c r="D10" s="103" t="s">
        <v>200</v>
      </c>
      <c r="E10" s="121">
        <v>1620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80</v>
      </c>
      <c r="B11" s="103" t="s">
        <v>201</v>
      </c>
      <c r="C11" s="103" t="s">
        <v>138</v>
      </c>
      <c r="D11" s="103" t="s">
        <v>86</v>
      </c>
      <c r="E11" s="121">
        <v>2700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aca="true" t="shared" si="0" ref="L11:L17">IF(K11=0,"0,00",IF(K11&gt;0,ROUND(E11/K11,2)))</f>
        <v>0,00</v>
      </c>
      <c r="M11" s="104"/>
      <c r="N11" s="26">
        <f aca="true" t="shared" si="1" ref="N11:N17">ROUND(L11*ROUND(M11,2),2)</f>
        <v>0</v>
      </c>
    </row>
    <row r="12" spans="1:14" s="33" customFormat="1" ht="49.5" customHeight="1">
      <c r="A12" s="103" t="s">
        <v>89</v>
      </c>
      <c r="B12" s="103" t="s">
        <v>202</v>
      </c>
      <c r="C12" s="103" t="s">
        <v>203</v>
      </c>
      <c r="D12" s="103" t="s">
        <v>204</v>
      </c>
      <c r="E12" s="121">
        <v>450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s="33" customFormat="1" ht="45">
      <c r="A13" s="103" t="s">
        <v>101</v>
      </c>
      <c r="B13" s="103" t="s">
        <v>205</v>
      </c>
      <c r="C13" s="103" t="s">
        <v>486</v>
      </c>
      <c r="D13" s="127" t="s">
        <v>487</v>
      </c>
      <c r="E13" s="121">
        <v>600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s="33" customFormat="1" ht="45">
      <c r="A14" s="103" t="s">
        <v>102</v>
      </c>
      <c r="B14" s="103" t="s">
        <v>206</v>
      </c>
      <c r="C14" s="103" t="s">
        <v>100</v>
      </c>
      <c r="D14" s="103" t="s">
        <v>207</v>
      </c>
      <c r="E14" s="121">
        <v>300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s="33" customFormat="1" ht="45">
      <c r="A15" s="103" t="s">
        <v>103</v>
      </c>
      <c r="B15" s="103" t="s">
        <v>206</v>
      </c>
      <c r="C15" s="103" t="s">
        <v>139</v>
      </c>
      <c r="D15" s="103" t="s">
        <v>208</v>
      </c>
      <c r="E15" s="121">
        <v>540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s="33" customFormat="1" ht="45">
      <c r="A16" s="103" t="s">
        <v>104</v>
      </c>
      <c r="B16" s="103" t="s">
        <v>209</v>
      </c>
      <c r="C16" s="103" t="s">
        <v>148</v>
      </c>
      <c r="D16" s="103" t="s">
        <v>160</v>
      </c>
      <c r="E16" s="121">
        <v>150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s="33" customFormat="1" ht="45">
      <c r="A17" s="103" t="s">
        <v>105</v>
      </c>
      <c r="B17" s="103" t="s">
        <v>210</v>
      </c>
      <c r="C17" s="103" t="s">
        <v>211</v>
      </c>
      <c r="D17" s="103" t="s">
        <v>212</v>
      </c>
      <c r="E17" s="121">
        <v>10800</v>
      </c>
      <c r="F17" s="81" t="s">
        <v>51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7" s="35" customFormat="1" ht="45">
      <c r="A18" s="103" t="s">
        <v>106</v>
      </c>
      <c r="B18" s="83" t="s">
        <v>210</v>
      </c>
      <c r="C18" s="83" t="s">
        <v>213</v>
      </c>
      <c r="D18" s="83" t="s">
        <v>214</v>
      </c>
      <c r="E18" s="120">
        <v>24300</v>
      </c>
      <c r="F18" s="81" t="s">
        <v>51</v>
      </c>
      <c r="G18" s="18" t="s">
        <v>50</v>
      </c>
      <c r="H18" s="18"/>
      <c r="I18" s="18"/>
      <c r="J18" s="19"/>
      <c r="K18" s="18"/>
      <c r="L18" s="18" t="str">
        <f>IF(K18=0,"0,00",IF(K18&gt;0,ROUND(E18/K18,2)))</f>
        <v>0,00</v>
      </c>
      <c r="M18" s="18"/>
      <c r="N18" s="26">
        <f>ROUND(L18*ROUND(M18,2),2)</f>
        <v>0</v>
      </c>
      <c r="Q18" s="5"/>
    </row>
    <row r="19" spans="1:17" s="37" customFormat="1" ht="15">
      <c r="A19" s="36"/>
      <c r="B19" s="43"/>
      <c r="C19" s="41"/>
      <c r="D19" s="41"/>
      <c r="E19" s="42"/>
      <c r="F19" s="36"/>
      <c r="G19" s="38"/>
      <c r="H19" s="38"/>
      <c r="I19" s="38"/>
      <c r="J19" s="39"/>
      <c r="K19" s="38"/>
      <c r="L19" s="38"/>
      <c r="M19" s="38"/>
      <c r="N19" s="40"/>
      <c r="Q19" s="5"/>
    </row>
    <row r="20" spans="2:17" s="35" customFormat="1" ht="14.25" customHeight="1">
      <c r="B20" s="235" t="s">
        <v>215</v>
      </c>
      <c r="C20" s="237"/>
      <c r="D20" s="237"/>
      <c r="E20" s="237"/>
      <c r="F20" s="237"/>
      <c r="Q20" s="5"/>
    </row>
    <row r="21" spans="2:17" s="95" customFormat="1" ht="14.25" customHeight="1">
      <c r="B21" s="238" t="s">
        <v>216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Q21" s="5"/>
    </row>
    <row r="22" spans="2:17" s="35" customFormat="1" ht="15">
      <c r="B22" s="234" t="s">
        <v>68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  <row r="315" spans="5:17" s="35" customFormat="1" ht="15">
      <c r="E315" s="3"/>
      <c r="Q315" s="5"/>
    </row>
    <row r="316" spans="5:17" s="35" customFormat="1" ht="15">
      <c r="E316" s="3"/>
      <c r="Q316" s="5"/>
    </row>
    <row r="317" spans="5:17" s="35" customFormat="1" ht="15">
      <c r="E317" s="3"/>
      <c r="Q317" s="5"/>
    </row>
    <row r="318" spans="5:17" s="35" customFormat="1" ht="15">
      <c r="E318" s="3"/>
      <c r="Q318" s="5"/>
    </row>
    <row r="319" spans="5:17" s="35" customFormat="1" ht="15">
      <c r="E319" s="3"/>
      <c r="Q319" s="5"/>
    </row>
    <row r="320" spans="5:17" s="35" customFormat="1" ht="15">
      <c r="E320" s="3"/>
      <c r="Q320" s="5"/>
    </row>
    <row r="321" spans="5:17" s="35" customFormat="1" ht="15">
      <c r="E321" s="3"/>
      <c r="Q321" s="5"/>
    </row>
  </sheetData>
  <sheetProtection/>
  <mergeCells count="4">
    <mergeCell ref="H5:I5"/>
    <mergeCell ref="B22:N22"/>
    <mergeCell ref="B20:F20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0" customWidth="1"/>
    <col min="2" max="2" width="28.25390625" style="70" customWidth="1"/>
    <col min="3" max="3" width="14.75390625" style="70" customWidth="1"/>
    <col min="4" max="4" width="23.75390625" style="70" customWidth="1"/>
    <col min="5" max="5" width="11.875" style="3" customWidth="1"/>
    <col min="6" max="6" width="10.25390625" style="70" customWidth="1"/>
    <col min="7" max="7" width="35.625" style="70" customWidth="1"/>
    <col min="8" max="8" width="19.75390625" style="70" customWidth="1"/>
    <col min="9" max="9" width="17.25390625" style="70" customWidth="1"/>
    <col min="10" max="10" width="20.1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9.5" customHeight="1">
      <c r="A10" s="81" t="s">
        <v>79</v>
      </c>
      <c r="B10" s="91" t="s">
        <v>217</v>
      </c>
      <c r="C10" s="91" t="s">
        <v>218</v>
      </c>
      <c r="D10" s="91" t="s">
        <v>219</v>
      </c>
      <c r="E10" s="92">
        <v>4000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0" customWidth="1"/>
    <col min="2" max="2" width="21.25390625" style="70" customWidth="1"/>
    <col min="3" max="3" width="14.75390625" style="70" customWidth="1"/>
    <col min="4" max="4" width="15.25390625" style="70" customWidth="1"/>
    <col min="5" max="5" width="9.875" style="3" customWidth="1"/>
    <col min="6" max="6" width="14.625" style="70" customWidth="1"/>
    <col min="7" max="7" width="35.00390625" style="70" customWidth="1"/>
    <col min="8" max="8" width="22.375" style="70" customWidth="1"/>
    <col min="9" max="9" width="19.625" style="70" customWidth="1"/>
    <col min="10" max="10" width="17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17</v>
      </c>
    </row>
    <row r="10" spans="1:14" s="33" customFormat="1" ht="45">
      <c r="A10" s="103" t="s">
        <v>2</v>
      </c>
      <c r="B10" s="103" t="s">
        <v>220</v>
      </c>
      <c r="C10" s="103" t="s">
        <v>221</v>
      </c>
      <c r="D10" s="103" t="s">
        <v>222</v>
      </c>
      <c r="E10" s="121">
        <v>44000</v>
      </c>
      <c r="F10" s="122" t="s">
        <v>224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3</v>
      </c>
      <c r="B11" s="103" t="s">
        <v>220</v>
      </c>
      <c r="C11" s="103" t="s">
        <v>223</v>
      </c>
      <c r="D11" s="103" t="s">
        <v>222</v>
      </c>
      <c r="E11" s="121">
        <v>10000</v>
      </c>
      <c r="F11" s="122" t="s">
        <v>224</v>
      </c>
      <c r="G11" s="18" t="s">
        <v>50</v>
      </c>
      <c r="H11" s="102"/>
      <c r="I11" s="102"/>
      <c r="J11" s="102"/>
      <c r="K11" s="102"/>
      <c r="L11" s="18" t="str">
        <f>IF(K11=0,"0,00",IF(K11&gt;0,ROUND(E11/K11,2)))</f>
        <v>0,00</v>
      </c>
      <c r="M11" s="104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7.25" customHeight="1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L9" sqref="L9"/>
    </sheetView>
  </sheetViews>
  <sheetFormatPr defaultColWidth="9.00390625" defaultRowHeight="12.75"/>
  <cols>
    <col min="1" max="1" width="5.375" style="70" customWidth="1"/>
    <col min="2" max="2" width="34.75390625" style="70" customWidth="1"/>
    <col min="3" max="3" width="14.75390625" style="70" customWidth="1"/>
    <col min="4" max="4" width="23.75390625" style="70" customWidth="1"/>
    <col min="5" max="5" width="10.625" style="3" customWidth="1"/>
    <col min="6" max="6" width="10.25390625" style="70" customWidth="1"/>
    <col min="7" max="7" width="39.75390625" style="70" customWidth="1"/>
    <col min="8" max="8" width="20.00390625" style="70" customWidth="1"/>
    <col min="9" max="9" width="19.00390625" style="70" customWidth="1"/>
    <col min="10" max="10" width="20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11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2</v>
      </c>
      <c r="B10" s="103" t="s">
        <v>225</v>
      </c>
      <c r="C10" s="103" t="s">
        <v>226</v>
      </c>
      <c r="D10" s="103" t="s">
        <v>227</v>
      </c>
      <c r="E10" s="121">
        <v>125000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6" ht="15">
      <c r="E11" s="70"/>
      <c r="F11" s="75"/>
    </row>
    <row r="12" spans="2:17" s="75" customFormat="1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Q12" s="5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5.75390625" style="75" customWidth="1"/>
    <col min="3" max="3" width="14.75390625" style="75" customWidth="1"/>
    <col min="4" max="4" width="23.75390625" style="75" customWidth="1"/>
    <col min="5" max="5" width="10.625" style="3" customWidth="1"/>
    <col min="6" max="6" width="10.25390625" style="75" customWidth="1"/>
    <col min="7" max="7" width="39.75390625" style="75" customWidth="1"/>
    <col min="8" max="8" width="20.00390625" style="75" customWidth="1"/>
    <col min="9" max="9" width="19.00390625" style="75" customWidth="1"/>
    <col min="10" max="10" width="20.75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12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ht="47.25" customHeight="1">
      <c r="A10" s="81" t="s">
        <v>2</v>
      </c>
      <c r="B10" s="83" t="s">
        <v>159</v>
      </c>
      <c r="C10" s="83" t="s">
        <v>228</v>
      </c>
      <c r="D10" s="83" t="s">
        <v>229</v>
      </c>
      <c r="E10" s="84">
        <v>2000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</row>
    <row r="11" ht="15">
      <c r="E11" s="75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230</v>
      </c>
      <c r="C10" s="91" t="s">
        <v>231</v>
      </c>
      <c r="D10" s="91" t="s">
        <v>207</v>
      </c>
      <c r="E10" s="92">
        <v>8040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230</v>
      </c>
      <c r="C11" s="91" t="s">
        <v>232</v>
      </c>
      <c r="D11" s="91" t="s">
        <v>207</v>
      </c>
      <c r="E11" s="92">
        <v>10800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0.375" style="75" customWidth="1"/>
    <col min="3" max="3" width="14.75390625" style="75" customWidth="1"/>
    <col min="4" max="4" width="42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14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10.25" customHeight="1">
      <c r="A10" s="81" t="s">
        <v>2</v>
      </c>
      <c r="B10" s="81" t="s">
        <v>233</v>
      </c>
      <c r="C10" s="81" t="s">
        <v>234</v>
      </c>
      <c r="D10" s="81" t="s">
        <v>235</v>
      </c>
      <c r="E10" s="132">
        <v>3600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05.75" customHeight="1">
      <c r="A11" s="81" t="s">
        <v>3</v>
      </c>
      <c r="B11" s="91" t="s">
        <v>233</v>
      </c>
      <c r="C11" s="91" t="s">
        <v>236</v>
      </c>
      <c r="D11" s="91" t="s">
        <v>235</v>
      </c>
      <c r="E11" s="92">
        <v>4200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D22" sqref="D2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15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SUM(N10:N14)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237</v>
      </c>
      <c r="C10" s="81" t="s">
        <v>238</v>
      </c>
      <c r="D10" s="81" t="s">
        <v>239</v>
      </c>
      <c r="E10" s="132">
        <v>720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80</v>
      </c>
      <c r="B11" s="81" t="s">
        <v>237</v>
      </c>
      <c r="C11" s="81" t="s">
        <v>240</v>
      </c>
      <c r="D11" s="81" t="s">
        <v>239</v>
      </c>
      <c r="E11" s="132">
        <v>2700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1" t="s">
        <v>237</v>
      </c>
      <c r="C12" s="81" t="s">
        <v>132</v>
      </c>
      <c r="D12" s="81" t="s">
        <v>239</v>
      </c>
      <c r="E12" s="132">
        <v>1080</v>
      </c>
      <c r="F12" s="81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45">
      <c r="A13" s="81" t="s">
        <v>101</v>
      </c>
      <c r="B13" s="81" t="s">
        <v>237</v>
      </c>
      <c r="C13" s="81" t="s">
        <v>241</v>
      </c>
      <c r="D13" s="81" t="s">
        <v>239</v>
      </c>
      <c r="E13" s="132">
        <v>1080</v>
      </c>
      <c r="F13" s="81" t="s">
        <v>51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45">
      <c r="A14" s="81" t="s">
        <v>102</v>
      </c>
      <c r="B14" s="83" t="s">
        <v>237</v>
      </c>
      <c r="C14" s="83" t="s">
        <v>98</v>
      </c>
      <c r="D14" s="83" t="s">
        <v>239</v>
      </c>
      <c r="E14" s="134">
        <v>1080</v>
      </c>
      <c r="F14" s="81" t="s">
        <v>51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1:17" s="131" customFormat="1" ht="15">
      <c r="A16" s="130"/>
      <c r="B16" s="240" t="s">
        <v>155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Q16" s="5"/>
    </row>
    <row r="17" spans="2:14" ht="15">
      <c r="B17" s="234" t="s">
        <v>68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</row>
  </sheetData>
  <sheetProtection/>
  <mergeCells count="3">
    <mergeCell ref="H5:I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16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242</v>
      </c>
      <c r="C10" s="81" t="s">
        <v>243</v>
      </c>
      <c r="D10" s="81" t="s">
        <v>244</v>
      </c>
      <c r="E10" s="132">
        <v>8000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242</v>
      </c>
      <c r="C11" s="88" t="s">
        <v>245</v>
      </c>
      <c r="D11" s="88" t="s">
        <v>244</v>
      </c>
      <c r="E11" s="133">
        <v>8000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G11" sqref="G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28.00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17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SUM(N10:N14)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81.7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260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31" t="s">
        <v>488</v>
      </c>
      <c r="M9" s="31" t="s">
        <v>489</v>
      </c>
      <c r="N9" s="28" t="s">
        <v>83</v>
      </c>
    </row>
    <row r="10" spans="1:14" s="33" customFormat="1" ht="142.5" customHeight="1">
      <c r="A10" s="81" t="s">
        <v>79</v>
      </c>
      <c r="B10" s="81" t="s">
        <v>246</v>
      </c>
      <c r="C10" s="81" t="s">
        <v>247</v>
      </c>
      <c r="D10" s="81" t="s">
        <v>248</v>
      </c>
      <c r="E10" s="132">
        <v>200</v>
      </c>
      <c r="F10" s="81" t="s">
        <v>261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16.25" customHeight="1">
      <c r="A11" s="81" t="s">
        <v>80</v>
      </c>
      <c r="B11" s="81" t="s">
        <v>249</v>
      </c>
      <c r="C11" s="81" t="s">
        <v>250</v>
      </c>
      <c r="D11" s="81" t="s">
        <v>248</v>
      </c>
      <c r="E11" s="132">
        <v>40</v>
      </c>
      <c r="F11" s="81" t="s">
        <v>261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101.25" customHeight="1">
      <c r="A12" s="81" t="s">
        <v>89</v>
      </c>
      <c r="B12" s="81" t="s">
        <v>251</v>
      </c>
      <c r="C12" s="81" t="s">
        <v>252</v>
      </c>
      <c r="D12" s="81" t="s">
        <v>253</v>
      </c>
      <c r="E12" s="132">
        <v>1200</v>
      </c>
      <c r="F12" s="81" t="s">
        <v>261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126" customHeight="1">
      <c r="A13" s="81" t="s">
        <v>101</v>
      </c>
      <c r="B13" s="81" t="s">
        <v>254</v>
      </c>
      <c r="C13" s="81" t="s">
        <v>255</v>
      </c>
      <c r="D13" s="81" t="s">
        <v>256</v>
      </c>
      <c r="E13" s="132">
        <v>1500</v>
      </c>
      <c r="F13" s="81" t="s">
        <v>261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85.5" customHeight="1">
      <c r="A14" s="81" t="s">
        <v>102</v>
      </c>
      <c r="B14" s="88" t="s">
        <v>257</v>
      </c>
      <c r="C14" s="88" t="s">
        <v>258</v>
      </c>
      <c r="D14" s="88" t="s">
        <v>248</v>
      </c>
      <c r="E14" s="133">
        <v>2000</v>
      </c>
      <c r="F14" s="81" t="s">
        <v>261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2:14" ht="15">
      <c r="B16" s="236" t="s">
        <v>259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</row>
    <row r="17" spans="2:14" ht="15">
      <c r="B17" s="234" t="s">
        <v>68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0"/>
  <sheetViews>
    <sheetView showGridLines="0" zoomScaleSheetLayoutView="85" zoomScalePageLayoutView="115" workbookViewId="0" topLeftCell="A19">
      <selection activeCell="C78" sqref="C78:E78"/>
    </sheetView>
  </sheetViews>
  <sheetFormatPr defaultColWidth="9.00390625" defaultRowHeight="12.75"/>
  <cols>
    <col min="1" max="1" width="9.125" style="49" customWidth="1"/>
    <col min="2" max="2" width="6.125" style="49" customWidth="1"/>
    <col min="3" max="4" width="30.00390625" style="49" customWidth="1"/>
    <col min="5" max="5" width="50.25390625" style="52" customWidth="1"/>
    <col min="6" max="7" width="9.125" style="49" customWidth="1"/>
    <col min="8" max="8" width="31.00390625" style="49" customWidth="1"/>
    <col min="9" max="9" width="9.125" style="49" customWidth="1"/>
    <col min="10" max="10" width="26.75390625" style="49" customWidth="1"/>
    <col min="11" max="12" width="16.125" style="49" customWidth="1"/>
    <col min="13" max="16384" width="9.125" style="49" customWidth="1"/>
  </cols>
  <sheetData>
    <row r="1" ht="15">
      <c r="E1" s="50" t="s">
        <v>43</v>
      </c>
    </row>
    <row r="2" spans="3:5" ht="15">
      <c r="C2" s="51"/>
      <c r="D2" s="51" t="s">
        <v>41</v>
      </c>
      <c r="E2" s="51"/>
    </row>
    <row r="4" spans="3:4" ht="15">
      <c r="C4" s="49" t="s">
        <v>34</v>
      </c>
      <c r="D4" s="73" t="s">
        <v>163</v>
      </c>
    </row>
    <row r="6" spans="3:5" ht="33" customHeight="1">
      <c r="C6" s="49" t="s">
        <v>33</v>
      </c>
      <c r="D6" s="203" t="s">
        <v>164</v>
      </c>
      <c r="E6" s="203"/>
    </row>
    <row r="8" spans="3:5" ht="15">
      <c r="C8" s="77" t="s">
        <v>29</v>
      </c>
      <c r="D8" s="228"/>
      <c r="E8" s="228"/>
    </row>
    <row r="9" spans="3:5" ht="15">
      <c r="C9" s="77" t="s">
        <v>35</v>
      </c>
      <c r="D9" s="221"/>
      <c r="E9" s="222"/>
    </row>
    <row r="10" spans="3:5" ht="15">
      <c r="C10" s="77" t="s">
        <v>28</v>
      </c>
      <c r="D10" s="221"/>
      <c r="E10" s="222"/>
    </row>
    <row r="11" spans="3:5" ht="15">
      <c r="C11" s="77" t="s">
        <v>36</v>
      </c>
      <c r="D11" s="221"/>
      <c r="E11" s="222"/>
    </row>
    <row r="12" spans="3:5" ht="15">
      <c r="C12" s="77" t="s">
        <v>37</v>
      </c>
      <c r="D12" s="221"/>
      <c r="E12" s="222"/>
    </row>
    <row r="13" spans="3:5" ht="15">
      <c r="C13" s="77" t="s">
        <v>38</v>
      </c>
      <c r="D13" s="221"/>
      <c r="E13" s="222"/>
    </row>
    <row r="14" spans="3:5" ht="15">
      <c r="C14" s="77" t="s">
        <v>39</v>
      </c>
      <c r="D14" s="221"/>
      <c r="E14" s="222"/>
    </row>
    <row r="15" spans="3:5" ht="15">
      <c r="C15" s="77" t="s">
        <v>40</v>
      </c>
      <c r="D15" s="221"/>
      <c r="E15" s="222"/>
    </row>
    <row r="16" spans="4:5" ht="15">
      <c r="D16" s="54"/>
      <c r="E16" s="55"/>
    </row>
    <row r="17" spans="2:5" ht="15" customHeight="1">
      <c r="B17" s="49" t="s">
        <v>2</v>
      </c>
      <c r="C17" s="230" t="s">
        <v>53</v>
      </c>
      <c r="D17" s="231"/>
      <c r="E17" s="224"/>
    </row>
    <row r="18" spans="4:5" ht="15">
      <c r="D18" s="56"/>
      <c r="E18" s="57"/>
    </row>
    <row r="19" spans="3:5" ht="21" customHeight="1">
      <c r="C19" s="100" t="s">
        <v>18</v>
      </c>
      <c r="D19" s="101" t="s">
        <v>71</v>
      </c>
      <c r="E19" s="54"/>
    </row>
    <row r="20" spans="3:5" ht="15">
      <c r="C20" s="99">
        <v>1</v>
      </c>
      <c r="D20" s="58">
        <f>'część (1)'!H$5</f>
        <v>0</v>
      </c>
      <c r="E20" s="59"/>
    </row>
    <row r="21" spans="3:5" ht="15">
      <c r="C21" s="99">
        <v>2</v>
      </c>
      <c r="D21" s="58">
        <f>'część (2)'!H$5</f>
        <v>0</v>
      </c>
      <c r="E21" s="59"/>
    </row>
    <row r="22" spans="3:5" ht="15">
      <c r="C22" s="99">
        <v>3</v>
      </c>
      <c r="D22" s="58">
        <f>'część (3)'!H$5</f>
        <v>0</v>
      </c>
      <c r="E22" s="59"/>
    </row>
    <row r="23" spans="3:5" ht="15">
      <c r="C23" s="99">
        <v>4</v>
      </c>
      <c r="D23" s="58">
        <f>'część (4)'!H$5</f>
        <v>0</v>
      </c>
      <c r="E23" s="59"/>
    </row>
    <row r="24" spans="3:5" ht="15">
      <c r="C24" s="99">
        <v>5</v>
      </c>
      <c r="D24" s="58">
        <f>'część (5)'!H$5</f>
        <v>0</v>
      </c>
      <c r="E24" s="59"/>
    </row>
    <row r="25" spans="3:5" ht="15">
      <c r="C25" s="99">
        <v>6</v>
      </c>
      <c r="D25" s="58">
        <f>'część (6)'!H$5</f>
        <v>0</v>
      </c>
      <c r="E25" s="59"/>
    </row>
    <row r="26" spans="3:5" ht="15">
      <c r="C26" s="99">
        <v>7</v>
      </c>
      <c r="D26" s="58">
        <f>'część (7)'!H$6</f>
        <v>0</v>
      </c>
      <c r="E26" s="59"/>
    </row>
    <row r="27" spans="3:5" s="69" customFormat="1" ht="15">
      <c r="C27" s="99">
        <v>8</v>
      </c>
      <c r="D27" s="58">
        <f>'część (8)'!H$5</f>
        <v>0</v>
      </c>
      <c r="E27" s="59"/>
    </row>
    <row r="28" spans="3:5" s="72" customFormat="1" ht="15">
      <c r="C28" s="99">
        <v>9</v>
      </c>
      <c r="D28" s="58">
        <f>'część (9)'!H$5</f>
        <v>0</v>
      </c>
      <c r="E28" s="59"/>
    </row>
    <row r="29" spans="3:5" s="74" customFormat="1" ht="15">
      <c r="C29" s="99">
        <v>10</v>
      </c>
      <c r="D29" s="58">
        <f>'część (10)'!H$5</f>
        <v>0</v>
      </c>
      <c r="E29" s="59"/>
    </row>
    <row r="30" spans="3:5" s="74" customFormat="1" ht="15">
      <c r="C30" s="99">
        <v>11</v>
      </c>
      <c r="D30" s="58">
        <f>'część (11)'!H$5</f>
        <v>0</v>
      </c>
      <c r="E30" s="59"/>
    </row>
    <row r="31" spans="3:5" s="74" customFormat="1" ht="15">
      <c r="C31" s="99">
        <v>12</v>
      </c>
      <c r="D31" s="58">
        <f>'część (12)'!H$5</f>
        <v>0</v>
      </c>
      <c r="E31" s="59"/>
    </row>
    <row r="32" spans="3:5" s="74" customFormat="1" ht="15">
      <c r="C32" s="99">
        <v>13</v>
      </c>
      <c r="D32" s="58">
        <f>'część (13)'!H$5</f>
        <v>0</v>
      </c>
      <c r="E32" s="59"/>
    </row>
    <row r="33" spans="3:5" s="74" customFormat="1" ht="15">
      <c r="C33" s="99">
        <v>14</v>
      </c>
      <c r="D33" s="58">
        <f>'część (14)'!H$5</f>
        <v>0</v>
      </c>
      <c r="E33" s="59"/>
    </row>
    <row r="34" spans="3:5" s="74" customFormat="1" ht="15">
      <c r="C34" s="99">
        <v>15</v>
      </c>
      <c r="D34" s="58">
        <f>'część (15)'!H$5</f>
        <v>0</v>
      </c>
      <c r="E34" s="59"/>
    </row>
    <row r="35" spans="3:5" s="74" customFormat="1" ht="15">
      <c r="C35" s="99">
        <v>16</v>
      </c>
      <c r="D35" s="58">
        <f>'część (16)'!H$5</f>
        <v>0</v>
      </c>
      <c r="E35" s="59"/>
    </row>
    <row r="36" spans="3:5" s="74" customFormat="1" ht="15">
      <c r="C36" s="99">
        <v>17</v>
      </c>
      <c r="D36" s="58">
        <f>'część (17)'!H$5</f>
        <v>0</v>
      </c>
      <c r="E36" s="59"/>
    </row>
    <row r="37" spans="3:5" s="74" customFormat="1" ht="15">
      <c r="C37" s="99">
        <v>18</v>
      </c>
      <c r="D37" s="58">
        <f>'część (18)'!H$5</f>
        <v>0</v>
      </c>
      <c r="E37" s="59"/>
    </row>
    <row r="38" spans="3:5" s="74" customFormat="1" ht="15">
      <c r="C38" s="99">
        <v>19</v>
      </c>
      <c r="D38" s="58">
        <f>'część (19)'!H$5</f>
        <v>0</v>
      </c>
      <c r="E38" s="59"/>
    </row>
    <row r="39" spans="3:5" s="96" customFormat="1" ht="15">
      <c r="C39" s="99">
        <v>20</v>
      </c>
      <c r="D39" s="58">
        <f>'część (20)'!H$5</f>
        <v>0</v>
      </c>
      <c r="E39" s="59"/>
    </row>
    <row r="40" spans="3:5" s="96" customFormat="1" ht="15">
      <c r="C40" s="99">
        <v>21</v>
      </c>
      <c r="D40" s="58">
        <f>'część (21)'!H$5</f>
        <v>0</v>
      </c>
      <c r="E40" s="59"/>
    </row>
    <row r="41" spans="3:5" s="96" customFormat="1" ht="15">
      <c r="C41" s="99">
        <v>22</v>
      </c>
      <c r="D41" s="58">
        <f>'część (35)'!H$5</f>
        <v>0</v>
      </c>
      <c r="E41" s="59"/>
    </row>
    <row r="42" spans="3:5" s="96" customFormat="1" ht="15">
      <c r="C42" s="99">
        <v>23</v>
      </c>
      <c r="D42" s="58">
        <f>'część (23)'!H$5</f>
        <v>0</v>
      </c>
      <c r="E42" s="59"/>
    </row>
    <row r="43" spans="3:5" s="96" customFormat="1" ht="15">
      <c r="C43" s="99">
        <v>24</v>
      </c>
      <c r="D43" s="58">
        <f>'część (24)'!H$5</f>
        <v>0</v>
      </c>
      <c r="E43" s="59"/>
    </row>
    <row r="44" spans="3:5" s="72" customFormat="1" ht="15">
      <c r="C44" s="99">
        <v>25</v>
      </c>
      <c r="D44" s="58">
        <f>'część (34)'!H$5</f>
        <v>0</v>
      </c>
      <c r="E44" s="59"/>
    </row>
    <row r="45" spans="3:5" s="96" customFormat="1" ht="15">
      <c r="C45" s="99">
        <v>26</v>
      </c>
      <c r="D45" s="58">
        <f>'część (26)'!H$5</f>
        <v>0</v>
      </c>
      <c r="E45" s="59"/>
    </row>
    <row r="46" spans="3:5" s="96" customFormat="1" ht="15">
      <c r="C46" s="99">
        <v>27</v>
      </c>
      <c r="D46" s="58">
        <f>'część (27)'!H$5</f>
        <v>0</v>
      </c>
      <c r="E46" s="59"/>
    </row>
    <row r="47" spans="3:5" s="96" customFormat="1" ht="15">
      <c r="C47" s="99">
        <v>28</v>
      </c>
      <c r="D47" s="58">
        <f>'część (28)'!H$5</f>
        <v>0</v>
      </c>
      <c r="E47" s="59"/>
    </row>
    <row r="48" spans="3:5" s="96" customFormat="1" ht="15">
      <c r="C48" s="99">
        <v>29</v>
      </c>
      <c r="D48" s="58">
        <f>'część (29)'!H$5</f>
        <v>0</v>
      </c>
      <c r="E48" s="59"/>
    </row>
    <row r="49" spans="3:5" s="96" customFormat="1" ht="15">
      <c r="C49" s="99">
        <v>30</v>
      </c>
      <c r="D49" s="58">
        <f>'część (30)'!H$5</f>
        <v>0</v>
      </c>
      <c r="E49" s="59"/>
    </row>
    <row r="50" spans="3:5" s="96" customFormat="1" ht="15">
      <c r="C50" s="99">
        <v>31</v>
      </c>
      <c r="D50" s="58">
        <f>'część (31)'!H$5</f>
        <v>0</v>
      </c>
      <c r="E50" s="59"/>
    </row>
    <row r="51" spans="3:5" s="96" customFormat="1" ht="15">
      <c r="C51" s="99">
        <v>32</v>
      </c>
      <c r="D51" s="58">
        <f>'część (32)'!H$5</f>
        <v>0</v>
      </c>
      <c r="E51" s="59"/>
    </row>
    <row r="52" spans="3:5" s="129" customFormat="1" ht="15">
      <c r="C52" s="99">
        <v>33</v>
      </c>
      <c r="D52" s="58">
        <f>'część (33)'!H$5</f>
        <v>0</v>
      </c>
      <c r="E52" s="59"/>
    </row>
    <row r="53" spans="3:5" s="129" customFormat="1" ht="15">
      <c r="C53" s="99">
        <v>34</v>
      </c>
      <c r="D53" s="58">
        <f>'część (34)'!H$5</f>
        <v>0</v>
      </c>
      <c r="E53" s="59"/>
    </row>
    <row r="54" spans="3:5" s="129" customFormat="1" ht="15">
      <c r="C54" s="99">
        <v>35</v>
      </c>
      <c r="D54" s="58">
        <f>'część (35)'!H$5</f>
        <v>0</v>
      </c>
      <c r="E54" s="59"/>
    </row>
    <row r="55" spans="3:5" s="129" customFormat="1" ht="15">
      <c r="C55" s="99">
        <v>36</v>
      </c>
      <c r="D55" s="58">
        <f>'część (36)'!H$5</f>
        <v>0</v>
      </c>
      <c r="E55" s="59"/>
    </row>
    <row r="56" spans="3:5" s="129" customFormat="1" ht="15">
      <c r="C56" s="99">
        <v>37</v>
      </c>
      <c r="D56" s="58">
        <f>'część (37)'!H$5</f>
        <v>0</v>
      </c>
      <c r="E56" s="59"/>
    </row>
    <row r="57" spans="3:5" s="129" customFormat="1" ht="15">
      <c r="C57" s="99">
        <v>38</v>
      </c>
      <c r="D57" s="58">
        <f>'część (38)'!H$5</f>
        <v>0</v>
      </c>
      <c r="E57" s="59"/>
    </row>
    <row r="58" spans="3:5" s="129" customFormat="1" ht="15">
      <c r="C58" s="99">
        <v>39</v>
      </c>
      <c r="D58" s="58">
        <f>'część (39)'!H$5</f>
        <v>0</v>
      </c>
      <c r="E58" s="59"/>
    </row>
    <row r="59" spans="3:5" s="129" customFormat="1" ht="15">
      <c r="C59" s="99">
        <v>40</v>
      </c>
      <c r="D59" s="58">
        <f>'część (40)'!H$5</f>
        <v>0</v>
      </c>
      <c r="E59" s="59"/>
    </row>
    <row r="60" spans="3:5" s="129" customFormat="1" ht="15">
      <c r="C60" s="99">
        <v>41</v>
      </c>
      <c r="D60" s="58">
        <f>'część (41)'!H$5</f>
        <v>0</v>
      </c>
      <c r="E60" s="59"/>
    </row>
    <row r="61" spans="3:5" s="129" customFormat="1" ht="15">
      <c r="C61" s="99">
        <v>42</v>
      </c>
      <c r="D61" s="58">
        <f>'część (42)'!H$5</f>
        <v>0</v>
      </c>
      <c r="E61" s="59"/>
    </row>
    <row r="62" spans="3:5" ht="15">
      <c r="C62" s="99">
        <v>43</v>
      </c>
      <c r="D62" s="58">
        <f>'część (43)'!H$5</f>
        <v>0</v>
      </c>
      <c r="E62" s="59"/>
    </row>
    <row r="63" spans="3:5" ht="36" customHeight="1">
      <c r="C63" s="201" t="s">
        <v>68</v>
      </c>
      <c r="D63" s="202"/>
      <c r="E63" s="202"/>
    </row>
    <row r="64" spans="4:5" ht="6.75" customHeight="1">
      <c r="D64" s="60"/>
      <c r="E64" s="59"/>
    </row>
    <row r="65" spans="2:5" ht="34.5" customHeight="1">
      <c r="B65" s="49" t="s">
        <v>3</v>
      </c>
      <c r="C65" s="204" t="s">
        <v>54</v>
      </c>
      <c r="D65" s="204"/>
      <c r="E65" s="204"/>
    </row>
    <row r="66" spans="3:5" ht="50.25" customHeight="1">
      <c r="C66" s="205" t="s">
        <v>55</v>
      </c>
      <c r="D66" s="206"/>
      <c r="E66" s="61" t="s">
        <v>56</v>
      </c>
    </row>
    <row r="67" spans="3:5" ht="42" customHeight="1">
      <c r="C67" s="207" t="s">
        <v>57</v>
      </c>
      <c r="D67" s="207"/>
      <c r="E67" s="207"/>
    </row>
    <row r="68" spans="2:5" ht="31.5" customHeight="1">
      <c r="B68" s="49" t="s">
        <v>4</v>
      </c>
      <c r="C68" s="203" t="s">
        <v>58</v>
      </c>
      <c r="D68" s="203"/>
      <c r="E68" s="203"/>
    </row>
    <row r="69" spans="3:5" ht="33" customHeight="1">
      <c r="C69" s="205" t="s">
        <v>59</v>
      </c>
      <c r="D69" s="206"/>
      <c r="E69" s="61" t="s">
        <v>60</v>
      </c>
    </row>
    <row r="70" spans="3:5" ht="86.25" customHeight="1">
      <c r="C70" s="208" t="s">
        <v>77</v>
      </c>
      <c r="D70" s="209"/>
      <c r="E70" s="209"/>
    </row>
    <row r="71" spans="2:5" ht="18.75" customHeight="1">
      <c r="B71" s="49" t="s">
        <v>5</v>
      </c>
      <c r="C71" s="203" t="s">
        <v>61</v>
      </c>
      <c r="D71" s="203"/>
      <c r="E71" s="203"/>
    </row>
    <row r="72" spans="3:5" ht="94.5" customHeight="1">
      <c r="C72" s="211" t="s">
        <v>62</v>
      </c>
      <c r="D72" s="212"/>
      <c r="E72" s="61" t="s">
        <v>63</v>
      </c>
    </row>
    <row r="73" spans="3:5" ht="25.5" customHeight="1">
      <c r="C73" s="218" t="s">
        <v>64</v>
      </c>
      <c r="D73" s="219"/>
      <c r="E73" s="219"/>
    </row>
    <row r="74" spans="2:5" ht="38.25" customHeight="1">
      <c r="B74" s="49" t="s">
        <v>26</v>
      </c>
      <c r="C74" s="204" t="s">
        <v>65</v>
      </c>
      <c r="D74" s="204"/>
      <c r="E74" s="204"/>
    </row>
    <row r="75" spans="2:5" ht="23.25" customHeight="1">
      <c r="B75" s="49" t="s">
        <v>32</v>
      </c>
      <c r="C75" s="210" t="s">
        <v>66</v>
      </c>
      <c r="D75" s="203"/>
      <c r="E75" s="213"/>
    </row>
    <row r="76" spans="2:5" ht="31.5" customHeight="1">
      <c r="B76" s="49" t="s">
        <v>6</v>
      </c>
      <c r="C76" s="229" t="s">
        <v>92</v>
      </c>
      <c r="D76" s="229"/>
      <c r="E76" s="229"/>
    </row>
    <row r="77" spans="2:5" s="126" customFormat="1" ht="61.5" customHeight="1">
      <c r="B77" s="126" t="s">
        <v>7</v>
      </c>
      <c r="C77" s="220" t="s">
        <v>165</v>
      </c>
      <c r="D77" s="220"/>
      <c r="E77" s="220"/>
    </row>
    <row r="78" spans="2:5" s="94" customFormat="1" ht="77.25" customHeight="1">
      <c r="B78" s="129" t="s">
        <v>20</v>
      </c>
      <c r="C78" s="216" t="s">
        <v>484</v>
      </c>
      <c r="D78" s="216"/>
      <c r="E78" s="216"/>
    </row>
    <row r="79" spans="2:5" s="94" customFormat="1" ht="65.25" customHeight="1">
      <c r="B79" s="129" t="s">
        <v>31</v>
      </c>
      <c r="C79" s="216" t="s">
        <v>166</v>
      </c>
      <c r="D79" s="216"/>
      <c r="E79" s="216"/>
    </row>
    <row r="80" spans="2:5" s="94" customFormat="1" ht="51.75" customHeight="1">
      <c r="B80" s="129" t="s">
        <v>1</v>
      </c>
      <c r="C80" s="216" t="s">
        <v>167</v>
      </c>
      <c r="D80" s="216"/>
      <c r="E80" s="216"/>
    </row>
    <row r="81" spans="2:5" ht="39.75" customHeight="1">
      <c r="B81" s="129" t="s">
        <v>0</v>
      </c>
      <c r="C81" s="203" t="s">
        <v>96</v>
      </c>
      <c r="D81" s="210"/>
      <c r="E81" s="210"/>
    </row>
    <row r="82" spans="2:5" s="62" customFormat="1" ht="29.25" customHeight="1">
      <c r="B82" s="129" t="s">
        <v>93</v>
      </c>
      <c r="C82" s="203" t="s">
        <v>97</v>
      </c>
      <c r="D82" s="210"/>
      <c r="E82" s="210"/>
    </row>
    <row r="83" spans="2:5" s="62" customFormat="1" ht="35.25" customHeight="1">
      <c r="B83" s="129" t="s">
        <v>94</v>
      </c>
      <c r="C83" s="203" t="s">
        <v>27</v>
      </c>
      <c r="D83" s="210"/>
      <c r="E83" s="210"/>
    </row>
    <row r="84" spans="2:5" ht="18" customHeight="1">
      <c r="B84" s="129" t="s">
        <v>95</v>
      </c>
      <c r="C84" s="63" t="s">
        <v>8</v>
      </c>
      <c r="D84" s="63"/>
      <c r="E84" s="64"/>
    </row>
    <row r="85" spans="2:5" ht="7.5" customHeight="1">
      <c r="B85" s="94"/>
      <c r="C85" s="56"/>
      <c r="D85" s="56"/>
      <c r="E85" s="50"/>
    </row>
    <row r="86" spans="3:5" ht="18" customHeight="1">
      <c r="C86" s="214" t="s">
        <v>21</v>
      </c>
      <c r="D86" s="217"/>
      <c r="E86" s="215"/>
    </row>
    <row r="87" spans="3:5" ht="18" customHeight="1">
      <c r="C87" s="214" t="s">
        <v>9</v>
      </c>
      <c r="D87" s="215"/>
      <c r="E87" s="77" t="s">
        <v>10</v>
      </c>
    </row>
    <row r="88" spans="3:5" ht="18" customHeight="1">
      <c r="C88" s="225"/>
      <c r="D88" s="226"/>
      <c r="E88" s="53"/>
    </row>
    <row r="89" spans="3:5" ht="18" customHeight="1">
      <c r="C89" s="225"/>
      <c r="D89" s="226"/>
      <c r="E89" s="53"/>
    </row>
    <row r="90" spans="3:5" ht="8.25" customHeight="1">
      <c r="C90" s="65" t="s">
        <v>11</v>
      </c>
      <c r="D90" s="65"/>
      <c r="E90" s="50"/>
    </row>
    <row r="91" spans="3:5" ht="18" customHeight="1">
      <c r="C91" s="214" t="s">
        <v>22</v>
      </c>
      <c r="D91" s="217"/>
      <c r="E91" s="215"/>
    </row>
    <row r="92" spans="3:5" ht="18" customHeight="1">
      <c r="C92" s="78" t="s">
        <v>9</v>
      </c>
      <c r="D92" s="79" t="s">
        <v>10</v>
      </c>
      <c r="E92" s="80" t="s">
        <v>12</v>
      </c>
    </row>
    <row r="93" spans="3:5" ht="18" customHeight="1">
      <c r="C93" s="67"/>
      <c r="D93" s="66"/>
      <c r="E93" s="68"/>
    </row>
    <row r="94" spans="3:5" ht="18" customHeight="1">
      <c r="C94" s="67"/>
      <c r="D94" s="66"/>
      <c r="E94" s="68"/>
    </row>
    <row r="95" spans="3:5" ht="6" customHeight="1">
      <c r="C95" s="65"/>
      <c r="D95" s="65"/>
      <c r="E95" s="50"/>
    </row>
    <row r="96" spans="3:5" ht="18" customHeight="1">
      <c r="C96" s="214" t="s">
        <v>23</v>
      </c>
      <c r="D96" s="217"/>
      <c r="E96" s="215"/>
    </row>
    <row r="97" spans="3:5" ht="18" customHeight="1">
      <c r="C97" s="227" t="s">
        <v>13</v>
      </c>
      <c r="D97" s="227"/>
      <c r="E97" s="77" t="s">
        <v>67</v>
      </c>
    </row>
    <row r="98" spans="3:5" ht="18" customHeight="1">
      <c r="C98" s="228"/>
      <c r="D98" s="228"/>
      <c r="E98" s="53"/>
    </row>
    <row r="99" ht="34.5" customHeight="1"/>
    <row r="100" spans="3:5" ht="21" customHeight="1">
      <c r="C100" s="223"/>
      <c r="D100" s="224"/>
      <c r="E100" s="224"/>
    </row>
  </sheetData>
  <sheetProtection/>
  <mergeCells count="39">
    <mergeCell ref="C17:E17"/>
    <mergeCell ref="D9:E9"/>
    <mergeCell ref="D10:E10"/>
    <mergeCell ref="D6:E6"/>
    <mergeCell ref="D13:E13"/>
    <mergeCell ref="D11:E11"/>
    <mergeCell ref="D14:E14"/>
    <mergeCell ref="D8:E8"/>
    <mergeCell ref="D15:E15"/>
    <mergeCell ref="D12:E12"/>
    <mergeCell ref="C100:E100"/>
    <mergeCell ref="C88:D88"/>
    <mergeCell ref="C89:D89"/>
    <mergeCell ref="C91:E91"/>
    <mergeCell ref="C96:E96"/>
    <mergeCell ref="C97:D97"/>
    <mergeCell ref="C98:D98"/>
    <mergeCell ref="C69:D69"/>
    <mergeCell ref="C83:E83"/>
    <mergeCell ref="C71:E71"/>
    <mergeCell ref="C74:E74"/>
    <mergeCell ref="C73:E73"/>
    <mergeCell ref="C77:E77"/>
    <mergeCell ref="C78:E78"/>
    <mergeCell ref="C79:E79"/>
    <mergeCell ref="C76:E76"/>
    <mergeCell ref="C81:E81"/>
    <mergeCell ref="C82:E82"/>
    <mergeCell ref="C72:D72"/>
    <mergeCell ref="C75:E75"/>
    <mergeCell ref="C87:D87"/>
    <mergeCell ref="C80:E80"/>
    <mergeCell ref="C86:E86"/>
    <mergeCell ref="C63:E63"/>
    <mergeCell ref="C68:E68"/>
    <mergeCell ref="C65:E65"/>
    <mergeCell ref="C66:D66"/>
    <mergeCell ref="C67:E67"/>
    <mergeCell ref="C70:E7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1" sqref="E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18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SUM(N10:N11)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262</v>
      </c>
      <c r="C10" s="81" t="s">
        <v>98</v>
      </c>
      <c r="D10" s="81" t="s">
        <v>263</v>
      </c>
      <c r="E10" s="132">
        <v>12600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262</v>
      </c>
      <c r="C11" s="88" t="s">
        <v>100</v>
      </c>
      <c r="D11" s="88" t="s">
        <v>263</v>
      </c>
      <c r="E11" s="133">
        <v>10080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264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72.75" customHeight="1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49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157</v>
      </c>
      <c r="N9" s="28" t="s">
        <v>83</v>
      </c>
    </row>
    <row r="10" spans="1:14" s="33" customFormat="1" ht="51" customHeight="1">
      <c r="A10" s="81" t="s">
        <v>79</v>
      </c>
      <c r="B10" s="88" t="s">
        <v>265</v>
      </c>
      <c r="C10" s="88" t="s">
        <v>266</v>
      </c>
      <c r="D10" s="88" t="s">
        <v>263</v>
      </c>
      <c r="E10" s="93">
        <v>4032</v>
      </c>
      <c r="F10" s="82" t="s">
        <v>51</v>
      </c>
      <c r="G10" s="18" t="s">
        <v>50</v>
      </c>
      <c r="H10" s="7"/>
      <c r="I10" s="7"/>
      <c r="J10" s="122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SUM(N10:N10)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64.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27" t="s">
        <v>267</v>
      </c>
      <c r="C10" s="127" t="s">
        <v>268</v>
      </c>
      <c r="D10" s="127" t="s">
        <v>269</v>
      </c>
      <c r="E10" s="128">
        <v>5400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ht="15">
      <c r="A11" s="36"/>
      <c r="B11" s="241"/>
      <c r="C11" s="242"/>
      <c r="D11" s="242"/>
      <c r="E11" s="2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3">
    <mergeCell ref="H5:I5"/>
    <mergeCell ref="B12:N12"/>
    <mergeCell ref="B11:E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1" sqref="N11"/>
    </sheetView>
  </sheetViews>
  <sheetFormatPr defaultColWidth="9.00390625" defaultRowHeight="12.75"/>
  <cols>
    <col min="1" max="1" width="5.375" style="97" customWidth="1"/>
    <col min="2" max="2" width="21.875" style="97" customWidth="1"/>
    <col min="3" max="3" width="15.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21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6" t="s">
        <v>270</v>
      </c>
      <c r="C10" s="106" t="s">
        <v>271</v>
      </c>
      <c r="D10" s="107" t="s">
        <v>152</v>
      </c>
      <c r="E10" s="108">
        <v>65000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8"/>
  <sheetViews>
    <sheetView showGridLines="0" zoomScale="80" zoomScaleNormal="80" zoomScalePageLayoutView="85" workbookViewId="0" topLeftCell="A52">
      <selection activeCell="E59" sqref="E59:F59"/>
    </sheetView>
  </sheetViews>
  <sheetFormatPr defaultColWidth="9.00390625" defaultRowHeight="12.75"/>
  <cols>
    <col min="1" max="1" width="5.375" style="131" customWidth="1"/>
    <col min="2" max="2" width="21.00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SUM(N10:N61)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68.25" customHeight="1">
      <c r="A9" s="28" t="s">
        <v>30</v>
      </c>
      <c r="B9" s="31" t="s">
        <v>15</v>
      </c>
      <c r="C9" s="31" t="s">
        <v>16</v>
      </c>
      <c r="D9" s="31" t="s">
        <v>48</v>
      </c>
      <c r="E9" s="142" t="s">
        <v>46</v>
      </c>
      <c r="F9" s="143"/>
      <c r="G9" s="31" t="str">
        <f>"Nazwa handlowa /
"&amp;C9&amp;" / 
"&amp;D9</f>
        <v>Nazwa handlowa /
Dawka / 
Postać/ Opakowanie</v>
      </c>
      <c r="H9" s="31" t="s">
        <v>490</v>
      </c>
      <c r="I9" s="31" t="str">
        <f>B9</f>
        <v>Skład</v>
      </c>
      <c r="J9" s="31" t="s">
        <v>491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4" ht="49.5" customHeight="1">
      <c r="A10" s="103" t="s">
        <v>79</v>
      </c>
      <c r="B10" s="106" t="s">
        <v>272</v>
      </c>
      <c r="C10" s="106" t="s">
        <v>162</v>
      </c>
      <c r="D10" s="107" t="s">
        <v>273</v>
      </c>
      <c r="E10" s="108">
        <v>40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 aca="true" t="shared" si="0" ref="L10:L61">IF(K10=0,"0,00",IF(K10&gt;0,ROUND(E10/K10,2)))</f>
        <v>0,00</v>
      </c>
      <c r="M10" s="104"/>
      <c r="N10" s="26">
        <f aca="true" t="shared" si="1" ref="N10:N61">ROUND(L10*ROUND(M10,2),2)</f>
        <v>0</v>
      </c>
    </row>
    <row r="11" spans="1:14" ht="46.5" customHeight="1">
      <c r="A11" s="103" t="s">
        <v>80</v>
      </c>
      <c r="B11" s="109" t="s">
        <v>274</v>
      </c>
      <c r="C11" s="109" t="s">
        <v>91</v>
      </c>
      <c r="D11" s="107" t="s">
        <v>275</v>
      </c>
      <c r="E11" s="110">
        <v>500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t="shared" si="0"/>
        <v>0,00</v>
      </c>
      <c r="M11" s="104"/>
      <c r="N11" s="26">
        <f t="shared" si="1"/>
        <v>0</v>
      </c>
    </row>
    <row r="12" spans="1:14" ht="51" customHeight="1">
      <c r="A12" s="103" t="s">
        <v>89</v>
      </c>
      <c r="B12" s="107" t="s">
        <v>274</v>
      </c>
      <c r="C12" s="107" t="s">
        <v>185</v>
      </c>
      <c r="D12" s="107" t="s">
        <v>275</v>
      </c>
      <c r="E12" s="111">
        <v>800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ht="69" customHeight="1">
      <c r="A13" s="103" t="s">
        <v>101</v>
      </c>
      <c r="B13" s="107" t="s">
        <v>276</v>
      </c>
      <c r="C13" s="107" t="s">
        <v>263</v>
      </c>
      <c r="D13" s="107" t="s">
        <v>100</v>
      </c>
      <c r="E13" s="111">
        <v>6000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ht="63">
      <c r="A14" s="103" t="s">
        <v>102</v>
      </c>
      <c r="B14" s="107" t="s">
        <v>276</v>
      </c>
      <c r="C14" s="107" t="s">
        <v>263</v>
      </c>
      <c r="D14" s="107" t="s">
        <v>277</v>
      </c>
      <c r="E14" s="111">
        <v>2520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ht="63">
      <c r="A15" s="103" t="s">
        <v>103</v>
      </c>
      <c r="B15" s="107" t="s">
        <v>276</v>
      </c>
      <c r="C15" s="107" t="s">
        <v>263</v>
      </c>
      <c r="D15" s="107" t="s">
        <v>87</v>
      </c>
      <c r="E15" s="111">
        <v>280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ht="47.25">
      <c r="A16" s="103" t="s">
        <v>104</v>
      </c>
      <c r="B16" s="109" t="s">
        <v>278</v>
      </c>
      <c r="C16" s="109" t="s">
        <v>279</v>
      </c>
      <c r="D16" s="107" t="s">
        <v>99</v>
      </c>
      <c r="E16" s="112">
        <v>120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ht="47.25">
      <c r="A17" s="103" t="s">
        <v>105</v>
      </c>
      <c r="B17" s="107" t="s">
        <v>280</v>
      </c>
      <c r="C17" s="107" t="s">
        <v>281</v>
      </c>
      <c r="D17" s="107" t="s">
        <v>282</v>
      </c>
      <c r="E17" s="111">
        <v>5</v>
      </c>
      <c r="F17" s="81" t="s">
        <v>224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4" ht="45">
      <c r="A18" s="103" t="s">
        <v>106</v>
      </c>
      <c r="B18" s="107" t="s">
        <v>283</v>
      </c>
      <c r="C18" s="107" t="s">
        <v>284</v>
      </c>
      <c r="D18" s="107" t="s">
        <v>285</v>
      </c>
      <c r="E18" s="111">
        <v>40</v>
      </c>
      <c r="F18" s="81" t="s">
        <v>479</v>
      </c>
      <c r="G18" s="18" t="s">
        <v>50</v>
      </c>
      <c r="H18" s="102"/>
      <c r="I18" s="102"/>
      <c r="J18" s="102"/>
      <c r="K18" s="102"/>
      <c r="L18" s="18" t="str">
        <f t="shared" si="0"/>
        <v>0,00</v>
      </c>
      <c r="M18" s="104"/>
      <c r="N18" s="26">
        <f t="shared" si="1"/>
        <v>0</v>
      </c>
    </row>
    <row r="19" spans="1:14" ht="45">
      <c r="A19" s="103" t="s">
        <v>107</v>
      </c>
      <c r="B19" s="107" t="s">
        <v>286</v>
      </c>
      <c r="C19" s="107" t="s">
        <v>287</v>
      </c>
      <c r="D19" s="107" t="s">
        <v>288</v>
      </c>
      <c r="E19" s="111">
        <v>150</v>
      </c>
      <c r="F19" s="81" t="s">
        <v>51</v>
      </c>
      <c r="G19" s="18" t="s">
        <v>50</v>
      </c>
      <c r="H19" s="102"/>
      <c r="I19" s="102"/>
      <c r="J19" s="102"/>
      <c r="K19" s="102"/>
      <c r="L19" s="18" t="str">
        <f t="shared" si="0"/>
        <v>0,00</v>
      </c>
      <c r="M19" s="104"/>
      <c r="N19" s="26">
        <f t="shared" si="1"/>
        <v>0</v>
      </c>
    </row>
    <row r="20" spans="1:14" ht="45">
      <c r="A20" s="103" t="s">
        <v>108</v>
      </c>
      <c r="B20" s="107" t="s">
        <v>289</v>
      </c>
      <c r="C20" s="107" t="s">
        <v>277</v>
      </c>
      <c r="D20" s="107" t="s">
        <v>207</v>
      </c>
      <c r="E20" s="113">
        <v>10000</v>
      </c>
      <c r="F20" s="81" t="s">
        <v>51</v>
      </c>
      <c r="G20" s="18" t="s">
        <v>50</v>
      </c>
      <c r="H20" s="102"/>
      <c r="I20" s="102"/>
      <c r="J20" s="102"/>
      <c r="K20" s="102"/>
      <c r="L20" s="18" t="str">
        <f t="shared" si="0"/>
        <v>0,00</v>
      </c>
      <c r="M20" s="104"/>
      <c r="N20" s="26">
        <f t="shared" si="1"/>
        <v>0</v>
      </c>
    </row>
    <row r="21" spans="1:14" ht="45">
      <c r="A21" s="103" t="s">
        <v>109</v>
      </c>
      <c r="B21" s="107" t="s">
        <v>290</v>
      </c>
      <c r="C21" s="107" t="s">
        <v>133</v>
      </c>
      <c r="D21" s="107" t="s">
        <v>99</v>
      </c>
      <c r="E21" s="111">
        <v>11000</v>
      </c>
      <c r="F21" s="81" t="s">
        <v>51</v>
      </c>
      <c r="G21" s="18" t="s">
        <v>50</v>
      </c>
      <c r="H21" s="102"/>
      <c r="I21" s="102"/>
      <c r="J21" s="102"/>
      <c r="K21" s="102"/>
      <c r="L21" s="18" t="str">
        <f t="shared" si="0"/>
        <v>0,00</v>
      </c>
      <c r="M21" s="104"/>
      <c r="N21" s="26">
        <f t="shared" si="1"/>
        <v>0</v>
      </c>
    </row>
    <row r="22" spans="1:14" ht="45">
      <c r="A22" s="103" t="s">
        <v>110</v>
      </c>
      <c r="B22" s="107" t="s">
        <v>290</v>
      </c>
      <c r="C22" s="107" t="s">
        <v>131</v>
      </c>
      <c r="D22" s="107" t="s">
        <v>99</v>
      </c>
      <c r="E22" s="111">
        <v>5000</v>
      </c>
      <c r="F22" s="81" t="s">
        <v>51</v>
      </c>
      <c r="G22" s="18" t="s">
        <v>50</v>
      </c>
      <c r="H22" s="102"/>
      <c r="I22" s="102"/>
      <c r="J22" s="102"/>
      <c r="K22" s="102"/>
      <c r="L22" s="18" t="str">
        <f t="shared" si="0"/>
        <v>0,00</v>
      </c>
      <c r="M22" s="104"/>
      <c r="N22" s="26">
        <f t="shared" si="1"/>
        <v>0</v>
      </c>
    </row>
    <row r="23" spans="1:14" ht="45">
      <c r="A23" s="103" t="s">
        <v>111</v>
      </c>
      <c r="B23" s="107" t="s">
        <v>291</v>
      </c>
      <c r="C23" s="107" t="s">
        <v>292</v>
      </c>
      <c r="D23" s="107" t="s">
        <v>293</v>
      </c>
      <c r="E23" s="111">
        <v>1620</v>
      </c>
      <c r="F23" s="81" t="s">
        <v>51</v>
      </c>
      <c r="G23" s="18" t="s">
        <v>50</v>
      </c>
      <c r="H23" s="102"/>
      <c r="I23" s="102"/>
      <c r="J23" s="102"/>
      <c r="K23" s="102"/>
      <c r="L23" s="18" t="str">
        <f t="shared" si="0"/>
        <v>0,00</v>
      </c>
      <c r="M23" s="104"/>
      <c r="N23" s="26">
        <f t="shared" si="1"/>
        <v>0</v>
      </c>
    </row>
    <row r="24" spans="1:14" ht="45">
      <c r="A24" s="103" t="s">
        <v>112</v>
      </c>
      <c r="B24" s="107" t="s">
        <v>291</v>
      </c>
      <c r="C24" s="107" t="s">
        <v>294</v>
      </c>
      <c r="D24" s="107" t="s">
        <v>293</v>
      </c>
      <c r="E24" s="111">
        <v>1620</v>
      </c>
      <c r="F24" s="81" t="s">
        <v>51</v>
      </c>
      <c r="G24" s="18" t="s">
        <v>50</v>
      </c>
      <c r="H24" s="102"/>
      <c r="I24" s="102"/>
      <c r="J24" s="102"/>
      <c r="K24" s="102"/>
      <c r="L24" s="18" t="str">
        <f t="shared" si="0"/>
        <v>0,00</v>
      </c>
      <c r="M24" s="104"/>
      <c r="N24" s="26">
        <f t="shared" si="1"/>
        <v>0</v>
      </c>
    </row>
    <row r="25" spans="1:14" ht="45">
      <c r="A25" s="103" t="s">
        <v>113</v>
      </c>
      <c r="B25" s="107" t="s">
        <v>295</v>
      </c>
      <c r="C25" s="107" t="s">
        <v>137</v>
      </c>
      <c r="D25" s="107" t="s">
        <v>99</v>
      </c>
      <c r="E25" s="111">
        <v>600</v>
      </c>
      <c r="F25" s="81" t="s">
        <v>51</v>
      </c>
      <c r="G25" s="18" t="s">
        <v>50</v>
      </c>
      <c r="H25" s="102"/>
      <c r="I25" s="102"/>
      <c r="J25" s="102"/>
      <c r="K25" s="102"/>
      <c r="L25" s="18" t="str">
        <f t="shared" si="0"/>
        <v>0,00</v>
      </c>
      <c r="M25" s="104"/>
      <c r="N25" s="26">
        <f t="shared" si="1"/>
        <v>0</v>
      </c>
    </row>
    <row r="26" spans="1:14" ht="47.25">
      <c r="A26" s="103" t="s">
        <v>114</v>
      </c>
      <c r="B26" s="107" t="s">
        <v>296</v>
      </c>
      <c r="C26" s="107" t="s">
        <v>297</v>
      </c>
      <c r="D26" s="107" t="s">
        <v>298</v>
      </c>
      <c r="E26" s="111">
        <v>160</v>
      </c>
      <c r="F26" s="81" t="s">
        <v>51</v>
      </c>
      <c r="G26" s="18" t="s">
        <v>50</v>
      </c>
      <c r="H26" s="102"/>
      <c r="I26" s="102"/>
      <c r="J26" s="102"/>
      <c r="K26" s="102"/>
      <c r="L26" s="18" t="str">
        <f t="shared" si="0"/>
        <v>0,00</v>
      </c>
      <c r="M26" s="104"/>
      <c r="N26" s="26">
        <f t="shared" si="1"/>
        <v>0</v>
      </c>
    </row>
    <row r="27" spans="1:14" ht="47.25">
      <c r="A27" s="103" t="s">
        <v>115</v>
      </c>
      <c r="B27" s="107" t="s">
        <v>299</v>
      </c>
      <c r="C27" s="107" t="s">
        <v>300</v>
      </c>
      <c r="D27" s="107" t="s">
        <v>492</v>
      </c>
      <c r="E27" s="111">
        <v>30</v>
      </c>
      <c r="F27" s="122" t="s">
        <v>51</v>
      </c>
      <c r="G27" s="18" t="s">
        <v>50</v>
      </c>
      <c r="H27" s="102"/>
      <c r="I27" s="102"/>
      <c r="J27" s="102"/>
      <c r="K27" s="102"/>
      <c r="L27" s="18" t="str">
        <f t="shared" si="0"/>
        <v>0,00</v>
      </c>
      <c r="M27" s="104"/>
      <c r="N27" s="26">
        <f t="shared" si="1"/>
        <v>0</v>
      </c>
    </row>
    <row r="28" spans="1:14" ht="45">
      <c r="A28" s="103" t="s">
        <v>116</v>
      </c>
      <c r="B28" s="107" t="s">
        <v>301</v>
      </c>
      <c r="C28" s="107" t="s">
        <v>302</v>
      </c>
      <c r="D28" s="107" t="s">
        <v>303</v>
      </c>
      <c r="E28" s="111">
        <v>1500</v>
      </c>
      <c r="F28" s="122" t="s">
        <v>51</v>
      </c>
      <c r="G28" s="18" t="s">
        <v>50</v>
      </c>
      <c r="H28" s="102"/>
      <c r="I28" s="102"/>
      <c r="J28" s="102"/>
      <c r="K28" s="102"/>
      <c r="L28" s="18" t="str">
        <f t="shared" si="0"/>
        <v>0,00</v>
      </c>
      <c r="M28" s="104"/>
      <c r="N28" s="26">
        <f t="shared" si="1"/>
        <v>0</v>
      </c>
    </row>
    <row r="29" spans="1:14" ht="45">
      <c r="A29" s="103" t="s">
        <v>117</v>
      </c>
      <c r="B29" s="107" t="s">
        <v>304</v>
      </c>
      <c r="C29" s="107" t="s">
        <v>136</v>
      </c>
      <c r="D29" s="107" t="s">
        <v>99</v>
      </c>
      <c r="E29" s="111">
        <v>504</v>
      </c>
      <c r="F29" s="122" t="s">
        <v>51</v>
      </c>
      <c r="G29" s="18" t="s">
        <v>50</v>
      </c>
      <c r="H29" s="102"/>
      <c r="I29" s="102"/>
      <c r="J29" s="102"/>
      <c r="K29" s="102"/>
      <c r="L29" s="18" t="str">
        <f t="shared" si="0"/>
        <v>0,00</v>
      </c>
      <c r="M29" s="104"/>
      <c r="N29" s="26">
        <f t="shared" si="1"/>
        <v>0</v>
      </c>
    </row>
    <row r="30" spans="1:14" ht="47.25">
      <c r="A30" s="103" t="s">
        <v>118</v>
      </c>
      <c r="B30" s="107" t="s">
        <v>305</v>
      </c>
      <c r="C30" s="114" t="s">
        <v>306</v>
      </c>
      <c r="D30" s="115" t="s">
        <v>307</v>
      </c>
      <c r="E30" s="116">
        <v>15</v>
      </c>
      <c r="F30" s="122" t="s">
        <v>51</v>
      </c>
      <c r="G30" s="18" t="s">
        <v>50</v>
      </c>
      <c r="H30" s="102"/>
      <c r="I30" s="102"/>
      <c r="J30" s="102"/>
      <c r="K30" s="102"/>
      <c r="L30" s="18" t="str">
        <f t="shared" si="0"/>
        <v>0,00</v>
      </c>
      <c r="M30" s="104"/>
      <c r="N30" s="26">
        <f t="shared" si="1"/>
        <v>0</v>
      </c>
    </row>
    <row r="31" spans="1:14" ht="45">
      <c r="A31" s="103" t="s">
        <v>119</v>
      </c>
      <c r="B31" s="107" t="s">
        <v>308</v>
      </c>
      <c r="C31" s="114" t="s">
        <v>98</v>
      </c>
      <c r="D31" s="115" t="s">
        <v>99</v>
      </c>
      <c r="E31" s="116">
        <v>270</v>
      </c>
      <c r="F31" s="122" t="s">
        <v>51</v>
      </c>
      <c r="G31" s="18" t="s">
        <v>50</v>
      </c>
      <c r="H31" s="102"/>
      <c r="I31" s="102"/>
      <c r="J31" s="102"/>
      <c r="K31" s="102"/>
      <c r="L31" s="18" t="str">
        <f t="shared" si="0"/>
        <v>0,00</v>
      </c>
      <c r="M31" s="104"/>
      <c r="N31" s="26">
        <f t="shared" si="1"/>
        <v>0</v>
      </c>
    </row>
    <row r="32" spans="1:14" ht="47.25">
      <c r="A32" s="103" t="s">
        <v>120</v>
      </c>
      <c r="B32" s="107" t="s">
        <v>309</v>
      </c>
      <c r="C32" s="107" t="s">
        <v>310</v>
      </c>
      <c r="D32" s="107" t="s">
        <v>311</v>
      </c>
      <c r="E32" s="111">
        <v>10080</v>
      </c>
      <c r="F32" s="122" t="s">
        <v>51</v>
      </c>
      <c r="G32" s="18" t="s">
        <v>50</v>
      </c>
      <c r="H32" s="102"/>
      <c r="I32" s="102"/>
      <c r="J32" s="102"/>
      <c r="K32" s="102"/>
      <c r="L32" s="18" t="str">
        <f t="shared" si="0"/>
        <v>0,00</v>
      </c>
      <c r="M32" s="104"/>
      <c r="N32" s="26">
        <f t="shared" si="1"/>
        <v>0</v>
      </c>
    </row>
    <row r="33" spans="1:14" ht="47.25">
      <c r="A33" s="103" t="s">
        <v>121</v>
      </c>
      <c r="B33" s="107" t="s">
        <v>312</v>
      </c>
      <c r="C33" s="107" t="s">
        <v>154</v>
      </c>
      <c r="D33" s="107" t="s">
        <v>313</v>
      </c>
      <c r="E33" s="111">
        <v>200</v>
      </c>
      <c r="F33" s="122" t="s">
        <v>51</v>
      </c>
      <c r="G33" s="18" t="s">
        <v>50</v>
      </c>
      <c r="H33" s="102"/>
      <c r="I33" s="102"/>
      <c r="J33" s="102"/>
      <c r="K33" s="102"/>
      <c r="L33" s="18" t="str">
        <f t="shared" si="0"/>
        <v>0,00</v>
      </c>
      <c r="M33" s="104"/>
      <c r="N33" s="26">
        <f t="shared" si="1"/>
        <v>0</v>
      </c>
    </row>
    <row r="34" spans="1:14" ht="63">
      <c r="A34" s="103" t="s">
        <v>122</v>
      </c>
      <c r="B34" s="107" t="s">
        <v>314</v>
      </c>
      <c r="C34" s="107" t="s">
        <v>315</v>
      </c>
      <c r="D34" s="107" t="s">
        <v>316</v>
      </c>
      <c r="E34" s="111">
        <v>10800</v>
      </c>
      <c r="F34" s="122" t="s">
        <v>51</v>
      </c>
      <c r="G34" s="18" t="s">
        <v>50</v>
      </c>
      <c r="H34" s="102"/>
      <c r="I34" s="102"/>
      <c r="J34" s="102"/>
      <c r="K34" s="102"/>
      <c r="L34" s="18" t="str">
        <f t="shared" si="0"/>
        <v>0,00</v>
      </c>
      <c r="M34" s="104"/>
      <c r="N34" s="26">
        <f t="shared" si="1"/>
        <v>0</v>
      </c>
    </row>
    <row r="35" spans="1:14" ht="45">
      <c r="A35" s="103" t="s">
        <v>123</v>
      </c>
      <c r="B35" s="107" t="s">
        <v>317</v>
      </c>
      <c r="C35" s="107" t="s">
        <v>318</v>
      </c>
      <c r="D35" s="107" t="s">
        <v>493</v>
      </c>
      <c r="E35" s="113">
        <v>200</v>
      </c>
      <c r="F35" s="122" t="s">
        <v>51</v>
      </c>
      <c r="G35" s="18" t="s">
        <v>50</v>
      </c>
      <c r="H35" s="102"/>
      <c r="I35" s="102"/>
      <c r="J35" s="102"/>
      <c r="K35" s="102"/>
      <c r="L35" s="18" t="str">
        <f t="shared" si="0"/>
        <v>0,00</v>
      </c>
      <c r="M35" s="104"/>
      <c r="N35" s="26">
        <f t="shared" si="1"/>
        <v>0</v>
      </c>
    </row>
    <row r="36" spans="1:14" ht="45">
      <c r="A36" s="103" t="s">
        <v>124</v>
      </c>
      <c r="B36" s="107" t="s">
        <v>319</v>
      </c>
      <c r="C36" s="107" t="s">
        <v>88</v>
      </c>
      <c r="D36" s="107" t="s">
        <v>99</v>
      </c>
      <c r="E36" s="105">
        <v>4500</v>
      </c>
      <c r="F36" s="122" t="s">
        <v>51</v>
      </c>
      <c r="G36" s="18" t="s">
        <v>50</v>
      </c>
      <c r="H36" s="102"/>
      <c r="I36" s="102"/>
      <c r="J36" s="102"/>
      <c r="K36" s="102"/>
      <c r="L36" s="18" t="str">
        <f t="shared" si="0"/>
        <v>0,00</v>
      </c>
      <c r="M36" s="104"/>
      <c r="N36" s="26">
        <f t="shared" si="1"/>
        <v>0</v>
      </c>
    </row>
    <row r="37" spans="1:14" ht="45">
      <c r="A37" s="103" t="s">
        <v>125</v>
      </c>
      <c r="B37" s="107" t="s">
        <v>320</v>
      </c>
      <c r="C37" s="107" t="s">
        <v>321</v>
      </c>
      <c r="D37" s="107" t="s">
        <v>494</v>
      </c>
      <c r="E37" s="111">
        <v>420</v>
      </c>
      <c r="F37" s="122" t="s">
        <v>51</v>
      </c>
      <c r="G37" s="18" t="s">
        <v>50</v>
      </c>
      <c r="H37" s="102"/>
      <c r="I37" s="102"/>
      <c r="J37" s="102"/>
      <c r="K37" s="102"/>
      <c r="L37" s="18" t="str">
        <f t="shared" si="0"/>
        <v>0,00</v>
      </c>
      <c r="M37" s="104"/>
      <c r="N37" s="26">
        <f t="shared" si="1"/>
        <v>0</v>
      </c>
    </row>
    <row r="38" spans="1:14" ht="45">
      <c r="A38" s="103" t="s">
        <v>126</v>
      </c>
      <c r="B38" s="107" t="s">
        <v>322</v>
      </c>
      <c r="C38" s="107" t="s">
        <v>98</v>
      </c>
      <c r="D38" s="107" t="s">
        <v>99</v>
      </c>
      <c r="E38" s="105">
        <v>4500</v>
      </c>
      <c r="F38" s="122" t="s">
        <v>51</v>
      </c>
      <c r="G38" s="18" t="s">
        <v>50</v>
      </c>
      <c r="H38" s="102"/>
      <c r="I38" s="102"/>
      <c r="J38" s="102"/>
      <c r="K38" s="102"/>
      <c r="L38" s="18" t="str">
        <f t="shared" si="0"/>
        <v>0,00</v>
      </c>
      <c r="M38" s="104"/>
      <c r="N38" s="26">
        <f t="shared" si="1"/>
        <v>0</v>
      </c>
    </row>
    <row r="39" spans="1:14" ht="45">
      <c r="A39" s="103" t="s">
        <v>127</v>
      </c>
      <c r="B39" s="107" t="s">
        <v>323</v>
      </c>
      <c r="C39" s="107" t="s">
        <v>139</v>
      </c>
      <c r="D39" s="107" t="s">
        <v>207</v>
      </c>
      <c r="E39" s="105">
        <v>4050</v>
      </c>
      <c r="F39" s="122" t="s">
        <v>51</v>
      </c>
      <c r="G39" s="18" t="s">
        <v>50</v>
      </c>
      <c r="H39" s="102"/>
      <c r="I39" s="102"/>
      <c r="J39" s="102"/>
      <c r="K39" s="102"/>
      <c r="L39" s="18" t="str">
        <f t="shared" si="0"/>
        <v>0,00</v>
      </c>
      <c r="M39" s="104"/>
      <c r="N39" s="26">
        <f t="shared" si="1"/>
        <v>0</v>
      </c>
    </row>
    <row r="40" spans="1:14" ht="45">
      <c r="A40" s="103" t="s">
        <v>128</v>
      </c>
      <c r="B40" s="107" t="s">
        <v>324</v>
      </c>
      <c r="C40" s="107" t="s">
        <v>90</v>
      </c>
      <c r="D40" s="107" t="s">
        <v>99</v>
      </c>
      <c r="E40" s="105">
        <v>7200</v>
      </c>
      <c r="F40" s="122" t="s">
        <v>51</v>
      </c>
      <c r="G40" s="18" t="s">
        <v>50</v>
      </c>
      <c r="H40" s="102"/>
      <c r="I40" s="102"/>
      <c r="J40" s="102"/>
      <c r="K40" s="102"/>
      <c r="L40" s="18" t="str">
        <f t="shared" si="0"/>
        <v>0,00</v>
      </c>
      <c r="M40" s="104"/>
      <c r="N40" s="26">
        <f t="shared" si="1"/>
        <v>0</v>
      </c>
    </row>
    <row r="41" spans="1:14" ht="45">
      <c r="A41" s="103" t="s">
        <v>129</v>
      </c>
      <c r="B41" s="107" t="s">
        <v>325</v>
      </c>
      <c r="C41" s="107" t="s">
        <v>326</v>
      </c>
      <c r="D41" s="107" t="s">
        <v>327</v>
      </c>
      <c r="E41" s="105">
        <v>50</v>
      </c>
      <c r="F41" s="122" t="s">
        <v>51</v>
      </c>
      <c r="G41" s="18" t="s">
        <v>50</v>
      </c>
      <c r="H41" s="102"/>
      <c r="I41" s="102"/>
      <c r="J41" s="102"/>
      <c r="K41" s="102"/>
      <c r="L41" s="18" t="str">
        <f t="shared" si="0"/>
        <v>0,00</v>
      </c>
      <c r="M41" s="104"/>
      <c r="N41" s="26">
        <f t="shared" si="1"/>
        <v>0</v>
      </c>
    </row>
    <row r="42" spans="1:14" ht="45">
      <c r="A42" s="103" t="s">
        <v>130</v>
      </c>
      <c r="B42" s="107" t="s">
        <v>328</v>
      </c>
      <c r="C42" s="107" t="s">
        <v>329</v>
      </c>
      <c r="D42" s="107" t="s">
        <v>495</v>
      </c>
      <c r="E42" s="105">
        <v>250</v>
      </c>
      <c r="F42" s="122" t="s">
        <v>51</v>
      </c>
      <c r="G42" s="18" t="s">
        <v>50</v>
      </c>
      <c r="H42" s="102"/>
      <c r="I42" s="102"/>
      <c r="J42" s="102"/>
      <c r="K42" s="102"/>
      <c r="L42" s="18" t="str">
        <f t="shared" si="0"/>
        <v>0,00</v>
      </c>
      <c r="M42" s="104"/>
      <c r="N42" s="26">
        <f t="shared" si="1"/>
        <v>0</v>
      </c>
    </row>
    <row r="43" spans="1:14" ht="45">
      <c r="A43" s="103" t="s">
        <v>140</v>
      </c>
      <c r="B43" s="107" t="s">
        <v>330</v>
      </c>
      <c r="C43" s="107" t="s">
        <v>91</v>
      </c>
      <c r="D43" s="107" t="s">
        <v>99</v>
      </c>
      <c r="E43" s="105">
        <v>40</v>
      </c>
      <c r="F43" s="122" t="s">
        <v>51</v>
      </c>
      <c r="G43" s="18" t="s">
        <v>50</v>
      </c>
      <c r="H43" s="102"/>
      <c r="I43" s="102"/>
      <c r="J43" s="102"/>
      <c r="K43" s="102"/>
      <c r="L43" s="18" t="str">
        <f t="shared" si="0"/>
        <v>0,00</v>
      </c>
      <c r="M43" s="104"/>
      <c r="N43" s="26">
        <f t="shared" si="1"/>
        <v>0</v>
      </c>
    </row>
    <row r="44" spans="1:14" ht="47.25">
      <c r="A44" s="103" t="s">
        <v>141</v>
      </c>
      <c r="B44" s="107" t="s">
        <v>331</v>
      </c>
      <c r="C44" s="107" t="s">
        <v>332</v>
      </c>
      <c r="D44" s="107" t="s">
        <v>99</v>
      </c>
      <c r="E44" s="105">
        <v>500</v>
      </c>
      <c r="F44" s="81" t="s">
        <v>51</v>
      </c>
      <c r="G44" s="18" t="s">
        <v>50</v>
      </c>
      <c r="H44" s="102"/>
      <c r="I44" s="102"/>
      <c r="J44" s="102"/>
      <c r="K44" s="102"/>
      <c r="L44" s="18" t="str">
        <f t="shared" si="0"/>
        <v>0,00</v>
      </c>
      <c r="M44" s="104"/>
      <c r="N44" s="26">
        <f t="shared" si="1"/>
        <v>0</v>
      </c>
    </row>
    <row r="45" spans="1:14" ht="173.25">
      <c r="A45" s="103" t="s">
        <v>142</v>
      </c>
      <c r="B45" s="107" t="s">
        <v>333</v>
      </c>
      <c r="C45" s="107" t="s">
        <v>334</v>
      </c>
      <c r="D45" s="107" t="s">
        <v>161</v>
      </c>
      <c r="E45" s="105">
        <v>1728</v>
      </c>
      <c r="F45" s="81" t="s">
        <v>51</v>
      </c>
      <c r="G45" s="18" t="s">
        <v>50</v>
      </c>
      <c r="H45" s="102"/>
      <c r="I45" s="102"/>
      <c r="J45" s="102"/>
      <c r="K45" s="102"/>
      <c r="L45" s="18" t="str">
        <f t="shared" si="0"/>
        <v>0,00</v>
      </c>
      <c r="M45" s="104"/>
      <c r="N45" s="26">
        <f t="shared" si="1"/>
        <v>0</v>
      </c>
    </row>
    <row r="46" spans="1:14" ht="45">
      <c r="A46" s="103" t="s">
        <v>143</v>
      </c>
      <c r="B46" s="107" t="s">
        <v>134</v>
      </c>
      <c r="C46" s="107" t="s">
        <v>133</v>
      </c>
      <c r="D46" s="107" t="s">
        <v>99</v>
      </c>
      <c r="E46" s="105">
        <v>1500</v>
      </c>
      <c r="F46" s="81" t="s">
        <v>51</v>
      </c>
      <c r="G46" s="18" t="s">
        <v>50</v>
      </c>
      <c r="H46" s="102"/>
      <c r="I46" s="102"/>
      <c r="J46" s="102"/>
      <c r="K46" s="102"/>
      <c r="L46" s="18" t="str">
        <f t="shared" si="0"/>
        <v>0,00</v>
      </c>
      <c r="M46" s="104"/>
      <c r="N46" s="26">
        <f t="shared" si="1"/>
        <v>0</v>
      </c>
    </row>
    <row r="47" spans="1:14" ht="45">
      <c r="A47" s="103" t="s">
        <v>144</v>
      </c>
      <c r="B47" s="107" t="s">
        <v>335</v>
      </c>
      <c r="C47" s="107" t="s">
        <v>336</v>
      </c>
      <c r="D47" s="107" t="s">
        <v>337</v>
      </c>
      <c r="E47" s="105">
        <v>900</v>
      </c>
      <c r="F47" s="81" t="s">
        <v>51</v>
      </c>
      <c r="G47" s="18" t="s">
        <v>50</v>
      </c>
      <c r="H47" s="102"/>
      <c r="I47" s="102"/>
      <c r="J47" s="102"/>
      <c r="K47" s="102"/>
      <c r="L47" s="18" t="str">
        <f t="shared" si="0"/>
        <v>0,00</v>
      </c>
      <c r="M47" s="104"/>
      <c r="N47" s="26">
        <f t="shared" si="1"/>
        <v>0</v>
      </c>
    </row>
    <row r="48" spans="1:14" ht="45">
      <c r="A48" s="103" t="s">
        <v>145</v>
      </c>
      <c r="B48" s="107" t="s">
        <v>338</v>
      </c>
      <c r="C48" s="107" t="s">
        <v>339</v>
      </c>
      <c r="D48" s="107" t="s">
        <v>340</v>
      </c>
      <c r="E48" s="105">
        <v>20</v>
      </c>
      <c r="F48" s="81" t="s">
        <v>51</v>
      </c>
      <c r="G48" s="18" t="s">
        <v>50</v>
      </c>
      <c r="H48" s="102"/>
      <c r="I48" s="102"/>
      <c r="J48" s="102"/>
      <c r="K48" s="102"/>
      <c r="L48" s="18" t="str">
        <f t="shared" si="0"/>
        <v>0,00</v>
      </c>
      <c r="M48" s="104"/>
      <c r="N48" s="26">
        <f t="shared" si="1"/>
        <v>0</v>
      </c>
    </row>
    <row r="49" spans="1:14" ht="45">
      <c r="A49" s="103" t="s">
        <v>146</v>
      </c>
      <c r="B49" s="107" t="s">
        <v>341</v>
      </c>
      <c r="C49" s="107" t="s">
        <v>98</v>
      </c>
      <c r="D49" s="107" t="s">
        <v>99</v>
      </c>
      <c r="E49" s="105">
        <v>1008</v>
      </c>
      <c r="F49" s="81" t="s">
        <v>51</v>
      </c>
      <c r="G49" s="18" t="s">
        <v>50</v>
      </c>
      <c r="H49" s="102"/>
      <c r="I49" s="102"/>
      <c r="J49" s="102"/>
      <c r="K49" s="102"/>
      <c r="L49" s="18" t="str">
        <f t="shared" si="0"/>
        <v>0,00</v>
      </c>
      <c r="M49" s="104"/>
      <c r="N49" s="26">
        <f t="shared" si="1"/>
        <v>0</v>
      </c>
    </row>
    <row r="50" spans="1:14" ht="45">
      <c r="A50" s="103" t="s">
        <v>147</v>
      </c>
      <c r="B50" s="107" t="s">
        <v>342</v>
      </c>
      <c r="C50" s="107" t="s">
        <v>343</v>
      </c>
      <c r="D50" s="107" t="s">
        <v>99</v>
      </c>
      <c r="E50" s="105">
        <v>3780</v>
      </c>
      <c r="F50" s="81" t="s">
        <v>51</v>
      </c>
      <c r="G50" s="18" t="s">
        <v>50</v>
      </c>
      <c r="H50" s="102"/>
      <c r="I50" s="102"/>
      <c r="J50" s="102"/>
      <c r="K50" s="102"/>
      <c r="L50" s="18" t="str">
        <f t="shared" si="0"/>
        <v>0,00</v>
      </c>
      <c r="M50" s="104"/>
      <c r="N50" s="26">
        <f t="shared" si="1"/>
        <v>0</v>
      </c>
    </row>
    <row r="51" spans="1:14" ht="45">
      <c r="A51" s="103" t="s">
        <v>344</v>
      </c>
      <c r="B51" s="107" t="s">
        <v>342</v>
      </c>
      <c r="C51" s="107" t="s">
        <v>82</v>
      </c>
      <c r="D51" s="107" t="s">
        <v>99</v>
      </c>
      <c r="E51" s="105">
        <v>840</v>
      </c>
      <c r="F51" s="81" t="s">
        <v>51</v>
      </c>
      <c r="G51" s="18" t="s">
        <v>50</v>
      </c>
      <c r="H51" s="102"/>
      <c r="I51" s="102"/>
      <c r="J51" s="102"/>
      <c r="K51" s="102"/>
      <c r="L51" s="18" t="str">
        <f t="shared" si="0"/>
        <v>0,00</v>
      </c>
      <c r="M51" s="104"/>
      <c r="N51" s="26">
        <f t="shared" si="1"/>
        <v>0</v>
      </c>
    </row>
    <row r="52" spans="1:14" ht="45">
      <c r="A52" s="103" t="s">
        <v>345</v>
      </c>
      <c r="B52" s="107" t="s">
        <v>355</v>
      </c>
      <c r="C52" s="107" t="s">
        <v>356</v>
      </c>
      <c r="D52" s="107" t="s">
        <v>357</v>
      </c>
      <c r="E52" s="105">
        <v>70</v>
      </c>
      <c r="F52" s="81" t="s">
        <v>51</v>
      </c>
      <c r="G52" s="18" t="s">
        <v>50</v>
      </c>
      <c r="H52" s="102"/>
      <c r="I52" s="102"/>
      <c r="J52" s="102"/>
      <c r="K52" s="102"/>
      <c r="L52" s="18" t="str">
        <f t="shared" si="0"/>
        <v>0,00</v>
      </c>
      <c r="M52" s="104"/>
      <c r="N52" s="26">
        <f t="shared" si="1"/>
        <v>0</v>
      </c>
    </row>
    <row r="53" spans="1:14" ht="47.25">
      <c r="A53" s="157" t="s">
        <v>346</v>
      </c>
      <c r="B53" s="158" t="s">
        <v>358</v>
      </c>
      <c r="C53" s="158" t="s">
        <v>359</v>
      </c>
      <c r="D53" s="158" t="s">
        <v>360</v>
      </c>
      <c r="E53" s="159">
        <v>30</v>
      </c>
      <c r="F53" s="160" t="s">
        <v>51</v>
      </c>
      <c r="G53" s="161" t="s">
        <v>50</v>
      </c>
      <c r="H53" s="162"/>
      <c r="I53" s="162"/>
      <c r="J53" s="162"/>
      <c r="K53" s="162"/>
      <c r="L53" s="161" t="str">
        <f t="shared" si="0"/>
        <v>0,00</v>
      </c>
      <c r="M53" s="162"/>
      <c r="N53" s="163">
        <f t="shared" si="1"/>
        <v>0</v>
      </c>
    </row>
    <row r="54" spans="1:14" ht="47.25">
      <c r="A54" s="103" t="s">
        <v>347</v>
      </c>
      <c r="B54" s="107" t="s">
        <v>361</v>
      </c>
      <c r="C54" s="107" t="s">
        <v>362</v>
      </c>
      <c r="D54" s="107" t="s">
        <v>363</v>
      </c>
      <c r="E54" s="105">
        <v>360</v>
      </c>
      <c r="F54" s="81" t="s">
        <v>51</v>
      </c>
      <c r="G54" s="18" t="s">
        <v>50</v>
      </c>
      <c r="H54" s="102"/>
      <c r="I54" s="102"/>
      <c r="J54" s="102"/>
      <c r="K54" s="102"/>
      <c r="L54" s="18" t="str">
        <f t="shared" si="0"/>
        <v>0,00</v>
      </c>
      <c r="M54" s="104"/>
      <c r="N54" s="26">
        <f t="shared" si="1"/>
        <v>0</v>
      </c>
    </row>
    <row r="55" spans="1:14" ht="78.75">
      <c r="A55" s="103" t="s">
        <v>348</v>
      </c>
      <c r="B55" s="107" t="s">
        <v>364</v>
      </c>
      <c r="C55" s="107" t="s">
        <v>148</v>
      </c>
      <c r="D55" s="107" t="s">
        <v>365</v>
      </c>
      <c r="E55" s="105">
        <v>15</v>
      </c>
      <c r="F55" s="81" t="s">
        <v>51</v>
      </c>
      <c r="G55" s="18" t="s">
        <v>50</v>
      </c>
      <c r="H55" s="102"/>
      <c r="I55" s="102"/>
      <c r="J55" s="102"/>
      <c r="K55" s="102"/>
      <c r="L55" s="18" t="str">
        <f t="shared" si="0"/>
        <v>0,00</v>
      </c>
      <c r="M55" s="104"/>
      <c r="N55" s="26">
        <f t="shared" si="1"/>
        <v>0</v>
      </c>
    </row>
    <row r="56" spans="1:14" ht="45">
      <c r="A56" s="103" t="s">
        <v>349</v>
      </c>
      <c r="B56" s="107" t="s">
        <v>366</v>
      </c>
      <c r="C56" s="107" t="s">
        <v>221</v>
      </c>
      <c r="D56" s="107" t="s">
        <v>161</v>
      </c>
      <c r="E56" s="105">
        <v>900</v>
      </c>
      <c r="F56" s="81" t="s">
        <v>51</v>
      </c>
      <c r="G56" s="18" t="s">
        <v>50</v>
      </c>
      <c r="H56" s="102"/>
      <c r="I56" s="102"/>
      <c r="J56" s="102"/>
      <c r="K56" s="102"/>
      <c r="L56" s="18" t="str">
        <f t="shared" si="0"/>
        <v>0,00</v>
      </c>
      <c r="M56" s="104"/>
      <c r="N56" s="26">
        <f t="shared" si="1"/>
        <v>0</v>
      </c>
    </row>
    <row r="57" spans="1:14" ht="45">
      <c r="A57" s="103" t="s">
        <v>350</v>
      </c>
      <c r="B57" s="107" t="s">
        <v>366</v>
      </c>
      <c r="C57" s="107" t="s">
        <v>84</v>
      </c>
      <c r="D57" s="107" t="s">
        <v>161</v>
      </c>
      <c r="E57" s="105">
        <v>900</v>
      </c>
      <c r="F57" s="122" t="s">
        <v>51</v>
      </c>
      <c r="G57" s="144" t="s">
        <v>50</v>
      </c>
      <c r="H57" s="102"/>
      <c r="I57" s="102"/>
      <c r="J57" s="102"/>
      <c r="K57" s="102"/>
      <c r="L57" s="18" t="str">
        <f t="shared" si="0"/>
        <v>0,00</v>
      </c>
      <c r="M57" s="104"/>
      <c r="N57" s="26">
        <f t="shared" si="1"/>
        <v>0</v>
      </c>
    </row>
    <row r="58" spans="1:14" ht="47.25">
      <c r="A58" s="103" t="s">
        <v>351</v>
      </c>
      <c r="B58" s="107" t="s">
        <v>367</v>
      </c>
      <c r="C58" s="107" t="s">
        <v>368</v>
      </c>
      <c r="D58" s="107" t="s">
        <v>497</v>
      </c>
      <c r="E58" s="105" t="s">
        <v>369</v>
      </c>
      <c r="F58" s="122" t="s">
        <v>52</v>
      </c>
      <c r="G58" s="144" t="s">
        <v>50</v>
      </c>
      <c r="H58" s="102"/>
      <c r="I58" s="102"/>
      <c r="J58" s="102"/>
      <c r="K58" s="102"/>
      <c r="L58" s="18" t="str">
        <f t="shared" si="0"/>
        <v>0,00</v>
      </c>
      <c r="M58" s="104"/>
      <c r="N58" s="26">
        <f t="shared" si="1"/>
        <v>0</v>
      </c>
    </row>
    <row r="59" spans="1:14" ht="45">
      <c r="A59" s="103" t="s">
        <v>352</v>
      </c>
      <c r="B59" s="107" t="s">
        <v>370</v>
      </c>
      <c r="C59" s="107" t="s">
        <v>510</v>
      </c>
      <c r="D59" s="107" t="s">
        <v>371</v>
      </c>
      <c r="E59" s="105">
        <v>25</v>
      </c>
      <c r="F59" s="122" t="s">
        <v>51</v>
      </c>
      <c r="G59" s="144" t="s">
        <v>50</v>
      </c>
      <c r="H59" s="102"/>
      <c r="I59" s="102"/>
      <c r="J59" s="102"/>
      <c r="K59" s="102"/>
      <c r="L59" s="18" t="str">
        <f t="shared" si="0"/>
        <v>0,00</v>
      </c>
      <c r="M59" s="104"/>
      <c r="N59" s="26">
        <f t="shared" si="1"/>
        <v>0</v>
      </c>
    </row>
    <row r="60" spans="1:14" ht="192" customHeight="1">
      <c r="A60" s="103" t="s">
        <v>353</v>
      </c>
      <c r="B60" s="107" t="s">
        <v>372</v>
      </c>
      <c r="C60" s="107" t="s">
        <v>373</v>
      </c>
      <c r="D60" s="107" t="s">
        <v>496</v>
      </c>
      <c r="E60" s="105">
        <v>280</v>
      </c>
      <c r="F60" s="122" t="s">
        <v>51</v>
      </c>
      <c r="G60" s="144" t="s">
        <v>50</v>
      </c>
      <c r="H60" s="104"/>
      <c r="I60" s="104"/>
      <c r="J60" s="104"/>
      <c r="K60" s="104"/>
      <c r="L60" s="144" t="str">
        <f t="shared" si="0"/>
        <v>0,00</v>
      </c>
      <c r="M60" s="104"/>
      <c r="N60" s="145">
        <f t="shared" si="1"/>
        <v>0</v>
      </c>
    </row>
    <row r="61" spans="1:14" ht="45">
      <c r="A61" s="103" t="s">
        <v>354</v>
      </c>
      <c r="B61" s="107" t="s">
        <v>374</v>
      </c>
      <c r="C61" s="107" t="s">
        <v>375</v>
      </c>
      <c r="D61" s="107" t="s">
        <v>498</v>
      </c>
      <c r="E61" s="105">
        <v>60</v>
      </c>
      <c r="F61" s="122" t="s">
        <v>51</v>
      </c>
      <c r="G61" s="144" t="s">
        <v>50</v>
      </c>
      <c r="H61" s="104"/>
      <c r="I61" s="104"/>
      <c r="J61" s="104"/>
      <c r="K61" s="104"/>
      <c r="L61" s="144" t="str">
        <f t="shared" si="0"/>
        <v>0,00</v>
      </c>
      <c r="M61" s="104"/>
      <c r="N61" s="145">
        <f t="shared" si="1"/>
        <v>0</v>
      </c>
    </row>
    <row r="62" spans="2:14" ht="15">
      <c r="B62" s="139"/>
      <c r="C62" s="139"/>
      <c r="D62" s="139"/>
      <c r="E62" s="146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2:14" ht="15">
      <c r="B63" s="234" t="s">
        <v>499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2:14" ht="15">
      <c r="B64" s="234" t="s">
        <v>376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</row>
    <row r="65" spans="2:14" ht="15">
      <c r="B65" s="234" t="s">
        <v>378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</row>
    <row r="66" spans="2:17" s="136" customFormat="1" ht="15">
      <c r="B66" s="234" t="s">
        <v>481</v>
      </c>
      <c r="C66" s="234"/>
      <c r="D66" s="234"/>
      <c r="E66" s="234"/>
      <c r="F66" s="139"/>
      <c r="G66" s="139"/>
      <c r="H66" s="139"/>
      <c r="I66" s="139"/>
      <c r="J66" s="139"/>
      <c r="K66" s="139"/>
      <c r="L66" s="139"/>
      <c r="M66" s="139"/>
      <c r="N66" s="139"/>
      <c r="Q66" s="5"/>
    </row>
    <row r="67" spans="2:14" ht="15">
      <c r="B67" s="234" t="s">
        <v>377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2:14" ht="15" customHeight="1">
      <c r="B68" s="234" t="s">
        <v>68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</row>
  </sheetData>
  <sheetProtection/>
  <mergeCells count="7">
    <mergeCell ref="H5:I5"/>
    <mergeCell ref="B63:N63"/>
    <mergeCell ref="B64:N64"/>
    <mergeCell ref="B68:N68"/>
    <mergeCell ref="B65:N65"/>
    <mergeCell ref="B67:N67"/>
    <mergeCell ref="B66:E6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B12" sqref="B1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232">
        <f>SUM(N10:N12)</f>
        <v>0</v>
      </c>
      <c r="I5" s="233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.75" customHeight="1">
      <c r="A10" s="81" t="s">
        <v>79</v>
      </c>
      <c r="B10" s="81" t="s">
        <v>379</v>
      </c>
      <c r="C10" s="81" t="s">
        <v>88</v>
      </c>
      <c r="D10" s="81" t="s">
        <v>99</v>
      </c>
      <c r="E10" s="132">
        <v>432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51" customHeight="1">
      <c r="A11" s="81" t="s">
        <v>80</v>
      </c>
      <c r="B11" s="81" t="s">
        <v>379</v>
      </c>
      <c r="C11" s="81" t="s">
        <v>131</v>
      </c>
      <c r="D11" s="81" t="s">
        <v>99</v>
      </c>
      <c r="E11" s="132">
        <v>432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8" t="s">
        <v>379</v>
      </c>
      <c r="C12" s="88" t="s">
        <v>380</v>
      </c>
      <c r="D12" s="88" t="s">
        <v>99</v>
      </c>
      <c r="E12" s="93">
        <v>1296</v>
      </c>
      <c r="F12" s="82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ht="15">
      <c r="A13" s="36"/>
      <c r="B13" s="43"/>
      <c r="C13" s="41"/>
      <c r="D13" s="41"/>
      <c r="E13" s="42"/>
      <c r="F13" s="36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236" t="s">
        <v>381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2:14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11" sqref="M11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382</v>
      </c>
      <c r="C10" s="81" t="s">
        <v>84</v>
      </c>
      <c r="D10" s="81" t="s">
        <v>383</v>
      </c>
      <c r="E10" s="135">
        <v>100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382</v>
      </c>
      <c r="C11" s="88" t="s">
        <v>384</v>
      </c>
      <c r="D11" s="88" t="s">
        <v>383</v>
      </c>
      <c r="E11" s="93">
        <v>150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239" t="s">
        <v>155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Q13" s="5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4"/>
  <sheetViews>
    <sheetView showGridLines="0" tabSelected="1" zoomScale="80" zoomScaleNormal="80" zoomScalePageLayoutView="85" workbookViewId="0" topLeftCell="A13">
      <selection activeCell="C20" sqref="C20"/>
    </sheetView>
  </sheetViews>
  <sheetFormatPr defaultColWidth="9.00390625" defaultRowHeight="12.75"/>
  <cols>
    <col min="1" max="1" width="5.375" style="165" customWidth="1"/>
    <col min="2" max="2" width="51.375" style="165" customWidth="1"/>
    <col min="3" max="3" width="34.375" style="165" customWidth="1"/>
    <col min="4" max="4" width="21.625" style="165" customWidth="1"/>
    <col min="5" max="5" width="11.875" style="167" customWidth="1"/>
    <col min="6" max="6" width="16.00390625" style="165" customWidth="1"/>
    <col min="7" max="7" width="39.75390625" style="165" customWidth="1"/>
    <col min="8" max="8" width="21.75390625" style="165" customWidth="1"/>
    <col min="9" max="9" width="23.625" style="165" customWidth="1"/>
    <col min="10" max="10" width="21.125" style="165" customWidth="1"/>
    <col min="11" max="14" width="16.625" style="165" customWidth="1"/>
    <col min="15" max="15" width="8.00390625" style="165" customWidth="1"/>
    <col min="16" max="16" width="15.875" style="165" customWidth="1"/>
    <col min="17" max="17" width="15.875" style="169" customWidth="1"/>
    <col min="18" max="18" width="15.875" style="165" customWidth="1"/>
    <col min="19" max="20" width="14.25390625" style="165" customWidth="1"/>
    <col min="21" max="21" width="15.25390625" style="165" customWidth="1"/>
    <col min="22" max="16384" width="9.125" style="165" customWidth="1"/>
  </cols>
  <sheetData>
    <row r="1" spans="2:20" ht="11.25">
      <c r="B1" s="166" t="str">
        <f>'formularz oferty'!D4</f>
        <v>DFP.271.93.2023.KK</v>
      </c>
      <c r="N1" s="168" t="s">
        <v>44</v>
      </c>
      <c r="S1" s="166"/>
      <c r="T1" s="166"/>
    </row>
    <row r="2" ht="11.25">
      <c r="N2" s="168" t="s">
        <v>47</v>
      </c>
    </row>
    <row r="3" spans="2:17" ht="11.25">
      <c r="B3" s="170" t="s">
        <v>14</v>
      </c>
      <c r="C3" s="171">
        <v>25</v>
      </c>
      <c r="D3" s="172"/>
      <c r="E3" s="173"/>
      <c r="F3" s="174"/>
      <c r="G3" s="175" t="s">
        <v>19</v>
      </c>
      <c r="H3" s="174"/>
      <c r="I3" s="172"/>
      <c r="J3" s="174"/>
      <c r="K3" s="174"/>
      <c r="L3" s="174"/>
      <c r="M3" s="174"/>
      <c r="N3" s="174"/>
      <c r="Q3" s="165"/>
    </row>
    <row r="4" spans="2:17" ht="11.25">
      <c r="B4" s="170"/>
      <c r="C4" s="172"/>
      <c r="D4" s="172"/>
      <c r="E4" s="173"/>
      <c r="F4" s="174"/>
      <c r="G4" s="175"/>
      <c r="H4" s="174"/>
      <c r="I4" s="172"/>
      <c r="J4" s="174"/>
      <c r="K4" s="174"/>
      <c r="L4" s="174"/>
      <c r="M4" s="174"/>
      <c r="N4" s="174"/>
      <c r="Q4" s="165"/>
    </row>
    <row r="5" spans="1:17" ht="11.25">
      <c r="A5" s="170"/>
      <c r="B5" s="170"/>
      <c r="C5" s="176"/>
      <c r="D5" s="176"/>
      <c r="E5" s="177"/>
      <c r="F5" s="174"/>
      <c r="G5" s="178" t="s">
        <v>69</v>
      </c>
      <c r="H5" s="243">
        <f>SUM(N10:N21)</f>
        <v>0</v>
      </c>
      <c r="I5" s="244"/>
      <c r="Q5" s="165"/>
    </row>
    <row r="6" spans="1:17" ht="11.25">
      <c r="A6" s="170"/>
      <c r="C6" s="174"/>
      <c r="D6" s="174"/>
      <c r="E6" s="177"/>
      <c r="F6" s="174"/>
      <c r="G6" s="174"/>
      <c r="H6" s="174"/>
      <c r="I6" s="174"/>
      <c r="J6" s="174"/>
      <c r="K6" s="174"/>
      <c r="L6" s="174"/>
      <c r="Q6" s="165"/>
    </row>
    <row r="7" spans="1:17" ht="11.25">
      <c r="A7" s="170"/>
      <c r="B7" s="179"/>
      <c r="C7" s="180"/>
      <c r="D7" s="180"/>
      <c r="E7" s="181"/>
      <c r="F7" s="180"/>
      <c r="G7" s="180"/>
      <c r="H7" s="180"/>
      <c r="I7" s="180"/>
      <c r="J7" s="180"/>
      <c r="K7" s="180"/>
      <c r="L7" s="180"/>
      <c r="Q7" s="165"/>
    </row>
    <row r="8" spans="2:17" ht="11.25">
      <c r="B8" s="170"/>
      <c r="E8" s="182"/>
      <c r="Q8" s="165"/>
    </row>
    <row r="9" spans="1:14" s="170" customFormat="1" ht="58.5" customHeight="1">
      <c r="A9" s="183" t="s">
        <v>30</v>
      </c>
      <c r="B9" s="183" t="s">
        <v>15</v>
      </c>
      <c r="C9" s="183" t="s">
        <v>16</v>
      </c>
      <c r="D9" s="183" t="s">
        <v>48</v>
      </c>
      <c r="E9" s="184" t="s">
        <v>46</v>
      </c>
      <c r="F9" s="185"/>
      <c r="G9" s="186" t="str">
        <f>"Nazwa handlowa /
"&amp;C9&amp;" / 
"&amp;D9</f>
        <v>Nazwa handlowa /
Dawka / 
Postać/ Opakowanie</v>
      </c>
      <c r="H9" s="186" t="s">
        <v>500</v>
      </c>
      <c r="I9" s="186" t="str">
        <f>B9</f>
        <v>Skład</v>
      </c>
      <c r="J9" s="186" t="s">
        <v>501</v>
      </c>
      <c r="K9" s="186" t="s">
        <v>24</v>
      </c>
      <c r="L9" s="186" t="s">
        <v>156</v>
      </c>
      <c r="M9" s="186" t="s">
        <v>157</v>
      </c>
      <c r="N9" s="186" t="s">
        <v>83</v>
      </c>
    </row>
    <row r="10" spans="1:14" ht="85.5" customHeight="1">
      <c r="A10" s="187" t="s">
        <v>79</v>
      </c>
      <c r="B10" s="188" t="s">
        <v>385</v>
      </c>
      <c r="C10" s="188" t="s">
        <v>386</v>
      </c>
      <c r="D10" s="189" t="s">
        <v>387</v>
      </c>
      <c r="E10" s="190">
        <v>3000</v>
      </c>
      <c r="F10" s="191" t="s">
        <v>51</v>
      </c>
      <c r="G10" s="192" t="s">
        <v>50</v>
      </c>
      <c r="H10" s="193"/>
      <c r="I10" s="193"/>
      <c r="J10" s="193"/>
      <c r="K10" s="193"/>
      <c r="L10" s="192" t="str">
        <f aca="true" t="shared" si="0" ref="L10:L21">IF(K10=0,"0,00",IF(K10&gt;0,ROUND(E10/K10,2)))</f>
        <v>0,00</v>
      </c>
      <c r="M10" s="194"/>
      <c r="N10" s="195">
        <f aca="true" t="shared" si="1" ref="N10:N21">ROUND(L10*ROUND(M10,2),2)</f>
        <v>0</v>
      </c>
    </row>
    <row r="11" spans="1:14" ht="216" customHeight="1">
      <c r="A11" s="187" t="s">
        <v>80</v>
      </c>
      <c r="B11" s="196" t="s">
        <v>388</v>
      </c>
      <c r="C11" s="196" t="s">
        <v>389</v>
      </c>
      <c r="D11" s="189" t="s">
        <v>387</v>
      </c>
      <c r="E11" s="197">
        <v>300</v>
      </c>
      <c r="F11" s="191" t="s">
        <v>51</v>
      </c>
      <c r="G11" s="192" t="s">
        <v>50</v>
      </c>
      <c r="H11" s="193"/>
      <c r="I11" s="193"/>
      <c r="J11" s="193"/>
      <c r="K11" s="193"/>
      <c r="L11" s="192" t="str">
        <f t="shared" si="0"/>
        <v>0,00</v>
      </c>
      <c r="M11" s="194"/>
      <c r="N11" s="195">
        <f t="shared" si="1"/>
        <v>0</v>
      </c>
    </row>
    <row r="12" spans="1:14" ht="80.25" customHeight="1">
      <c r="A12" s="187" t="s">
        <v>89</v>
      </c>
      <c r="B12" s="189" t="s">
        <v>390</v>
      </c>
      <c r="C12" s="189" t="s">
        <v>515</v>
      </c>
      <c r="D12" s="189" t="s">
        <v>391</v>
      </c>
      <c r="E12" s="198">
        <v>6000</v>
      </c>
      <c r="F12" s="191" t="s">
        <v>51</v>
      </c>
      <c r="G12" s="192" t="s">
        <v>50</v>
      </c>
      <c r="H12" s="193"/>
      <c r="I12" s="193"/>
      <c r="J12" s="193"/>
      <c r="K12" s="193"/>
      <c r="L12" s="192" t="str">
        <f t="shared" si="0"/>
        <v>0,00</v>
      </c>
      <c r="M12" s="194"/>
      <c r="N12" s="195">
        <f t="shared" si="1"/>
        <v>0</v>
      </c>
    </row>
    <row r="13" spans="1:14" ht="57.75" customHeight="1">
      <c r="A13" s="187" t="s">
        <v>101</v>
      </c>
      <c r="B13" s="189" t="s">
        <v>392</v>
      </c>
      <c r="C13" s="189" t="s">
        <v>393</v>
      </c>
      <c r="D13" s="189" t="s">
        <v>391</v>
      </c>
      <c r="E13" s="198">
        <v>10000</v>
      </c>
      <c r="F13" s="191" t="s">
        <v>51</v>
      </c>
      <c r="G13" s="192" t="s">
        <v>50</v>
      </c>
      <c r="H13" s="193"/>
      <c r="I13" s="193"/>
      <c r="J13" s="193"/>
      <c r="K13" s="193"/>
      <c r="L13" s="192" t="str">
        <f t="shared" si="0"/>
        <v>0,00</v>
      </c>
      <c r="M13" s="194"/>
      <c r="N13" s="195">
        <f t="shared" si="1"/>
        <v>0</v>
      </c>
    </row>
    <row r="14" spans="1:14" ht="45" customHeight="1">
      <c r="A14" s="187" t="s">
        <v>102</v>
      </c>
      <c r="B14" s="189" t="s">
        <v>394</v>
      </c>
      <c r="C14" s="189" t="s">
        <v>395</v>
      </c>
      <c r="D14" s="189" t="s">
        <v>391</v>
      </c>
      <c r="E14" s="198">
        <v>2500</v>
      </c>
      <c r="F14" s="191" t="s">
        <v>51</v>
      </c>
      <c r="G14" s="192" t="s">
        <v>50</v>
      </c>
      <c r="H14" s="193"/>
      <c r="I14" s="193"/>
      <c r="J14" s="193"/>
      <c r="K14" s="193"/>
      <c r="L14" s="192" t="str">
        <f t="shared" si="0"/>
        <v>0,00</v>
      </c>
      <c r="M14" s="194"/>
      <c r="N14" s="195">
        <f t="shared" si="1"/>
        <v>0</v>
      </c>
    </row>
    <row r="15" spans="1:14" ht="69.75" customHeight="1">
      <c r="A15" s="187" t="s">
        <v>103</v>
      </c>
      <c r="B15" s="189" t="s">
        <v>396</v>
      </c>
      <c r="C15" s="189" t="s">
        <v>397</v>
      </c>
      <c r="D15" s="189" t="s">
        <v>398</v>
      </c>
      <c r="E15" s="198">
        <v>70</v>
      </c>
      <c r="F15" s="191" t="s">
        <v>51</v>
      </c>
      <c r="G15" s="192" t="s">
        <v>50</v>
      </c>
      <c r="H15" s="193"/>
      <c r="I15" s="193"/>
      <c r="J15" s="193"/>
      <c r="K15" s="193"/>
      <c r="L15" s="192" t="str">
        <f t="shared" si="0"/>
        <v>0,00</v>
      </c>
      <c r="M15" s="194"/>
      <c r="N15" s="195">
        <f t="shared" si="1"/>
        <v>0</v>
      </c>
    </row>
    <row r="16" spans="1:14" ht="30.75" customHeight="1">
      <c r="A16" s="187" t="s">
        <v>104</v>
      </c>
      <c r="B16" s="196" t="s">
        <v>399</v>
      </c>
      <c r="C16" s="196" t="s">
        <v>400</v>
      </c>
      <c r="D16" s="189" t="s">
        <v>401</v>
      </c>
      <c r="E16" s="199">
        <v>1100</v>
      </c>
      <c r="F16" s="191" t="s">
        <v>51</v>
      </c>
      <c r="G16" s="192" t="s">
        <v>50</v>
      </c>
      <c r="H16" s="193"/>
      <c r="I16" s="193"/>
      <c r="J16" s="193"/>
      <c r="K16" s="193"/>
      <c r="L16" s="192" t="str">
        <f t="shared" si="0"/>
        <v>0,00</v>
      </c>
      <c r="M16" s="194"/>
      <c r="N16" s="195">
        <f t="shared" si="1"/>
        <v>0</v>
      </c>
    </row>
    <row r="17" spans="1:14" ht="30.75" customHeight="1">
      <c r="A17" s="187" t="s">
        <v>105</v>
      </c>
      <c r="B17" s="189" t="s">
        <v>399</v>
      </c>
      <c r="C17" s="189" t="s">
        <v>402</v>
      </c>
      <c r="D17" s="189" t="s">
        <v>401</v>
      </c>
      <c r="E17" s="198">
        <v>1400</v>
      </c>
      <c r="F17" s="191" t="s">
        <v>51</v>
      </c>
      <c r="G17" s="192" t="s">
        <v>50</v>
      </c>
      <c r="H17" s="193"/>
      <c r="I17" s="193"/>
      <c r="J17" s="193"/>
      <c r="K17" s="193"/>
      <c r="L17" s="192" t="str">
        <f t="shared" si="0"/>
        <v>0,00</v>
      </c>
      <c r="M17" s="194"/>
      <c r="N17" s="195">
        <f t="shared" si="1"/>
        <v>0</v>
      </c>
    </row>
    <row r="18" spans="1:14" ht="30.75" customHeight="1">
      <c r="A18" s="187" t="s">
        <v>106</v>
      </c>
      <c r="B18" s="189" t="s">
        <v>403</v>
      </c>
      <c r="C18" s="189" t="s">
        <v>404</v>
      </c>
      <c r="D18" s="189" t="s">
        <v>405</v>
      </c>
      <c r="E18" s="198">
        <v>900</v>
      </c>
      <c r="F18" s="191" t="s">
        <v>51</v>
      </c>
      <c r="G18" s="192" t="s">
        <v>50</v>
      </c>
      <c r="H18" s="193"/>
      <c r="I18" s="193"/>
      <c r="J18" s="193"/>
      <c r="K18" s="193"/>
      <c r="L18" s="192" t="str">
        <f t="shared" si="0"/>
        <v>0,00</v>
      </c>
      <c r="M18" s="194"/>
      <c r="N18" s="195">
        <f t="shared" si="1"/>
        <v>0</v>
      </c>
    </row>
    <row r="19" spans="1:14" ht="30.75" customHeight="1">
      <c r="A19" s="187" t="s">
        <v>107</v>
      </c>
      <c r="B19" s="189" t="s">
        <v>403</v>
      </c>
      <c r="C19" s="189" t="s">
        <v>406</v>
      </c>
      <c r="D19" s="189" t="s">
        <v>407</v>
      </c>
      <c r="E19" s="198">
        <v>2600</v>
      </c>
      <c r="F19" s="191" t="s">
        <v>51</v>
      </c>
      <c r="G19" s="192" t="s">
        <v>50</v>
      </c>
      <c r="H19" s="193"/>
      <c r="I19" s="193"/>
      <c r="J19" s="193"/>
      <c r="K19" s="193"/>
      <c r="L19" s="192" t="str">
        <f t="shared" si="0"/>
        <v>0,00</v>
      </c>
      <c r="M19" s="194"/>
      <c r="N19" s="195">
        <f t="shared" si="1"/>
        <v>0</v>
      </c>
    </row>
    <row r="20" spans="1:14" ht="30.75" customHeight="1">
      <c r="A20" s="187" t="s">
        <v>108</v>
      </c>
      <c r="B20" s="189" t="s">
        <v>408</v>
      </c>
      <c r="C20" s="189" t="s">
        <v>516</v>
      </c>
      <c r="D20" s="189" t="s">
        <v>409</v>
      </c>
      <c r="E20" s="200">
        <v>1500</v>
      </c>
      <c r="F20" s="191" t="s">
        <v>51</v>
      </c>
      <c r="G20" s="192" t="s">
        <v>50</v>
      </c>
      <c r="H20" s="193"/>
      <c r="I20" s="193"/>
      <c r="J20" s="193"/>
      <c r="K20" s="193"/>
      <c r="L20" s="192" t="str">
        <f t="shared" si="0"/>
        <v>0,00</v>
      </c>
      <c r="M20" s="194"/>
      <c r="N20" s="195">
        <f t="shared" si="1"/>
        <v>0</v>
      </c>
    </row>
    <row r="21" spans="1:14" ht="30.75" customHeight="1">
      <c r="A21" s="187" t="s">
        <v>109</v>
      </c>
      <c r="B21" s="189" t="s">
        <v>412</v>
      </c>
      <c r="C21" s="189" t="s">
        <v>410</v>
      </c>
      <c r="D21" s="189" t="s">
        <v>411</v>
      </c>
      <c r="E21" s="198">
        <v>1000</v>
      </c>
      <c r="F21" s="191" t="s">
        <v>51</v>
      </c>
      <c r="G21" s="192" t="s">
        <v>50</v>
      </c>
      <c r="H21" s="193"/>
      <c r="I21" s="193"/>
      <c r="J21" s="193"/>
      <c r="K21" s="193"/>
      <c r="L21" s="192" t="str">
        <f t="shared" si="0"/>
        <v>0,00</v>
      </c>
      <c r="M21" s="194"/>
      <c r="N21" s="195">
        <f t="shared" si="1"/>
        <v>0</v>
      </c>
    </row>
    <row r="23" spans="2:14" ht="15" customHeight="1">
      <c r="B23" s="245" t="s">
        <v>68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</row>
    <row r="24" spans="2:14" ht="11.25">
      <c r="B24" s="245" t="s">
        <v>480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</row>
  </sheetData>
  <sheetProtection/>
  <mergeCells count="3">
    <mergeCell ref="H5:I5"/>
    <mergeCell ref="B23:N23"/>
    <mergeCell ref="B24:N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26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02" customHeight="1">
      <c r="A10" s="81" t="s">
        <v>79</v>
      </c>
      <c r="B10" s="91" t="s">
        <v>159</v>
      </c>
      <c r="C10" s="91" t="s">
        <v>413</v>
      </c>
      <c r="D10" s="91" t="s">
        <v>414</v>
      </c>
      <c r="E10" s="92">
        <v>70000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27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415</v>
      </c>
      <c r="C10" s="91" t="s">
        <v>416</v>
      </c>
      <c r="D10" s="91" t="s">
        <v>150</v>
      </c>
      <c r="E10" s="92">
        <v>3000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417</v>
      </c>
      <c r="C11" s="91" t="s">
        <v>418</v>
      </c>
      <c r="D11" s="91" t="s">
        <v>135</v>
      </c>
      <c r="E11" s="92">
        <v>12000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1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4" width="15.125" style="1" customWidth="1"/>
    <col min="5" max="5" width="11.875" style="3" customWidth="1"/>
    <col min="6" max="6" width="11.375" style="1" customWidth="1"/>
    <col min="7" max="7" width="35.75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25" customFormat="1" ht="15">
      <c r="A5" s="23"/>
      <c r="B5" s="23"/>
      <c r="C5" s="12"/>
      <c r="D5" s="12"/>
      <c r="E5" s="13"/>
      <c r="F5" s="24"/>
      <c r="G5" s="32" t="s">
        <v>69</v>
      </c>
      <c r="H5" s="232">
        <f>SUM(N10:N11)</f>
        <v>0</v>
      </c>
      <c r="I5" s="233"/>
    </row>
    <row r="6" spans="1:12" s="25" customFormat="1" ht="15">
      <c r="A6" s="23"/>
      <c r="C6" s="24"/>
      <c r="D6" s="24"/>
      <c r="E6" s="13"/>
      <c r="F6" s="24"/>
      <c r="G6" s="24"/>
      <c r="H6" s="24"/>
      <c r="I6" s="24"/>
      <c r="J6" s="24"/>
      <c r="K6" s="24"/>
      <c r="L6" s="24"/>
    </row>
    <row r="7" spans="1:12" s="25" customFormat="1" ht="15">
      <c r="A7" s="2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5" customFormat="1" ht="15">
      <c r="B8" s="23"/>
      <c r="E8" s="17"/>
    </row>
    <row r="9" spans="1:14" s="23" customFormat="1" ht="42.75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49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0">
      <c r="A10" s="81" t="s">
        <v>79</v>
      </c>
      <c r="B10" s="87" t="s">
        <v>168</v>
      </c>
      <c r="C10" s="88" t="s">
        <v>169</v>
      </c>
      <c r="D10" s="88" t="s">
        <v>170</v>
      </c>
      <c r="E10" s="89">
        <v>200</v>
      </c>
      <c r="F10" s="81" t="s">
        <v>51</v>
      </c>
      <c r="G10" s="18" t="s">
        <v>50</v>
      </c>
      <c r="H10" s="85"/>
      <c r="I10" s="85"/>
      <c r="J10" s="85"/>
      <c r="K10" s="85"/>
      <c r="L10" s="85"/>
      <c r="M10" s="86"/>
      <c r="N10" s="26">
        <f>ROUND(L10*ROUND(M10,2),2)</f>
        <v>0</v>
      </c>
    </row>
    <row r="11" spans="1:17" s="25" customFormat="1" ht="64.5" customHeight="1">
      <c r="A11" s="81" t="s">
        <v>80</v>
      </c>
      <c r="B11" s="87" t="s">
        <v>168</v>
      </c>
      <c r="C11" s="88" t="s">
        <v>171</v>
      </c>
      <c r="D11" s="88" t="s">
        <v>170</v>
      </c>
      <c r="E11" s="89">
        <v>1500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2:17" s="25" customFormat="1" ht="15">
      <c r="B12" s="35"/>
      <c r="C12" s="35"/>
      <c r="D12" s="35"/>
      <c r="E12" s="3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2:17" s="75" customFormat="1" ht="16.5" customHeight="1">
      <c r="B13" s="235" t="s">
        <v>81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Q13" s="5"/>
    </row>
    <row r="14" spans="2:17" s="27" customFormat="1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2:17" s="25" customFormat="1" ht="15">
      <c r="B15" s="35"/>
      <c r="C15" s="35"/>
      <c r="D15" s="35"/>
      <c r="E15" s="3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5" customFormat="1" ht="15">
      <c r="B16" s="35"/>
      <c r="C16" s="35"/>
      <c r="D16" s="35"/>
      <c r="E16" s="3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4" ht="15">
      <c r="B71" s="35"/>
      <c r="C71" s="35"/>
      <c r="D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28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26.75" customHeight="1">
      <c r="A10" s="81" t="s">
        <v>79</v>
      </c>
      <c r="B10" s="91" t="s">
        <v>419</v>
      </c>
      <c r="C10" s="91" t="s">
        <v>420</v>
      </c>
      <c r="D10" s="91" t="s">
        <v>421</v>
      </c>
      <c r="E10" s="92">
        <v>400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B13" sqref="B13:N13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29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SUM(N10:N11)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422</v>
      </c>
      <c r="C10" s="81" t="s">
        <v>423</v>
      </c>
      <c r="D10" s="81" t="s">
        <v>424</v>
      </c>
      <c r="E10" s="132">
        <v>1800</v>
      </c>
      <c r="F10" s="81" t="s">
        <v>51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422</v>
      </c>
      <c r="C11" s="91" t="s">
        <v>425</v>
      </c>
      <c r="D11" s="91" t="s">
        <v>424</v>
      </c>
      <c r="E11" s="92">
        <v>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155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D10" sqref="D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30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158</v>
      </c>
      <c r="C10" s="91" t="s">
        <v>426</v>
      </c>
      <c r="D10" s="91" t="s">
        <v>149</v>
      </c>
      <c r="E10" s="92">
        <v>252000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31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87" customHeight="1">
      <c r="A10" s="81" t="s">
        <v>79</v>
      </c>
      <c r="B10" s="91" t="s">
        <v>428</v>
      </c>
      <c r="C10" s="91" t="s">
        <v>429</v>
      </c>
      <c r="D10" s="91" t="s">
        <v>430</v>
      </c>
      <c r="E10" s="92">
        <v>6000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</row>
    <row r="13" spans="2:14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10" width="18.1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32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55.5" customHeight="1">
      <c r="A10" s="103" t="s">
        <v>79</v>
      </c>
      <c r="B10" s="124" t="s">
        <v>158</v>
      </c>
      <c r="C10" s="124" t="s">
        <v>431</v>
      </c>
      <c r="D10" s="107" t="s">
        <v>149</v>
      </c>
      <c r="E10" s="125">
        <v>800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"/>
  <sheetViews>
    <sheetView showGridLines="0" zoomScale="80" zoomScaleNormal="80" zoomScalePageLayoutView="80" workbookViewId="0" topLeftCell="A1">
      <selection activeCell="D20" sqref="D2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23.12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2.87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33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232">
        <f>SUM(N10:N12)</f>
        <v>0</v>
      </c>
      <c r="I5" s="233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48</v>
      </c>
      <c r="E9" s="142" t="s">
        <v>46</v>
      </c>
      <c r="F9" s="143"/>
      <c r="G9" s="31" t="str">
        <f>"Nazwa handlowa /
"&amp;C9&amp;" / 
"&amp;D9</f>
        <v>Nazwa handlowa /
Dawka / 
Postać/ Opakowanie</v>
      </c>
      <c r="H9" s="31" t="s">
        <v>502</v>
      </c>
      <c r="I9" s="31" t="str">
        <f>B9</f>
        <v>Skład</v>
      </c>
      <c r="J9" s="31" t="s">
        <v>503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61.5" customHeight="1">
      <c r="A10" s="103" t="s">
        <v>79</v>
      </c>
      <c r="B10" s="91" t="s">
        <v>217</v>
      </c>
      <c r="C10" s="107" t="s">
        <v>432</v>
      </c>
      <c r="D10" s="107" t="s">
        <v>433</v>
      </c>
      <c r="E10" s="113">
        <v>3600</v>
      </c>
      <c r="F10" s="122" t="s">
        <v>51</v>
      </c>
      <c r="G10" s="144" t="s">
        <v>50</v>
      </c>
      <c r="H10" s="104"/>
      <c r="I10" s="104"/>
      <c r="J10" s="104"/>
      <c r="K10" s="104"/>
      <c r="L10" s="144" t="str">
        <f>IF(K10=0,"0,00",IF(K10&gt;0,ROUND(E10/K10,2)))</f>
        <v>0,00</v>
      </c>
      <c r="M10" s="104"/>
      <c r="N10" s="145">
        <f>ROUND(L10*ROUND(M10,2),2)</f>
        <v>0</v>
      </c>
    </row>
    <row r="11" spans="1:14" s="33" customFormat="1" ht="79.5" customHeight="1">
      <c r="A11" s="103" t="s">
        <v>3</v>
      </c>
      <c r="B11" s="91" t="s">
        <v>434</v>
      </c>
      <c r="C11" s="107" t="s">
        <v>435</v>
      </c>
      <c r="D11" s="107" t="s">
        <v>512</v>
      </c>
      <c r="E11" s="113">
        <v>3600</v>
      </c>
      <c r="F11" s="122" t="s">
        <v>51</v>
      </c>
      <c r="G11" s="144" t="s">
        <v>50</v>
      </c>
      <c r="H11" s="104"/>
      <c r="I11" s="104"/>
      <c r="J11" s="104"/>
      <c r="K11" s="104"/>
      <c r="L11" s="144" t="str">
        <f>IF(K11=0,"0,00",IF(K11&gt;0,ROUND(E11/K11,2)))</f>
        <v>0,00</v>
      </c>
      <c r="M11" s="104"/>
      <c r="N11" s="145">
        <f>ROUND(L11*ROUND(M11,2),2)</f>
        <v>0</v>
      </c>
    </row>
    <row r="12" spans="1:14" s="33" customFormat="1" ht="54" customHeight="1">
      <c r="A12" s="103" t="s">
        <v>4</v>
      </c>
      <c r="B12" s="91" t="s">
        <v>436</v>
      </c>
      <c r="C12" s="107" t="s">
        <v>435</v>
      </c>
      <c r="D12" s="114" t="s">
        <v>437</v>
      </c>
      <c r="E12" s="147">
        <v>3600</v>
      </c>
      <c r="F12" s="122" t="s">
        <v>51</v>
      </c>
      <c r="G12" s="144" t="s">
        <v>50</v>
      </c>
      <c r="H12" s="104"/>
      <c r="I12" s="104"/>
      <c r="J12" s="104"/>
      <c r="K12" s="104"/>
      <c r="L12" s="144" t="str">
        <f>IF(K12=0,"0,00",IF(K12&gt;0,ROUND(E12/K12,2)))</f>
        <v>0,00</v>
      </c>
      <c r="M12" s="104"/>
      <c r="N12" s="145">
        <f>ROUND(L12*ROUND(M12,2),2)</f>
        <v>0</v>
      </c>
    </row>
    <row r="13" spans="2:14" ht="15">
      <c r="B13" s="139"/>
      <c r="C13" s="139"/>
      <c r="D13" s="139"/>
      <c r="E13" s="148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2:17" s="131" customFormat="1" ht="15">
      <c r="B14" s="246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2:17" s="131" customFormat="1" ht="15">
      <c r="B15" s="236" t="s">
        <v>438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Q15" s="5"/>
    </row>
    <row r="16" spans="2:14" ht="15">
      <c r="B16" s="234" t="s">
        <v>68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</row>
  </sheetData>
  <sheetProtection/>
  <mergeCells count="4">
    <mergeCell ref="B16:N16"/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J10" sqref="J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39.25" customHeight="1">
      <c r="A10" s="81" t="s">
        <v>79</v>
      </c>
      <c r="B10" s="88" t="s">
        <v>439</v>
      </c>
      <c r="C10" s="88" t="s">
        <v>440</v>
      </c>
      <c r="D10" s="88" t="s">
        <v>441</v>
      </c>
      <c r="E10" s="93">
        <v>60000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6.1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35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232">
        <f>SUM(N10:N10)</f>
        <v>0</v>
      </c>
      <c r="I5" s="233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445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442</v>
      </c>
      <c r="C10" s="88" t="s">
        <v>443</v>
      </c>
      <c r="D10" s="88" t="s">
        <v>444</v>
      </c>
      <c r="E10" s="93">
        <v>40</v>
      </c>
      <c r="F10" s="82" t="s">
        <v>52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:J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21.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47.25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449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451</v>
      </c>
      <c r="M9" s="31" t="s">
        <v>452</v>
      </c>
      <c r="N9" s="28" t="s">
        <v>83</v>
      </c>
    </row>
    <row r="10" spans="1:14" s="33" customFormat="1" ht="177" customHeight="1">
      <c r="A10" s="81" t="s">
        <v>79</v>
      </c>
      <c r="B10" s="88" t="s">
        <v>446</v>
      </c>
      <c r="C10" s="88" t="s">
        <v>447</v>
      </c>
      <c r="D10" s="88" t="s">
        <v>448</v>
      </c>
      <c r="E10" s="149">
        <v>41400</v>
      </c>
      <c r="F10" s="150" t="s">
        <v>450</v>
      </c>
      <c r="G10" s="144" t="s">
        <v>483</v>
      </c>
      <c r="H10" s="90"/>
      <c r="I10" s="90"/>
      <c r="J10" s="122" t="s">
        <v>482</v>
      </c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4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153</v>
      </c>
      <c r="C10" s="88" t="s">
        <v>453</v>
      </c>
      <c r="D10" s="88" t="s">
        <v>151</v>
      </c>
      <c r="E10" s="93">
        <v>300000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1"/>
  <sheetViews>
    <sheetView showGridLines="0" zoomScale="80" zoomScaleNormal="80" zoomScalePageLayoutView="80" workbookViewId="0" topLeftCell="A1">
      <selection activeCell="F22" sqref="F22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2.375" style="1" customWidth="1"/>
    <col min="4" max="4" width="21.2539062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101.2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141" t="s">
        <v>25</v>
      </c>
      <c r="M9" s="31" t="s">
        <v>70</v>
      </c>
      <c r="N9" s="28" t="s">
        <v>83</v>
      </c>
    </row>
    <row r="10" spans="1:17" s="35" customFormat="1" ht="60">
      <c r="A10" s="81" t="s">
        <v>2</v>
      </c>
      <c r="B10" s="83" t="s">
        <v>181</v>
      </c>
      <c r="C10" s="83" t="s">
        <v>182</v>
      </c>
      <c r="D10" s="83" t="s">
        <v>183</v>
      </c>
      <c r="E10" s="84">
        <v>2300</v>
      </c>
      <c r="F10" s="164" t="s">
        <v>511</v>
      </c>
      <c r="G10" s="18" t="s">
        <v>50</v>
      </c>
      <c r="H10" s="18"/>
      <c r="I10" s="18"/>
      <c r="J10" s="19"/>
      <c r="K10" s="18"/>
      <c r="L10" s="18">
        <v>0</v>
      </c>
      <c r="M10" s="18">
        <v>0</v>
      </c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5:17" s="35" customFormat="1" ht="15">
      <c r="E13" s="3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38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454</v>
      </c>
      <c r="C10" s="88" t="s">
        <v>455</v>
      </c>
      <c r="D10" s="88" t="s">
        <v>456</v>
      </c>
      <c r="E10" s="93">
        <v>2000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457</v>
      </c>
      <c r="C10" s="81" t="s">
        <v>458</v>
      </c>
      <c r="D10" s="81" t="s">
        <v>459</v>
      </c>
      <c r="E10" s="132">
        <v>15000</v>
      </c>
      <c r="F10" s="81" t="s">
        <v>461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457</v>
      </c>
      <c r="C11" s="91" t="s">
        <v>460</v>
      </c>
      <c r="D11" s="91" t="s">
        <v>459</v>
      </c>
      <c r="E11" s="92">
        <v>1000</v>
      </c>
      <c r="F11" s="81" t="s">
        <v>461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130"/>
      <c r="B12" s="43"/>
      <c r="C12" s="41"/>
      <c r="D12" s="41"/>
      <c r="E12" s="42"/>
      <c r="F12" s="130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236" t="s">
        <v>155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7">
      <selection activeCell="B10" sqref="B10:N14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40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SUM(N10:N11)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427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04" customHeight="1">
      <c r="A10" s="81" t="s">
        <v>79</v>
      </c>
      <c r="B10" s="122" t="s">
        <v>504</v>
      </c>
      <c r="C10" s="122" t="s">
        <v>462</v>
      </c>
      <c r="D10" s="122" t="s">
        <v>463</v>
      </c>
      <c r="E10" s="151">
        <v>15</v>
      </c>
      <c r="F10" s="122" t="s">
        <v>51</v>
      </c>
      <c r="G10" s="144" t="s">
        <v>50</v>
      </c>
      <c r="H10" s="90"/>
      <c r="I10" s="90"/>
      <c r="J10" s="90"/>
      <c r="K10" s="90"/>
      <c r="L10" s="144" t="str">
        <f>IF(K10=0,"0,00",IF(K10&gt;0,ROUND(E10/K10,2)))</f>
        <v>0,00</v>
      </c>
      <c r="M10" s="90"/>
      <c r="N10" s="145">
        <f>ROUND(L10*ROUND(M10,2),2)</f>
        <v>0</v>
      </c>
    </row>
    <row r="11" spans="1:14" s="33" customFormat="1" ht="291" customHeight="1">
      <c r="A11" s="81" t="s">
        <v>3</v>
      </c>
      <c r="B11" s="91" t="s">
        <v>505</v>
      </c>
      <c r="C11" s="91" t="s">
        <v>464</v>
      </c>
      <c r="D11" s="91" t="s">
        <v>463</v>
      </c>
      <c r="E11" s="92">
        <v>350</v>
      </c>
      <c r="F11" s="122" t="s">
        <v>51</v>
      </c>
      <c r="G11" s="144" t="s">
        <v>50</v>
      </c>
      <c r="H11" s="90"/>
      <c r="I11" s="90"/>
      <c r="J11" s="90"/>
      <c r="K11" s="90"/>
      <c r="L11" s="144" t="str">
        <f>IF(K11=0,"0,00",IF(K11&gt;0,ROUND(E11/K11,2)))</f>
        <v>0,00</v>
      </c>
      <c r="M11" s="90"/>
      <c r="N11" s="145">
        <f>ROUND(L11*ROUND(M11,2),2)</f>
        <v>0</v>
      </c>
    </row>
    <row r="12" spans="1:14" ht="15">
      <c r="A12" s="130"/>
      <c r="B12" s="140"/>
      <c r="C12" s="140"/>
      <c r="D12" s="140"/>
      <c r="E12" s="152"/>
      <c r="F12" s="153"/>
      <c r="G12" s="154"/>
      <c r="H12" s="154"/>
      <c r="I12" s="154"/>
      <c r="J12" s="155"/>
      <c r="K12" s="154"/>
      <c r="L12" s="154"/>
      <c r="M12" s="154"/>
      <c r="N12" s="156"/>
    </row>
    <row r="13" spans="2:17" s="137" customFormat="1" ht="15">
      <c r="B13" s="234" t="s">
        <v>155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138"/>
    </row>
    <row r="14" spans="2:14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7.5" customHeight="1">
      <c r="A10" s="81" t="s">
        <v>79</v>
      </c>
      <c r="B10" s="88" t="s">
        <v>465</v>
      </c>
      <c r="C10" s="88" t="s">
        <v>466</v>
      </c>
      <c r="D10" s="88" t="s">
        <v>467</v>
      </c>
      <c r="E10" s="93">
        <v>150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2"/>
  <sheetViews>
    <sheetView showGridLines="0" zoomScale="80" zoomScaleNormal="80" zoomScalePageLayoutView="80" workbookViewId="0" topLeftCell="A1">
      <selection activeCell="P10" sqref="P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SUM(N10:N10)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31" t="s">
        <v>506</v>
      </c>
      <c r="I9" s="31" t="str">
        <f>B9</f>
        <v>Skład</v>
      </c>
      <c r="J9" s="31" t="s">
        <v>507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71.75" customHeight="1">
      <c r="A10" s="81" t="s">
        <v>79</v>
      </c>
      <c r="B10" s="88" t="s">
        <v>513</v>
      </c>
      <c r="C10" s="88" t="s">
        <v>468</v>
      </c>
      <c r="D10" s="88" t="s">
        <v>469</v>
      </c>
      <c r="E10" s="93">
        <v>2100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234" t="s">
        <v>68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N12" sqref="N12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232">
        <f>SUM(N10:N12)</f>
        <v>0</v>
      </c>
      <c r="I5" s="233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72</v>
      </c>
      <c r="E9" s="142" t="s">
        <v>46</v>
      </c>
      <c r="F9" s="143"/>
      <c r="G9" s="31" t="str">
        <f>"Nazwa handlowa /
"&amp;C9&amp;" / 
"&amp;D9</f>
        <v>Nazwa handlowa /
Dawka / 
Postać / Opakowanie</v>
      </c>
      <c r="H9" s="31" t="s">
        <v>508</v>
      </c>
      <c r="I9" s="31" t="str">
        <f>B9</f>
        <v>Skład</v>
      </c>
      <c r="J9" s="31" t="s">
        <v>509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231" customHeight="1">
      <c r="A10" s="81" t="s">
        <v>79</v>
      </c>
      <c r="B10" s="122" t="s">
        <v>470</v>
      </c>
      <c r="C10" s="122" t="s">
        <v>471</v>
      </c>
      <c r="D10" s="122" t="s">
        <v>472</v>
      </c>
      <c r="E10" s="151">
        <v>360</v>
      </c>
      <c r="F10" s="122" t="s">
        <v>51</v>
      </c>
      <c r="G10" s="144" t="s">
        <v>50</v>
      </c>
      <c r="H10" s="90"/>
      <c r="I10" s="90"/>
      <c r="J10" s="90"/>
      <c r="K10" s="90"/>
      <c r="L10" s="144" t="str">
        <f>IF(K10=0,"0,00",IF(K10&gt;0,ROUND(E10/K10,2)))</f>
        <v>0,00</v>
      </c>
      <c r="M10" s="90"/>
      <c r="N10" s="145">
        <f>ROUND(L10*ROUND(M10,2),2)</f>
        <v>0</v>
      </c>
    </row>
    <row r="11" spans="1:14" s="33" customFormat="1" ht="282.75" customHeight="1">
      <c r="A11" s="81" t="s">
        <v>3</v>
      </c>
      <c r="B11" s="122" t="s">
        <v>473</v>
      </c>
      <c r="C11" s="122" t="s">
        <v>474</v>
      </c>
      <c r="D11" s="122" t="s">
        <v>475</v>
      </c>
      <c r="E11" s="151">
        <v>360</v>
      </c>
      <c r="F11" s="122" t="s">
        <v>51</v>
      </c>
      <c r="G11" s="144" t="s">
        <v>50</v>
      </c>
      <c r="H11" s="90"/>
      <c r="I11" s="90"/>
      <c r="J11" s="90"/>
      <c r="K11" s="90"/>
      <c r="L11" s="144" t="str">
        <f>IF(K11=0,"0,00",IF(K11&gt;0,ROUND(E11/K11,2)))</f>
        <v>0,00</v>
      </c>
      <c r="M11" s="90"/>
      <c r="N11" s="145">
        <f>ROUND(L11*ROUND(M11,2),2)</f>
        <v>0</v>
      </c>
    </row>
    <row r="12" spans="1:14" s="33" customFormat="1" ht="100.5" customHeight="1">
      <c r="A12" s="81" t="s">
        <v>4</v>
      </c>
      <c r="B12" s="91" t="s">
        <v>476</v>
      </c>
      <c r="C12" s="91" t="s">
        <v>477</v>
      </c>
      <c r="D12" s="91" t="s">
        <v>478</v>
      </c>
      <c r="E12" s="92">
        <v>140</v>
      </c>
      <c r="F12" s="122" t="s">
        <v>51</v>
      </c>
      <c r="G12" s="144" t="s">
        <v>50</v>
      </c>
      <c r="H12" s="90"/>
      <c r="I12" s="90"/>
      <c r="J12" s="90"/>
      <c r="K12" s="90"/>
      <c r="L12" s="144" t="str">
        <f>IF(K12=0,"0,00",IF(K12&gt;0,ROUND(E12/K12,2)))</f>
        <v>0,00</v>
      </c>
      <c r="M12" s="90"/>
      <c r="N12" s="145">
        <f>ROUND(L12*ROUND(M12,2),2)</f>
        <v>0</v>
      </c>
    </row>
    <row r="13" spans="1:14" ht="15">
      <c r="A13" s="130"/>
      <c r="B13" s="43"/>
      <c r="C13" s="41"/>
      <c r="D13" s="41"/>
      <c r="E13" s="42"/>
      <c r="F13" s="130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</row>
    <row r="15" spans="2:14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</sheetData>
  <sheetProtection/>
  <mergeCells count="3">
    <mergeCell ref="H5:I5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0" workbookViewId="0" topLeftCell="A4">
      <selection activeCell="D10" sqref="D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125" style="1" customWidth="1"/>
    <col min="4" max="4" width="19.375" style="1" customWidth="1"/>
    <col min="5" max="5" width="11.875" style="11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1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118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18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18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17"/>
    </row>
    <row r="9" spans="1:14" s="33" customFormat="1" ht="72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175</v>
      </c>
      <c r="F9" s="30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177</v>
      </c>
      <c r="M9" s="31" t="s">
        <v>180</v>
      </c>
      <c r="N9" s="28" t="s">
        <v>83</v>
      </c>
    </row>
    <row r="10" spans="1:14" s="33" customFormat="1" ht="227.25" customHeight="1">
      <c r="A10" s="103" t="s">
        <v>79</v>
      </c>
      <c r="B10" s="124" t="s">
        <v>172</v>
      </c>
      <c r="C10" s="124" t="s">
        <v>173</v>
      </c>
      <c r="D10" s="107" t="s">
        <v>485</v>
      </c>
      <c r="E10" s="125">
        <v>15000</v>
      </c>
      <c r="F10" s="81" t="s">
        <v>176</v>
      </c>
      <c r="G10" s="18" t="s">
        <v>178</v>
      </c>
      <c r="H10" s="102"/>
      <c r="I10" s="102"/>
      <c r="J10" s="103" t="s">
        <v>179</v>
      </c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17" s="35" customFormat="1" ht="15">
      <c r="E11" s="117"/>
      <c r="Q11" s="5"/>
    </row>
    <row r="12" spans="2:17" s="35" customFormat="1" ht="18" customHeight="1">
      <c r="B12" s="235" t="s">
        <v>174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Q12" s="5"/>
    </row>
    <row r="13" spans="2:17" s="35" customFormat="1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117"/>
      <c r="Q14" s="5"/>
    </row>
    <row r="15" spans="5:17" s="35" customFormat="1" ht="15">
      <c r="E15" s="117"/>
      <c r="Q15" s="5"/>
    </row>
    <row r="16" spans="5:17" s="35" customFormat="1" ht="15">
      <c r="E16" s="117"/>
      <c r="Q16" s="5"/>
    </row>
    <row r="17" spans="5:17" s="35" customFormat="1" ht="15">
      <c r="E17" s="117"/>
      <c r="Q17" s="5"/>
    </row>
    <row r="18" spans="5:17" s="35" customFormat="1" ht="15">
      <c r="E18" s="117"/>
      <c r="Q18" s="5"/>
    </row>
    <row r="19" spans="5:17" s="35" customFormat="1" ht="15">
      <c r="E19" s="117"/>
      <c r="Q19" s="5"/>
    </row>
    <row r="20" spans="5:17" s="35" customFormat="1" ht="15">
      <c r="E20" s="117"/>
      <c r="Q20" s="5"/>
    </row>
    <row r="21" spans="5:17" s="35" customFormat="1" ht="15">
      <c r="E21" s="117"/>
      <c r="Q21" s="5"/>
    </row>
    <row r="22" spans="5:17" s="35" customFormat="1" ht="15">
      <c r="E22" s="117"/>
      <c r="Q22" s="5"/>
    </row>
    <row r="23" spans="5:17" s="35" customFormat="1" ht="15">
      <c r="E23" s="117"/>
      <c r="Q23" s="5"/>
    </row>
    <row r="24" spans="5:17" s="35" customFormat="1" ht="15">
      <c r="E24" s="117"/>
      <c r="Q24" s="5"/>
    </row>
    <row r="25" spans="5:17" s="35" customFormat="1" ht="15">
      <c r="E25" s="117"/>
      <c r="Q25" s="5"/>
    </row>
    <row r="26" spans="5:17" s="35" customFormat="1" ht="15">
      <c r="E26" s="117"/>
      <c r="Q26" s="5"/>
    </row>
    <row r="27" spans="5:17" s="35" customFormat="1" ht="15">
      <c r="E27" s="117"/>
      <c r="Q27" s="5"/>
    </row>
    <row r="28" spans="5:17" s="35" customFormat="1" ht="15">
      <c r="E28" s="117"/>
      <c r="Q28" s="5"/>
    </row>
    <row r="29" spans="5:17" s="35" customFormat="1" ht="15">
      <c r="E29" s="117"/>
      <c r="Q29" s="5"/>
    </row>
    <row r="30" spans="5:17" s="35" customFormat="1" ht="15">
      <c r="E30" s="117"/>
      <c r="Q30" s="5"/>
    </row>
    <row r="31" spans="5:17" s="35" customFormat="1" ht="15">
      <c r="E31" s="117"/>
      <c r="Q31" s="5"/>
    </row>
    <row r="32" spans="5:17" s="35" customFormat="1" ht="15">
      <c r="E32" s="117"/>
      <c r="Q32" s="5"/>
    </row>
    <row r="33" spans="5:17" s="35" customFormat="1" ht="15">
      <c r="E33" s="117"/>
      <c r="Q33" s="5"/>
    </row>
    <row r="34" spans="5:17" s="35" customFormat="1" ht="15">
      <c r="E34" s="117"/>
      <c r="Q34" s="5"/>
    </row>
    <row r="35" spans="5:17" s="35" customFormat="1" ht="15">
      <c r="E35" s="117"/>
      <c r="Q35" s="5"/>
    </row>
    <row r="36" spans="5:17" s="35" customFormat="1" ht="15">
      <c r="E36" s="117"/>
      <c r="Q36" s="5"/>
    </row>
    <row r="37" spans="5:17" s="35" customFormat="1" ht="15">
      <c r="E37" s="117"/>
      <c r="Q37" s="5"/>
    </row>
    <row r="38" spans="5:17" s="35" customFormat="1" ht="15">
      <c r="E38" s="117"/>
      <c r="Q38" s="5"/>
    </row>
    <row r="39" spans="5:17" s="35" customFormat="1" ht="15">
      <c r="E39" s="117"/>
      <c r="Q39" s="5"/>
    </row>
    <row r="40" spans="5:17" s="35" customFormat="1" ht="15">
      <c r="E40" s="117"/>
      <c r="Q40" s="5"/>
    </row>
    <row r="41" spans="5:17" s="35" customFormat="1" ht="15">
      <c r="E41" s="117"/>
      <c r="Q41" s="5"/>
    </row>
    <row r="42" spans="5:17" s="35" customFormat="1" ht="15">
      <c r="E42" s="117"/>
      <c r="Q42" s="5"/>
    </row>
    <row r="43" spans="5:17" s="35" customFormat="1" ht="15">
      <c r="E43" s="117"/>
      <c r="Q43" s="5"/>
    </row>
    <row r="44" spans="5:17" s="35" customFormat="1" ht="15">
      <c r="E44" s="117"/>
      <c r="Q44" s="5"/>
    </row>
    <row r="45" spans="5:17" s="35" customFormat="1" ht="15">
      <c r="E45" s="117"/>
      <c r="Q45" s="5"/>
    </row>
    <row r="46" spans="5:17" s="35" customFormat="1" ht="15">
      <c r="E46" s="117"/>
      <c r="Q46" s="5"/>
    </row>
    <row r="47" spans="5:17" s="35" customFormat="1" ht="15">
      <c r="E47" s="117"/>
      <c r="Q47" s="5"/>
    </row>
    <row r="48" spans="5:17" s="35" customFormat="1" ht="15">
      <c r="E48" s="117"/>
      <c r="Q48" s="5"/>
    </row>
    <row r="49" spans="5:17" s="35" customFormat="1" ht="15">
      <c r="E49" s="117"/>
      <c r="Q49" s="5"/>
    </row>
    <row r="50" spans="5:17" s="35" customFormat="1" ht="15">
      <c r="E50" s="117"/>
      <c r="Q50" s="5"/>
    </row>
    <row r="51" spans="5:17" s="35" customFormat="1" ht="15">
      <c r="E51" s="117"/>
      <c r="Q51" s="5"/>
    </row>
    <row r="52" spans="5:17" s="35" customFormat="1" ht="15">
      <c r="E52" s="117"/>
      <c r="Q52" s="5"/>
    </row>
    <row r="53" spans="5:17" s="35" customFormat="1" ht="15">
      <c r="E53" s="117"/>
      <c r="Q53" s="5"/>
    </row>
    <row r="54" spans="5:17" s="35" customFormat="1" ht="15">
      <c r="E54" s="117"/>
      <c r="Q54" s="5"/>
    </row>
    <row r="55" spans="5:17" s="35" customFormat="1" ht="15">
      <c r="E55" s="117"/>
      <c r="Q55" s="5"/>
    </row>
    <row r="56" spans="5:17" s="35" customFormat="1" ht="15">
      <c r="E56" s="117"/>
      <c r="Q56" s="5"/>
    </row>
    <row r="57" spans="5:17" s="35" customFormat="1" ht="15">
      <c r="E57" s="117"/>
      <c r="Q57" s="5"/>
    </row>
    <row r="58" spans="5:17" s="35" customFormat="1" ht="15">
      <c r="E58" s="117"/>
      <c r="Q58" s="5"/>
    </row>
    <row r="59" spans="5:17" s="35" customFormat="1" ht="15">
      <c r="E59" s="117"/>
      <c r="Q59" s="5"/>
    </row>
    <row r="60" spans="5:17" s="35" customFormat="1" ht="15">
      <c r="E60" s="117"/>
      <c r="Q60" s="5"/>
    </row>
    <row r="61" spans="5:17" s="35" customFormat="1" ht="15">
      <c r="E61" s="117"/>
      <c r="Q61" s="5"/>
    </row>
    <row r="62" spans="5:17" s="35" customFormat="1" ht="15">
      <c r="E62" s="117"/>
      <c r="Q62" s="5"/>
    </row>
    <row r="63" spans="5:17" s="35" customFormat="1" ht="15">
      <c r="E63" s="117"/>
      <c r="Q63" s="5"/>
    </row>
    <row r="64" spans="5:17" s="35" customFormat="1" ht="15">
      <c r="E64" s="117"/>
      <c r="Q64" s="5"/>
    </row>
    <row r="65" spans="5:17" s="35" customFormat="1" ht="15">
      <c r="E65" s="117"/>
      <c r="Q65" s="5"/>
    </row>
    <row r="66" spans="5:17" s="35" customFormat="1" ht="15">
      <c r="E66" s="117"/>
      <c r="Q66" s="5"/>
    </row>
    <row r="67" spans="5:17" s="35" customFormat="1" ht="15">
      <c r="E67" s="117"/>
      <c r="Q67" s="5"/>
    </row>
    <row r="68" spans="5:17" s="35" customFormat="1" ht="15">
      <c r="E68" s="117"/>
      <c r="Q68" s="5"/>
    </row>
    <row r="69" spans="5:17" s="35" customFormat="1" ht="15">
      <c r="E69" s="117"/>
      <c r="Q69" s="5"/>
    </row>
    <row r="70" spans="5:17" s="35" customFormat="1" ht="15">
      <c r="E70" s="117"/>
      <c r="Q70" s="5"/>
    </row>
    <row r="71" spans="5:17" s="35" customFormat="1" ht="15">
      <c r="E71" s="117"/>
      <c r="Q71" s="5"/>
    </row>
    <row r="72" spans="5:17" s="35" customFormat="1" ht="15">
      <c r="E72" s="117"/>
      <c r="Q72" s="5"/>
    </row>
    <row r="73" spans="5:17" s="35" customFormat="1" ht="15">
      <c r="E73" s="117"/>
      <c r="Q73" s="5"/>
    </row>
    <row r="74" spans="5:17" s="35" customFormat="1" ht="15">
      <c r="E74" s="117"/>
      <c r="Q74" s="5"/>
    </row>
    <row r="75" spans="5:17" s="35" customFormat="1" ht="15">
      <c r="E75" s="117"/>
      <c r="Q75" s="5"/>
    </row>
    <row r="76" spans="5:17" s="35" customFormat="1" ht="15">
      <c r="E76" s="117"/>
      <c r="Q76" s="5"/>
    </row>
    <row r="77" spans="5:17" s="35" customFormat="1" ht="15">
      <c r="E77" s="117"/>
      <c r="Q77" s="5"/>
    </row>
    <row r="78" spans="5:17" s="35" customFormat="1" ht="15">
      <c r="E78" s="117"/>
      <c r="Q78" s="5"/>
    </row>
    <row r="79" spans="5:17" s="35" customFormat="1" ht="15">
      <c r="E79" s="117"/>
      <c r="Q79" s="5"/>
    </row>
    <row r="80" spans="5:17" s="35" customFormat="1" ht="15">
      <c r="E80" s="117"/>
      <c r="Q80" s="5"/>
    </row>
    <row r="81" spans="5:17" s="35" customFormat="1" ht="15">
      <c r="E81" s="117"/>
      <c r="Q81" s="5"/>
    </row>
    <row r="82" spans="5:17" s="35" customFormat="1" ht="15">
      <c r="E82" s="117"/>
      <c r="Q82" s="5"/>
    </row>
    <row r="83" spans="5:17" s="35" customFormat="1" ht="15">
      <c r="E83" s="117"/>
      <c r="Q83" s="5"/>
    </row>
    <row r="84" spans="5:17" s="35" customFormat="1" ht="15">
      <c r="E84" s="117"/>
      <c r="Q84" s="5"/>
    </row>
    <row r="85" spans="5:17" s="35" customFormat="1" ht="15">
      <c r="E85" s="117"/>
      <c r="Q85" s="5"/>
    </row>
    <row r="86" spans="5:17" s="35" customFormat="1" ht="15">
      <c r="E86" s="117"/>
      <c r="Q86" s="5"/>
    </row>
    <row r="87" spans="5:17" s="35" customFormat="1" ht="15">
      <c r="E87" s="117"/>
      <c r="Q87" s="5"/>
    </row>
    <row r="88" spans="5:17" s="35" customFormat="1" ht="15">
      <c r="E88" s="117"/>
      <c r="Q88" s="5"/>
    </row>
    <row r="89" spans="5:17" s="35" customFormat="1" ht="15">
      <c r="E89" s="117"/>
      <c r="Q89" s="5"/>
    </row>
    <row r="90" spans="5:17" s="35" customFormat="1" ht="15">
      <c r="E90" s="117"/>
      <c r="Q90" s="5"/>
    </row>
    <row r="91" spans="5:17" s="35" customFormat="1" ht="15">
      <c r="E91" s="117"/>
      <c r="Q91" s="5"/>
    </row>
    <row r="92" spans="5:17" s="35" customFormat="1" ht="15">
      <c r="E92" s="117"/>
      <c r="Q92" s="5"/>
    </row>
    <row r="93" spans="5:17" s="35" customFormat="1" ht="15">
      <c r="E93" s="117"/>
      <c r="Q93" s="5"/>
    </row>
    <row r="94" spans="5:17" s="35" customFormat="1" ht="15">
      <c r="E94" s="117"/>
      <c r="Q94" s="5"/>
    </row>
    <row r="95" spans="5:17" s="35" customFormat="1" ht="15">
      <c r="E95" s="117"/>
      <c r="Q95" s="5"/>
    </row>
    <row r="96" spans="5:17" s="35" customFormat="1" ht="15">
      <c r="E96" s="117"/>
      <c r="Q96" s="5"/>
    </row>
    <row r="97" spans="5:17" s="35" customFormat="1" ht="15">
      <c r="E97" s="117"/>
      <c r="Q97" s="5"/>
    </row>
    <row r="98" spans="5:17" s="35" customFormat="1" ht="15">
      <c r="E98" s="117"/>
      <c r="Q98" s="5"/>
    </row>
    <row r="99" spans="5:17" s="35" customFormat="1" ht="15">
      <c r="E99" s="117"/>
      <c r="Q99" s="5"/>
    </row>
    <row r="100" spans="5:17" s="35" customFormat="1" ht="15">
      <c r="E100" s="117"/>
      <c r="Q100" s="5"/>
    </row>
    <row r="101" spans="5:17" s="35" customFormat="1" ht="15">
      <c r="E101" s="117"/>
      <c r="Q101" s="5"/>
    </row>
    <row r="102" spans="5:17" s="35" customFormat="1" ht="15">
      <c r="E102" s="117"/>
      <c r="Q102" s="5"/>
    </row>
    <row r="103" spans="5:17" s="35" customFormat="1" ht="15">
      <c r="E103" s="117"/>
      <c r="Q103" s="5"/>
    </row>
    <row r="104" spans="5:17" s="35" customFormat="1" ht="15">
      <c r="E104" s="117"/>
      <c r="Q104" s="5"/>
    </row>
    <row r="105" spans="5:17" s="35" customFormat="1" ht="15">
      <c r="E105" s="117"/>
      <c r="Q105" s="5"/>
    </row>
    <row r="106" spans="5:17" s="35" customFormat="1" ht="15">
      <c r="E106" s="117"/>
      <c r="Q106" s="5"/>
    </row>
    <row r="107" spans="5:17" s="35" customFormat="1" ht="15">
      <c r="E107" s="117"/>
      <c r="Q107" s="5"/>
    </row>
    <row r="108" spans="5:17" s="35" customFormat="1" ht="15">
      <c r="E108" s="117"/>
      <c r="Q108" s="5"/>
    </row>
    <row r="109" spans="5:17" s="35" customFormat="1" ht="15">
      <c r="E109" s="117"/>
      <c r="Q109" s="5"/>
    </row>
    <row r="110" spans="5:17" s="35" customFormat="1" ht="15">
      <c r="E110" s="117"/>
      <c r="Q110" s="5"/>
    </row>
    <row r="111" spans="5:17" s="35" customFormat="1" ht="15">
      <c r="E111" s="117"/>
      <c r="Q111" s="5"/>
    </row>
    <row r="112" spans="5:17" s="35" customFormat="1" ht="15">
      <c r="E112" s="117"/>
      <c r="Q112" s="5"/>
    </row>
    <row r="113" spans="5:17" s="35" customFormat="1" ht="15">
      <c r="E113" s="117"/>
      <c r="Q113" s="5"/>
    </row>
    <row r="114" spans="5:17" s="35" customFormat="1" ht="15">
      <c r="E114" s="117"/>
      <c r="Q114" s="5"/>
    </row>
    <row r="115" spans="5:17" s="35" customFormat="1" ht="15">
      <c r="E115" s="117"/>
      <c r="Q115" s="5"/>
    </row>
    <row r="116" spans="5:17" s="35" customFormat="1" ht="15">
      <c r="E116" s="117"/>
      <c r="Q116" s="5"/>
    </row>
    <row r="117" spans="5:17" s="35" customFormat="1" ht="15">
      <c r="E117" s="117"/>
      <c r="Q117" s="5"/>
    </row>
    <row r="118" spans="5:17" s="35" customFormat="1" ht="15">
      <c r="E118" s="117"/>
      <c r="Q118" s="5"/>
    </row>
    <row r="119" spans="5:17" s="35" customFormat="1" ht="15">
      <c r="E119" s="117"/>
      <c r="Q119" s="5"/>
    </row>
    <row r="120" spans="5:17" s="35" customFormat="1" ht="15">
      <c r="E120" s="117"/>
      <c r="Q120" s="5"/>
    </row>
    <row r="121" spans="5:17" s="35" customFormat="1" ht="15">
      <c r="E121" s="117"/>
      <c r="Q121" s="5"/>
    </row>
    <row r="122" spans="5:17" s="35" customFormat="1" ht="15">
      <c r="E122" s="117"/>
      <c r="Q122" s="5"/>
    </row>
    <row r="123" spans="5:17" s="35" customFormat="1" ht="15">
      <c r="E123" s="117"/>
      <c r="Q123" s="5"/>
    </row>
    <row r="124" spans="5:17" s="35" customFormat="1" ht="15">
      <c r="E124" s="117"/>
      <c r="Q124" s="5"/>
    </row>
    <row r="125" spans="5:17" s="35" customFormat="1" ht="15">
      <c r="E125" s="117"/>
      <c r="Q125" s="5"/>
    </row>
    <row r="126" spans="5:17" s="35" customFormat="1" ht="15">
      <c r="E126" s="117"/>
      <c r="Q126" s="5"/>
    </row>
    <row r="127" spans="5:17" s="35" customFormat="1" ht="15">
      <c r="E127" s="117"/>
      <c r="Q127" s="5"/>
    </row>
    <row r="128" spans="5:17" s="35" customFormat="1" ht="15">
      <c r="E128" s="117"/>
      <c r="Q128" s="5"/>
    </row>
    <row r="129" spans="5:17" s="35" customFormat="1" ht="15">
      <c r="E129" s="117"/>
      <c r="Q129" s="5"/>
    </row>
    <row r="130" spans="5:17" s="35" customFormat="1" ht="15">
      <c r="E130" s="117"/>
      <c r="Q130" s="5"/>
    </row>
    <row r="131" spans="5:17" s="35" customFormat="1" ht="15">
      <c r="E131" s="117"/>
      <c r="Q131" s="5"/>
    </row>
    <row r="132" spans="5:17" s="35" customFormat="1" ht="15">
      <c r="E132" s="117"/>
      <c r="Q132" s="5"/>
    </row>
    <row r="133" spans="5:17" s="35" customFormat="1" ht="15">
      <c r="E133" s="117"/>
      <c r="Q133" s="5"/>
    </row>
    <row r="134" spans="5:17" s="35" customFormat="1" ht="15">
      <c r="E134" s="117"/>
      <c r="Q134" s="5"/>
    </row>
    <row r="135" spans="5:17" s="35" customFormat="1" ht="15">
      <c r="E135" s="117"/>
      <c r="Q135" s="5"/>
    </row>
    <row r="136" spans="5:17" s="35" customFormat="1" ht="15">
      <c r="E136" s="117"/>
      <c r="Q136" s="5"/>
    </row>
    <row r="137" spans="5:17" s="35" customFormat="1" ht="15">
      <c r="E137" s="117"/>
      <c r="Q137" s="5"/>
    </row>
    <row r="138" spans="5:17" s="35" customFormat="1" ht="15">
      <c r="E138" s="117"/>
      <c r="Q138" s="5"/>
    </row>
    <row r="139" spans="5:17" s="35" customFormat="1" ht="15">
      <c r="E139" s="117"/>
      <c r="Q139" s="5"/>
    </row>
    <row r="140" spans="5:17" s="35" customFormat="1" ht="15">
      <c r="E140" s="117"/>
      <c r="Q140" s="5"/>
    </row>
    <row r="141" spans="5:17" s="35" customFormat="1" ht="15">
      <c r="E141" s="117"/>
      <c r="Q141" s="5"/>
    </row>
    <row r="142" spans="5:17" s="35" customFormat="1" ht="15">
      <c r="E142" s="117"/>
      <c r="Q142" s="5"/>
    </row>
    <row r="143" spans="5:17" s="35" customFormat="1" ht="15">
      <c r="E143" s="117"/>
      <c r="Q143" s="5"/>
    </row>
    <row r="144" spans="5:17" s="35" customFormat="1" ht="15">
      <c r="E144" s="117"/>
      <c r="Q144" s="5"/>
    </row>
    <row r="145" spans="5:17" s="35" customFormat="1" ht="15">
      <c r="E145" s="117"/>
      <c r="Q145" s="5"/>
    </row>
    <row r="146" spans="5:17" s="35" customFormat="1" ht="15">
      <c r="E146" s="117"/>
      <c r="Q146" s="5"/>
    </row>
    <row r="147" spans="5:17" s="35" customFormat="1" ht="15">
      <c r="E147" s="117"/>
      <c r="Q147" s="5"/>
    </row>
    <row r="148" spans="5:17" s="35" customFormat="1" ht="15">
      <c r="E148" s="117"/>
      <c r="Q148" s="5"/>
    </row>
    <row r="149" spans="5:17" s="35" customFormat="1" ht="15">
      <c r="E149" s="117"/>
      <c r="Q149" s="5"/>
    </row>
    <row r="150" spans="5:17" s="35" customFormat="1" ht="15">
      <c r="E150" s="117"/>
      <c r="Q150" s="5"/>
    </row>
    <row r="151" spans="5:17" s="35" customFormat="1" ht="15">
      <c r="E151" s="117"/>
      <c r="Q151" s="5"/>
    </row>
    <row r="152" spans="5:17" s="35" customFormat="1" ht="15">
      <c r="E152" s="117"/>
      <c r="Q152" s="5"/>
    </row>
    <row r="153" spans="5:17" s="35" customFormat="1" ht="15">
      <c r="E153" s="117"/>
      <c r="Q153" s="5"/>
    </row>
    <row r="154" spans="5:17" s="35" customFormat="1" ht="15">
      <c r="E154" s="117"/>
      <c r="Q154" s="5"/>
    </row>
    <row r="155" spans="5:17" s="35" customFormat="1" ht="15">
      <c r="E155" s="117"/>
      <c r="Q155" s="5"/>
    </row>
    <row r="156" spans="5:17" s="35" customFormat="1" ht="15">
      <c r="E156" s="117"/>
      <c r="Q156" s="5"/>
    </row>
    <row r="157" spans="5:17" s="35" customFormat="1" ht="15">
      <c r="E157" s="117"/>
      <c r="Q157" s="5"/>
    </row>
    <row r="158" spans="5:17" s="35" customFormat="1" ht="15">
      <c r="E158" s="117"/>
      <c r="Q158" s="5"/>
    </row>
    <row r="159" spans="5:17" s="35" customFormat="1" ht="15">
      <c r="E159" s="117"/>
      <c r="Q159" s="5"/>
    </row>
    <row r="160" spans="5:17" s="35" customFormat="1" ht="15">
      <c r="E160" s="117"/>
      <c r="Q160" s="5"/>
    </row>
    <row r="161" spans="5:17" s="35" customFormat="1" ht="15">
      <c r="E161" s="117"/>
      <c r="Q161" s="5"/>
    </row>
    <row r="162" spans="5:17" s="35" customFormat="1" ht="15">
      <c r="E162" s="117"/>
      <c r="Q162" s="5"/>
    </row>
    <row r="163" spans="5:17" s="35" customFormat="1" ht="15">
      <c r="E163" s="117"/>
      <c r="Q163" s="5"/>
    </row>
    <row r="164" spans="5:17" s="35" customFormat="1" ht="15">
      <c r="E164" s="117"/>
      <c r="Q164" s="5"/>
    </row>
    <row r="165" spans="5:17" s="35" customFormat="1" ht="15">
      <c r="E165" s="117"/>
      <c r="Q165" s="5"/>
    </row>
    <row r="166" spans="5:17" s="35" customFormat="1" ht="15">
      <c r="E166" s="117"/>
      <c r="Q166" s="5"/>
    </row>
    <row r="167" spans="5:17" s="35" customFormat="1" ht="15">
      <c r="E167" s="117"/>
      <c r="Q167" s="5"/>
    </row>
    <row r="168" spans="5:17" s="35" customFormat="1" ht="15">
      <c r="E168" s="117"/>
      <c r="Q168" s="5"/>
    </row>
    <row r="169" spans="5:17" s="35" customFormat="1" ht="15">
      <c r="E169" s="117"/>
      <c r="Q169" s="5"/>
    </row>
    <row r="170" spans="5:17" s="35" customFormat="1" ht="15">
      <c r="E170" s="117"/>
      <c r="Q170" s="5"/>
    </row>
    <row r="171" spans="5:17" s="35" customFormat="1" ht="15">
      <c r="E171" s="117"/>
      <c r="Q171" s="5"/>
    </row>
    <row r="172" spans="5:17" s="35" customFormat="1" ht="15">
      <c r="E172" s="117"/>
      <c r="Q172" s="5"/>
    </row>
    <row r="173" spans="5:17" s="35" customFormat="1" ht="15">
      <c r="E173" s="117"/>
      <c r="Q173" s="5"/>
    </row>
    <row r="174" spans="5:17" s="35" customFormat="1" ht="15">
      <c r="E174" s="117"/>
      <c r="Q174" s="5"/>
    </row>
    <row r="175" spans="5:17" s="35" customFormat="1" ht="15">
      <c r="E175" s="117"/>
      <c r="Q175" s="5"/>
    </row>
    <row r="176" spans="5:17" s="35" customFormat="1" ht="15">
      <c r="E176" s="117"/>
      <c r="Q176" s="5"/>
    </row>
    <row r="177" spans="5:17" s="35" customFormat="1" ht="15">
      <c r="E177" s="117"/>
      <c r="Q177" s="5"/>
    </row>
    <row r="178" spans="5:17" s="35" customFormat="1" ht="15">
      <c r="E178" s="117"/>
      <c r="Q178" s="5"/>
    </row>
    <row r="179" spans="5:17" s="35" customFormat="1" ht="15">
      <c r="E179" s="117"/>
      <c r="Q179" s="5"/>
    </row>
    <row r="180" spans="5:17" s="35" customFormat="1" ht="15">
      <c r="E180" s="117"/>
      <c r="Q180" s="5"/>
    </row>
    <row r="181" spans="5:17" s="35" customFormat="1" ht="15">
      <c r="E181" s="117"/>
      <c r="Q181" s="5"/>
    </row>
    <row r="182" spans="5:17" s="35" customFormat="1" ht="15">
      <c r="E182" s="117"/>
      <c r="Q182" s="5"/>
    </row>
    <row r="183" spans="5:17" s="35" customFormat="1" ht="15">
      <c r="E183" s="117"/>
      <c r="Q183" s="5"/>
    </row>
    <row r="184" spans="5:17" s="35" customFormat="1" ht="15">
      <c r="E184" s="117"/>
      <c r="Q184" s="5"/>
    </row>
    <row r="185" spans="5:17" s="35" customFormat="1" ht="15">
      <c r="E185" s="117"/>
      <c r="Q185" s="5"/>
    </row>
    <row r="186" spans="5:17" s="35" customFormat="1" ht="15">
      <c r="E186" s="117"/>
      <c r="Q186" s="5"/>
    </row>
    <row r="187" spans="5:17" s="35" customFormat="1" ht="15">
      <c r="E187" s="117"/>
      <c r="Q187" s="5"/>
    </row>
    <row r="188" spans="5:17" s="35" customFormat="1" ht="15">
      <c r="E188" s="117"/>
      <c r="Q188" s="5"/>
    </row>
    <row r="189" spans="5:17" s="35" customFormat="1" ht="15">
      <c r="E189" s="117"/>
      <c r="Q189" s="5"/>
    </row>
    <row r="190" spans="5:17" s="35" customFormat="1" ht="15">
      <c r="E190" s="117"/>
      <c r="Q190" s="5"/>
    </row>
    <row r="191" spans="5:17" s="35" customFormat="1" ht="15">
      <c r="E191" s="117"/>
      <c r="Q191" s="5"/>
    </row>
    <row r="192" spans="5:17" s="35" customFormat="1" ht="15">
      <c r="E192" s="117"/>
      <c r="Q192" s="5"/>
    </row>
    <row r="193" spans="5:17" s="35" customFormat="1" ht="15">
      <c r="E193" s="117"/>
      <c r="Q193" s="5"/>
    </row>
    <row r="194" spans="5:17" s="35" customFormat="1" ht="15">
      <c r="E194" s="117"/>
      <c r="Q194" s="5"/>
    </row>
    <row r="195" spans="5:17" s="35" customFormat="1" ht="15">
      <c r="E195" s="117"/>
      <c r="Q195" s="5"/>
    </row>
    <row r="196" spans="5:17" s="35" customFormat="1" ht="15">
      <c r="E196" s="117"/>
      <c r="Q196" s="5"/>
    </row>
    <row r="197" spans="5:17" s="35" customFormat="1" ht="15">
      <c r="E197" s="117"/>
      <c r="Q197" s="5"/>
    </row>
    <row r="198" spans="5:17" s="35" customFormat="1" ht="15">
      <c r="E198" s="117"/>
      <c r="Q198" s="5"/>
    </row>
    <row r="199" spans="5:17" s="35" customFormat="1" ht="15">
      <c r="E199" s="117"/>
      <c r="Q199" s="5"/>
    </row>
    <row r="200" spans="5:17" s="35" customFormat="1" ht="15">
      <c r="E200" s="117"/>
      <c r="Q200" s="5"/>
    </row>
    <row r="201" spans="5:17" s="35" customFormat="1" ht="15">
      <c r="E201" s="117"/>
      <c r="Q201" s="5"/>
    </row>
    <row r="202" spans="5:17" s="35" customFormat="1" ht="15">
      <c r="E202" s="117"/>
      <c r="Q202" s="5"/>
    </row>
    <row r="203" spans="5:17" s="35" customFormat="1" ht="15">
      <c r="E203" s="117"/>
      <c r="Q203" s="5"/>
    </row>
    <row r="204" spans="5:17" s="35" customFormat="1" ht="15">
      <c r="E204" s="117"/>
      <c r="Q204" s="5"/>
    </row>
    <row r="205" spans="5:17" s="35" customFormat="1" ht="15">
      <c r="E205" s="117"/>
      <c r="Q205" s="5"/>
    </row>
    <row r="206" spans="5:17" s="35" customFormat="1" ht="15">
      <c r="E206" s="117"/>
      <c r="Q206" s="5"/>
    </row>
    <row r="207" spans="5:17" s="35" customFormat="1" ht="15">
      <c r="E207" s="117"/>
      <c r="Q207" s="5"/>
    </row>
    <row r="208" spans="5:17" s="35" customFormat="1" ht="15">
      <c r="E208" s="117"/>
      <c r="Q208" s="5"/>
    </row>
    <row r="209" spans="5:17" s="35" customFormat="1" ht="15">
      <c r="E209" s="117"/>
      <c r="Q209" s="5"/>
    </row>
    <row r="210" spans="5:17" s="35" customFormat="1" ht="15">
      <c r="E210" s="117"/>
      <c r="Q210" s="5"/>
    </row>
    <row r="211" spans="5:17" s="35" customFormat="1" ht="15">
      <c r="E211" s="117"/>
      <c r="Q211" s="5"/>
    </row>
    <row r="212" spans="5:17" s="35" customFormat="1" ht="15">
      <c r="E212" s="117"/>
      <c r="Q212" s="5"/>
    </row>
    <row r="213" spans="5:17" s="35" customFormat="1" ht="15">
      <c r="E213" s="117"/>
      <c r="Q213" s="5"/>
    </row>
    <row r="214" spans="5:17" s="35" customFormat="1" ht="15">
      <c r="E214" s="117"/>
      <c r="Q214" s="5"/>
    </row>
    <row r="215" spans="5:17" s="35" customFormat="1" ht="15">
      <c r="E215" s="117"/>
      <c r="Q215" s="5"/>
    </row>
    <row r="216" spans="5:17" s="35" customFormat="1" ht="15">
      <c r="E216" s="117"/>
      <c r="Q216" s="5"/>
    </row>
    <row r="217" spans="5:17" s="35" customFormat="1" ht="15">
      <c r="E217" s="117"/>
      <c r="Q217" s="5"/>
    </row>
    <row r="218" spans="5:17" s="35" customFormat="1" ht="15">
      <c r="E218" s="117"/>
      <c r="Q218" s="5"/>
    </row>
    <row r="219" spans="5:17" s="35" customFormat="1" ht="15">
      <c r="E219" s="117"/>
      <c r="Q219" s="5"/>
    </row>
    <row r="220" spans="5:17" s="35" customFormat="1" ht="15">
      <c r="E220" s="117"/>
      <c r="Q220" s="5"/>
    </row>
    <row r="221" spans="5:17" s="35" customFormat="1" ht="15">
      <c r="E221" s="117"/>
      <c r="Q221" s="5"/>
    </row>
    <row r="222" spans="5:17" s="35" customFormat="1" ht="15">
      <c r="E222" s="117"/>
      <c r="Q222" s="5"/>
    </row>
    <row r="223" spans="5:17" s="35" customFormat="1" ht="15">
      <c r="E223" s="117"/>
      <c r="Q223" s="5"/>
    </row>
    <row r="224" spans="5:17" s="35" customFormat="1" ht="15">
      <c r="E224" s="117"/>
      <c r="Q224" s="5"/>
    </row>
    <row r="225" spans="5:17" s="35" customFormat="1" ht="15">
      <c r="E225" s="117"/>
      <c r="Q225" s="5"/>
    </row>
    <row r="226" spans="5:17" s="35" customFormat="1" ht="15">
      <c r="E226" s="117"/>
      <c r="Q226" s="5"/>
    </row>
    <row r="227" spans="5:17" s="35" customFormat="1" ht="15">
      <c r="E227" s="117"/>
      <c r="Q227" s="5"/>
    </row>
    <row r="228" spans="5:17" s="35" customFormat="1" ht="15">
      <c r="E228" s="117"/>
      <c r="Q228" s="5"/>
    </row>
    <row r="229" spans="5:17" s="35" customFormat="1" ht="15">
      <c r="E229" s="117"/>
      <c r="Q229" s="5"/>
    </row>
    <row r="230" spans="5:17" s="35" customFormat="1" ht="15">
      <c r="E230" s="117"/>
      <c r="Q230" s="5"/>
    </row>
    <row r="231" spans="5:17" s="35" customFormat="1" ht="15">
      <c r="E231" s="117"/>
      <c r="Q231" s="5"/>
    </row>
    <row r="232" spans="5:17" s="35" customFormat="1" ht="15">
      <c r="E232" s="117"/>
      <c r="Q232" s="5"/>
    </row>
    <row r="233" spans="5:17" s="35" customFormat="1" ht="15">
      <c r="E233" s="117"/>
      <c r="Q233" s="5"/>
    </row>
    <row r="234" spans="5:17" s="35" customFormat="1" ht="15">
      <c r="E234" s="117"/>
      <c r="Q234" s="5"/>
    </row>
    <row r="235" spans="5:17" s="35" customFormat="1" ht="15">
      <c r="E235" s="117"/>
      <c r="Q235" s="5"/>
    </row>
    <row r="236" spans="5:17" s="35" customFormat="1" ht="15">
      <c r="E236" s="117"/>
      <c r="Q236" s="5"/>
    </row>
    <row r="237" spans="5:17" s="35" customFormat="1" ht="15">
      <c r="E237" s="117"/>
      <c r="Q237" s="5"/>
    </row>
    <row r="238" spans="5:17" s="35" customFormat="1" ht="15">
      <c r="E238" s="117"/>
      <c r="Q238" s="5"/>
    </row>
    <row r="239" spans="5:17" s="35" customFormat="1" ht="15">
      <c r="E239" s="117"/>
      <c r="Q239" s="5"/>
    </row>
    <row r="240" spans="5:17" s="35" customFormat="1" ht="15">
      <c r="E240" s="117"/>
      <c r="Q240" s="5"/>
    </row>
    <row r="241" spans="5:17" s="35" customFormat="1" ht="15">
      <c r="E241" s="117"/>
      <c r="Q241" s="5"/>
    </row>
    <row r="242" spans="5:17" s="35" customFormat="1" ht="15">
      <c r="E242" s="117"/>
      <c r="Q242" s="5"/>
    </row>
    <row r="243" spans="5:17" s="35" customFormat="1" ht="15">
      <c r="E243" s="117"/>
      <c r="Q243" s="5"/>
    </row>
    <row r="244" spans="5:17" s="35" customFormat="1" ht="15">
      <c r="E244" s="117"/>
      <c r="Q244" s="5"/>
    </row>
    <row r="245" spans="5:17" s="35" customFormat="1" ht="15">
      <c r="E245" s="117"/>
      <c r="Q245" s="5"/>
    </row>
    <row r="246" spans="5:17" s="35" customFormat="1" ht="15">
      <c r="E246" s="117"/>
      <c r="Q246" s="5"/>
    </row>
    <row r="247" spans="5:17" s="35" customFormat="1" ht="15">
      <c r="E247" s="117"/>
      <c r="Q247" s="5"/>
    </row>
    <row r="248" spans="5:17" s="35" customFormat="1" ht="15">
      <c r="E248" s="117"/>
      <c r="Q248" s="5"/>
    </row>
    <row r="249" spans="5:17" s="35" customFormat="1" ht="15">
      <c r="E249" s="117"/>
      <c r="Q249" s="5"/>
    </row>
    <row r="250" spans="5:17" s="35" customFormat="1" ht="15">
      <c r="E250" s="117"/>
      <c r="Q250" s="5"/>
    </row>
    <row r="251" spans="5:17" s="35" customFormat="1" ht="15">
      <c r="E251" s="117"/>
      <c r="Q251" s="5"/>
    </row>
    <row r="252" spans="5:17" s="35" customFormat="1" ht="15">
      <c r="E252" s="117"/>
      <c r="Q252" s="5"/>
    </row>
    <row r="253" spans="5:17" s="35" customFormat="1" ht="15">
      <c r="E253" s="117"/>
      <c r="Q253" s="5"/>
    </row>
    <row r="254" spans="5:17" s="35" customFormat="1" ht="15">
      <c r="E254" s="117"/>
      <c r="Q254" s="5"/>
    </row>
    <row r="255" spans="5:17" s="35" customFormat="1" ht="15">
      <c r="E255" s="117"/>
      <c r="Q255" s="5"/>
    </row>
    <row r="256" spans="5:17" s="35" customFormat="1" ht="15">
      <c r="E256" s="117"/>
      <c r="Q256" s="5"/>
    </row>
    <row r="257" spans="5:17" s="35" customFormat="1" ht="15">
      <c r="E257" s="117"/>
      <c r="Q257" s="5"/>
    </row>
    <row r="258" spans="5:17" s="35" customFormat="1" ht="15">
      <c r="E258" s="117"/>
      <c r="Q258" s="5"/>
    </row>
    <row r="259" spans="5:17" s="35" customFormat="1" ht="15">
      <c r="E259" s="117"/>
      <c r="Q259" s="5"/>
    </row>
    <row r="260" spans="5:17" s="35" customFormat="1" ht="15">
      <c r="E260" s="117"/>
      <c r="Q260" s="5"/>
    </row>
    <row r="261" spans="5:17" s="35" customFormat="1" ht="15">
      <c r="E261" s="117"/>
      <c r="Q261" s="5"/>
    </row>
    <row r="262" spans="5:17" s="35" customFormat="1" ht="15">
      <c r="E262" s="117"/>
      <c r="Q262" s="5"/>
    </row>
    <row r="263" spans="5:17" s="35" customFormat="1" ht="15">
      <c r="E263" s="117"/>
      <c r="Q263" s="5"/>
    </row>
    <row r="264" spans="5:17" s="35" customFormat="1" ht="15">
      <c r="E264" s="117"/>
      <c r="Q264" s="5"/>
    </row>
    <row r="265" spans="5:17" s="35" customFormat="1" ht="15">
      <c r="E265" s="117"/>
      <c r="Q265" s="5"/>
    </row>
    <row r="266" spans="5:17" s="35" customFormat="1" ht="15">
      <c r="E266" s="117"/>
      <c r="Q266" s="5"/>
    </row>
    <row r="267" spans="5:17" s="35" customFormat="1" ht="15">
      <c r="E267" s="117"/>
      <c r="Q267" s="5"/>
    </row>
    <row r="268" spans="5:17" s="35" customFormat="1" ht="15">
      <c r="E268" s="117"/>
      <c r="Q268" s="5"/>
    </row>
    <row r="269" spans="5:17" s="35" customFormat="1" ht="15">
      <c r="E269" s="117"/>
      <c r="Q269" s="5"/>
    </row>
    <row r="270" spans="5:17" s="35" customFormat="1" ht="15">
      <c r="E270" s="117"/>
      <c r="Q270" s="5"/>
    </row>
    <row r="271" spans="5:17" s="35" customFormat="1" ht="15">
      <c r="E271" s="117"/>
      <c r="Q271" s="5"/>
    </row>
    <row r="272" spans="5:17" s="35" customFormat="1" ht="15">
      <c r="E272" s="117"/>
      <c r="Q272" s="5"/>
    </row>
    <row r="273" spans="5:17" s="35" customFormat="1" ht="15">
      <c r="E273" s="117"/>
      <c r="Q273" s="5"/>
    </row>
    <row r="274" spans="5:17" s="35" customFormat="1" ht="15">
      <c r="E274" s="117"/>
      <c r="Q274" s="5"/>
    </row>
    <row r="275" spans="5:17" s="35" customFormat="1" ht="15">
      <c r="E275" s="117"/>
      <c r="Q275" s="5"/>
    </row>
    <row r="276" spans="5:17" s="35" customFormat="1" ht="15">
      <c r="E276" s="117"/>
      <c r="Q276" s="5"/>
    </row>
    <row r="277" spans="5:17" s="35" customFormat="1" ht="15">
      <c r="E277" s="117"/>
      <c r="Q277" s="5"/>
    </row>
    <row r="278" spans="5:17" s="35" customFormat="1" ht="15">
      <c r="E278" s="117"/>
      <c r="Q278" s="5"/>
    </row>
    <row r="279" spans="5:17" s="35" customFormat="1" ht="15">
      <c r="E279" s="117"/>
      <c r="Q279" s="5"/>
    </row>
    <row r="280" spans="5:17" s="35" customFormat="1" ht="15">
      <c r="E280" s="117"/>
      <c r="Q280" s="5"/>
    </row>
    <row r="281" spans="5:17" s="35" customFormat="1" ht="15">
      <c r="E281" s="117"/>
      <c r="Q281" s="5"/>
    </row>
    <row r="282" spans="5:17" s="35" customFormat="1" ht="15">
      <c r="E282" s="117"/>
      <c r="Q282" s="5"/>
    </row>
    <row r="283" spans="5:17" s="35" customFormat="1" ht="15">
      <c r="E283" s="117"/>
      <c r="Q283" s="5"/>
    </row>
    <row r="284" spans="5:17" s="35" customFormat="1" ht="15">
      <c r="E284" s="117"/>
      <c r="Q284" s="5"/>
    </row>
    <row r="285" spans="5:17" s="35" customFormat="1" ht="15">
      <c r="E285" s="117"/>
      <c r="Q285" s="5"/>
    </row>
    <row r="286" spans="5:17" s="35" customFormat="1" ht="15">
      <c r="E286" s="117"/>
      <c r="Q286" s="5"/>
    </row>
    <row r="287" spans="5:17" s="35" customFormat="1" ht="15">
      <c r="E287" s="117"/>
      <c r="Q287" s="5"/>
    </row>
    <row r="288" spans="5:17" s="35" customFormat="1" ht="15">
      <c r="E288" s="117"/>
      <c r="Q288" s="5"/>
    </row>
    <row r="289" spans="5:17" s="35" customFormat="1" ht="15">
      <c r="E289" s="117"/>
      <c r="Q289" s="5"/>
    </row>
    <row r="290" spans="5:17" s="35" customFormat="1" ht="15">
      <c r="E290" s="117"/>
      <c r="Q290" s="5"/>
    </row>
    <row r="291" spans="5:17" s="35" customFormat="1" ht="15">
      <c r="E291" s="117"/>
      <c r="Q291" s="5"/>
    </row>
    <row r="292" spans="5:17" s="35" customFormat="1" ht="15">
      <c r="E292" s="117"/>
      <c r="Q292" s="5"/>
    </row>
    <row r="293" spans="5:17" s="35" customFormat="1" ht="15">
      <c r="E293" s="117"/>
      <c r="Q293" s="5"/>
    </row>
    <row r="294" spans="5:17" s="35" customFormat="1" ht="15">
      <c r="E294" s="117"/>
      <c r="Q294" s="5"/>
    </row>
    <row r="295" spans="5:17" s="35" customFormat="1" ht="15">
      <c r="E295" s="117"/>
      <c r="Q295" s="5"/>
    </row>
    <row r="296" spans="5:17" s="35" customFormat="1" ht="15">
      <c r="E296" s="117"/>
      <c r="Q296" s="5"/>
    </row>
    <row r="297" spans="5:17" s="35" customFormat="1" ht="15">
      <c r="E297" s="117"/>
      <c r="Q297" s="5"/>
    </row>
    <row r="298" spans="5:17" s="35" customFormat="1" ht="15">
      <c r="E298" s="117"/>
      <c r="Q298" s="5"/>
    </row>
    <row r="299" spans="5:17" s="35" customFormat="1" ht="15">
      <c r="E299" s="117"/>
      <c r="Q299" s="5"/>
    </row>
    <row r="300" spans="5:17" s="35" customFormat="1" ht="15">
      <c r="E300" s="117"/>
      <c r="Q300" s="5"/>
    </row>
    <row r="301" spans="5:17" s="35" customFormat="1" ht="15">
      <c r="E301" s="117"/>
      <c r="Q301" s="5"/>
    </row>
    <row r="302" spans="5:17" s="35" customFormat="1" ht="15">
      <c r="E302" s="117"/>
      <c r="Q302" s="5"/>
    </row>
    <row r="303" spans="5:17" s="35" customFormat="1" ht="15">
      <c r="E303" s="117"/>
      <c r="Q303" s="5"/>
    </row>
    <row r="304" spans="5:17" s="35" customFormat="1" ht="15">
      <c r="E304" s="117"/>
      <c r="Q304" s="5"/>
    </row>
    <row r="305" spans="5:17" s="35" customFormat="1" ht="15">
      <c r="E305" s="117"/>
      <c r="Q305" s="5"/>
    </row>
    <row r="306" spans="5:17" s="35" customFormat="1" ht="15">
      <c r="E306" s="117"/>
      <c r="Q306" s="5"/>
    </row>
    <row r="307" spans="5:17" s="35" customFormat="1" ht="15">
      <c r="E307" s="117"/>
      <c r="Q307" s="5"/>
    </row>
    <row r="308" spans="5:17" s="35" customFormat="1" ht="15">
      <c r="E308" s="117"/>
      <c r="Q308" s="5"/>
    </row>
    <row r="309" spans="5:17" s="35" customFormat="1" ht="15">
      <c r="E309" s="117"/>
      <c r="Q309" s="5"/>
    </row>
    <row r="310" spans="5:17" s="35" customFormat="1" ht="15">
      <c r="E310" s="117"/>
      <c r="Q310" s="5"/>
    </row>
    <row r="311" spans="5:17" s="35" customFormat="1" ht="15">
      <c r="E311" s="117"/>
      <c r="Q311" s="5"/>
    </row>
    <row r="312" spans="5:17" s="35" customFormat="1" ht="15">
      <c r="E312" s="117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7"/>
  <sheetViews>
    <sheetView showGridLines="0" zoomScale="80" zoomScaleNormal="80" zoomScalePageLayoutView="85" workbookViewId="0" topLeftCell="A4">
      <selection activeCell="M10" sqref="M10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8.5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7" s="35" customFormat="1" ht="49.5" customHeight="1">
      <c r="A10" s="103" t="s">
        <v>79</v>
      </c>
      <c r="B10" s="106" t="s">
        <v>184</v>
      </c>
      <c r="C10" s="106" t="s">
        <v>185</v>
      </c>
      <c r="D10" s="107" t="s">
        <v>186</v>
      </c>
      <c r="E10" s="108">
        <v>4000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187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2:17" s="35" customFormat="1" ht="15" customHeight="1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5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3.375" style="1" customWidth="1"/>
    <col min="4" max="4" width="28.125" style="1" customWidth="1"/>
    <col min="5" max="5" width="11.875" style="3" customWidth="1"/>
    <col min="6" max="6" width="10.25390625" style="1" customWidth="1"/>
    <col min="7" max="7" width="35.75390625" style="1" customWidth="1"/>
    <col min="8" max="8" width="18.625" style="1" customWidth="1"/>
    <col min="9" max="9" width="21.625" style="1" customWidth="1"/>
    <col min="10" max="10" width="18.3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5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SUM(N10:N10)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46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7" s="35" customFormat="1" ht="45">
      <c r="A10" s="81" t="s">
        <v>2</v>
      </c>
      <c r="B10" s="83" t="s">
        <v>188</v>
      </c>
      <c r="C10" s="83" t="s">
        <v>189</v>
      </c>
      <c r="D10" s="83" t="s">
        <v>190</v>
      </c>
      <c r="E10" s="120">
        <v>120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234" t="s">
        <v>191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Q12" s="5"/>
    </row>
    <row r="13" spans="2:17" s="35" customFormat="1" ht="15">
      <c r="B13" s="234" t="s">
        <v>68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3"/>
  <sheetViews>
    <sheetView showGridLines="0" zoomScale="80" zoomScaleNormal="80" zoomScalePageLayoutView="85" workbookViewId="0" topLeftCell="A1">
      <selection activeCell="E32" sqref="E32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24.87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232">
        <f>SUM(N10:N11)</f>
        <v>0</v>
      </c>
      <c r="I5" s="233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65.25" customHeight="1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49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192</v>
      </c>
      <c r="C10" s="81" t="s">
        <v>193</v>
      </c>
      <c r="D10" s="81" t="s">
        <v>194</v>
      </c>
      <c r="E10" s="132">
        <v>200</v>
      </c>
      <c r="F10" s="81" t="s">
        <v>51</v>
      </c>
      <c r="G10" s="18" t="s">
        <v>50</v>
      </c>
      <c r="H10" s="7"/>
      <c r="I10" s="7"/>
      <c r="J10" s="7"/>
      <c r="K10" s="7"/>
      <c r="L10" s="7"/>
      <c r="M10" s="90"/>
      <c r="N10" s="26">
        <f>ROUND(L10*ROUND(M10,2),2)</f>
        <v>0</v>
      </c>
    </row>
    <row r="11" spans="1:17" s="35" customFormat="1" ht="45">
      <c r="A11" s="81" t="s">
        <v>3</v>
      </c>
      <c r="B11" s="83" t="s">
        <v>192</v>
      </c>
      <c r="C11" s="83" t="s">
        <v>193</v>
      </c>
      <c r="D11" s="83" t="s">
        <v>195</v>
      </c>
      <c r="E11" s="120">
        <v>200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="35" customFormat="1" ht="15">
      <c r="Q12" s="5"/>
    </row>
    <row r="13" spans="2:17" s="131" customFormat="1" ht="15">
      <c r="B13" s="236" t="s">
        <v>81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Q13" s="5"/>
    </row>
    <row r="14" spans="2:17" s="35" customFormat="1" ht="15">
      <c r="B14" s="234" t="s">
        <v>68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4"/>
  <sheetViews>
    <sheetView showGridLines="0" zoomScale="80" zoomScaleNormal="80" zoomScalePageLayoutView="80" workbookViewId="0" topLeftCell="A3">
      <selection activeCell="R11" sqref="R11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21.125" style="1" customWidth="1"/>
    <col min="4" max="4" width="21.87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spans="7:9" ht="15">
      <c r="G2" s="236"/>
      <c r="H2" s="236"/>
      <c r="I2" s="236"/>
    </row>
    <row r="3" ht="15">
      <c r="N3" s="4" t="s">
        <v>47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69</v>
      </c>
      <c r="H6" s="232">
        <f>SUM(N11:N12)</f>
        <v>0</v>
      </c>
      <c r="I6" s="233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30</v>
      </c>
      <c r="B10" s="28" t="s">
        <v>15</v>
      </c>
      <c r="C10" s="28" t="s">
        <v>16</v>
      </c>
      <c r="D10" s="28" t="s">
        <v>42</v>
      </c>
      <c r="E10" s="29" t="s">
        <v>46</v>
      </c>
      <c r="F10" s="30"/>
      <c r="G10" s="28" t="str">
        <f>"Nazwa handlowa /
"&amp;C10&amp;" / 
"&amp;D10</f>
        <v>Nazwa handlowa /
Dawka / 
Postać /Opakowanie</v>
      </c>
      <c r="H10" s="28" t="s">
        <v>45</v>
      </c>
      <c r="I10" s="28" t="str">
        <f>B10</f>
        <v>Skład</v>
      </c>
      <c r="J10" s="28" t="s">
        <v>78</v>
      </c>
      <c r="K10" s="28" t="s">
        <v>24</v>
      </c>
      <c r="L10" s="28" t="s">
        <v>25</v>
      </c>
      <c r="M10" s="31" t="s">
        <v>70</v>
      </c>
      <c r="N10" s="28" t="s">
        <v>83</v>
      </c>
    </row>
    <row r="11" spans="1:14" s="33" customFormat="1" ht="69" customHeight="1">
      <c r="A11" s="103" t="s">
        <v>2</v>
      </c>
      <c r="B11" s="107" t="s">
        <v>196</v>
      </c>
      <c r="C11" s="107" t="s">
        <v>84</v>
      </c>
      <c r="D11" s="107" t="s">
        <v>197</v>
      </c>
      <c r="E11" s="111">
        <v>90500</v>
      </c>
      <c r="F11" s="82" t="s">
        <v>51</v>
      </c>
      <c r="G11" s="18" t="s">
        <v>50</v>
      </c>
      <c r="H11" s="102"/>
      <c r="I11" s="102"/>
      <c r="J11" s="102"/>
      <c r="K11" s="102"/>
      <c r="L11" s="102"/>
      <c r="M11" s="104"/>
      <c r="N11" s="26">
        <f>ROUND(L11*ROUND(M11,2),2)</f>
        <v>0</v>
      </c>
    </row>
    <row r="12" spans="1:17" s="35" customFormat="1" ht="160.5" customHeight="1">
      <c r="A12" s="81" t="s">
        <v>3</v>
      </c>
      <c r="B12" s="107" t="s">
        <v>196</v>
      </c>
      <c r="C12" s="107" t="s">
        <v>85</v>
      </c>
      <c r="D12" s="107" t="s">
        <v>514</v>
      </c>
      <c r="E12" s="111">
        <v>60000</v>
      </c>
      <c r="F12" s="82" t="s">
        <v>51</v>
      </c>
      <c r="G12" s="18" t="s">
        <v>50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pans="5:17" s="35" customFormat="1" ht="15">
      <c r="E13" s="3"/>
      <c r="Q13" s="5"/>
    </row>
    <row r="14" spans="2:17" s="35" customFormat="1" ht="13.5" customHeight="1">
      <c r="B14" s="235" t="s">
        <v>81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Q14" s="5"/>
    </row>
    <row r="15" spans="2:17" s="35" customFormat="1" ht="15">
      <c r="B15" s="234" t="s">
        <v>68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B15:N15"/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2023-08-11T08:04:50Z</cp:lastPrinted>
  <dcterms:created xsi:type="dcterms:W3CDTF">2003-05-16T10:10:29Z</dcterms:created>
  <dcterms:modified xsi:type="dcterms:W3CDTF">2023-08-25T09:04:48Z</dcterms:modified>
  <cp:category/>
  <cp:version/>
  <cp:contentType/>
  <cp:contentStatus/>
</cp:coreProperties>
</file>