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48_OZŻW_2024_EB_MIĘSO OPCJA UE\SWZ i załączniki do SWZ\"/>
    </mc:Choice>
  </mc:AlternateContent>
  <bookViews>
    <workbookView xWindow="0" yWindow="0" windowWidth="28800" windowHeight="141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OFERTY'!$B$1:$R$172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6" i="13" l="1"/>
  <c r="N166" i="13" s="1"/>
  <c r="O166" i="13" s="1"/>
  <c r="I166" i="13"/>
  <c r="J166" i="13" s="1"/>
  <c r="K166" i="13" s="1"/>
  <c r="E166" i="13"/>
  <c r="A166" i="13"/>
  <c r="M167" i="13"/>
  <c r="N167" i="13" s="1"/>
  <c r="O167" i="13" s="1"/>
  <c r="I167" i="13"/>
  <c r="J167" i="13" s="1"/>
  <c r="E167" i="13"/>
  <c r="A16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R166" i="13" l="1"/>
  <c r="P166" i="13"/>
  <c r="Q166" i="13"/>
  <c r="P167" i="13"/>
  <c r="Q167" i="13"/>
  <c r="K167" i="13"/>
  <c r="R167" i="13" s="1"/>
  <c r="E45" i="13" l="1"/>
  <c r="E46" i="13"/>
  <c r="E47" i="13"/>
  <c r="E48" i="13"/>
  <c r="I36" i="13"/>
  <c r="J36" i="13" s="1"/>
  <c r="I37" i="13"/>
  <c r="J37" i="13" s="1"/>
  <c r="K37" i="13" s="1"/>
  <c r="I38" i="13"/>
  <c r="J38" i="13" s="1"/>
  <c r="K38" i="13" s="1"/>
  <c r="I39" i="13"/>
  <c r="J39" i="13" s="1"/>
  <c r="I40" i="13"/>
  <c r="I41" i="13"/>
  <c r="J41" i="13" s="1"/>
  <c r="K41" i="13" s="1"/>
  <c r="K36" i="13" l="1"/>
  <c r="J40" i="13"/>
  <c r="K40" i="13" s="1"/>
  <c r="K39" i="13"/>
  <c r="M165" i="13"/>
  <c r="N165" i="13" s="1"/>
  <c r="O165" i="13" s="1"/>
  <c r="I165" i="13"/>
  <c r="E165" i="13"/>
  <c r="A165" i="13"/>
  <c r="M164" i="13"/>
  <c r="N164" i="13" s="1"/>
  <c r="O164" i="13" s="1"/>
  <c r="I164" i="13"/>
  <c r="J164" i="13" s="1"/>
  <c r="E164" i="13"/>
  <c r="A164" i="13"/>
  <c r="M163" i="13"/>
  <c r="N163" i="13" s="1"/>
  <c r="O163" i="13" s="1"/>
  <c r="I163" i="13"/>
  <c r="J163" i="13" s="1"/>
  <c r="K163" i="13" s="1"/>
  <c r="E163" i="13"/>
  <c r="A163" i="13"/>
  <c r="M162" i="13"/>
  <c r="N162" i="13" s="1"/>
  <c r="O162" i="13" s="1"/>
  <c r="I162" i="13"/>
  <c r="E162" i="13"/>
  <c r="A162" i="13"/>
  <c r="M161" i="13"/>
  <c r="N161" i="13" s="1"/>
  <c r="O161" i="13" s="1"/>
  <c r="I161" i="13"/>
  <c r="J161" i="13" s="1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J159" i="13" s="1"/>
  <c r="E159" i="13"/>
  <c r="B159" i="13"/>
  <c r="A159" i="13"/>
  <c r="A149" i="13"/>
  <c r="A150" i="13"/>
  <c r="A151" i="13"/>
  <c r="A152" i="13"/>
  <c r="A153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27" i="13"/>
  <c r="A128" i="13"/>
  <c r="A129" i="13"/>
  <c r="A130" i="13"/>
  <c r="A131" i="13"/>
  <c r="M150" i="13"/>
  <c r="N150" i="13" s="1"/>
  <c r="O150" i="13" s="1"/>
  <c r="I150" i="13"/>
  <c r="E150" i="13"/>
  <c r="M147" i="13"/>
  <c r="N147" i="13" s="1"/>
  <c r="I147" i="13"/>
  <c r="E147" i="13"/>
  <c r="M144" i="13"/>
  <c r="N144" i="13" s="1"/>
  <c r="O144" i="13" s="1"/>
  <c r="I144" i="13"/>
  <c r="E144" i="13"/>
  <c r="M141" i="13"/>
  <c r="N141" i="13" s="1"/>
  <c r="I141" i="13"/>
  <c r="E141" i="13"/>
  <c r="M138" i="13"/>
  <c r="N138" i="13" s="1"/>
  <c r="I138" i="13"/>
  <c r="E138" i="13"/>
  <c r="M135" i="13"/>
  <c r="N135" i="13" s="1"/>
  <c r="O135" i="13" s="1"/>
  <c r="I135" i="13"/>
  <c r="J135" i="13" s="1"/>
  <c r="E135" i="13"/>
  <c r="M132" i="13"/>
  <c r="N132" i="13" s="1"/>
  <c r="I132" i="13"/>
  <c r="E132" i="13"/>
  <c r="M129" i="13"/>
  <c r="N129" i="13" s="1"/>
  <c r="O129" i="13" s="1"/>
  <c r="I129" i="13"/>
  <c r="E129" i="13"/>
  <c r="M126" i="13"/>
  <c r="N126" i="13" s="1"/>
  <c r="O126" i="13" s="1"/>
  <c r="I126" i="13"/>
  <c r="E126" i="13"/>
  <c r="B126" i="13"/>
  <c r="A126" i="13"/>
  <c r="E145" i="13"/>
  <c r="E146" i="13"/>
  <c r="I145" i="13"/>
  <c r="I146" i="13"/>
  <c r="M145" i="13"/>
  <c r="N145" i="13" s="1"/>
  <c r="M146" i="13"/>
  <c r="N146" i="13" s="1"/>
  <c r="E148" i="13"/>
  <c r="E149" i="13"/>
  <c r="I148" i="13"/>
  <c r="J148" i="13" s="1"/>
  <c r="I149" i="13"/>
  <c r="J149" i="13" s="1"/>
  <c r="K149" i="13" s="1"/>
  <c r="M148" i="13"/>
  <c r="N148" i="13" s="1"/>
  <c r="O148" i="13" s="1"/>
  <c r="M149" i="13"/>
  <c r="N149" i="13" s="1"/>
  <c r="O149" i="13" s="1"/>
  <c r="B127" i="13"/>
  <c r="B128" i="13" s="1"/>
  <c r="B129" i="13" s="1"/>
  <c r="E127" i="13"/>
  <c r="E128" i="13"/>
  <c r="I127" i="13"/>
  <c r="I128" i="13"/>
  <c r="J128" i="13" s="1"/>
  <c r="M127" i="13"/>
  <c r="N127" i="13" s="1"/>
  <c r="O127" i="13" s="1"/>
  <c r="M128" i="13"/>
  <c r="N128" i="13" s="1"/>
  <c r="O128" i="13" s="1"/>
  <c r="E130" i="13"/>
  <c r="E131" i="13"/>
  <c r="I130" i="13"/>
  <c r="I131" i="13"/>
  <c r="J131" i="13" s="1"/>
  <c r="M130" i="13"/>
  <c r="N130" i="13" s="1"/>
  <c r="M131" i="13"/>
  <c r="N131" i="13" s="1"/>
  <c r="O131" i="13" s="1"/>
  <c r="E133" i="13"/>
  <c r="E134" i="13"/>
  <c r="I133" i="13"/>
  <c r="I134" i="13"/>
  <c r="J134" i="13" s="1"/>
  <c r="M133" i="13"/>
  <c r="N133" i="13" s="1"/>
  <c r="M134" i="13"/>
  <c r="N134" i="13" s="1"/>
  <c r="O134" i="13" s="1"/>
  <c r="E136" i="13"/>
  <c r="E137" i="13"/>
  <c r="I136" i="13"/>
  <c r="I137" i="13"/>
  <c r="J137" i="13" s="1"/>
  <c r="M136" i="13"/>
  <c r="N136" i="13" s="1"/>
  <c r="O136" i="13" s="1"/>
  <c r="M137" i="13"/>
  <c r="E139" i="13"/>
  <c r="E140" i="13"/>
  <c r="I139" i="13"/>
  <c r="J139" i="13" s="1"/>
  <c r="I140" i="13"/>
  <c r="M139" i="13"/>
  <c r="N139" i="13" s="1"/>
  <c r="M140" i="13"/>
  <c r="N140" i="13" s="1"/>
  <c r="E142" i="13"/>
  <c r="E143" i="13"/>
  <c r="I142" i="13"/>
  <c r="I143" i="13"/>
  <c r="J143" i="13" s="1"/>
  <c r="M142" i="13"/>
  <c r="N142" i="13" s="1"/>
  <c r="O142" i="13" s="1"/>
  <c r="M143" i="13"/>
  <c r="N143" i="13" s="1"/>
  <c r="O143" i="13" s="1"/>
  <c r="E151" i="13"/>
  <c r="E152" i="13"/>
  <c r="I151" i="13"/>
  <c r="I152" i="13"/>
  <c r="J152" i="13" s="1"/>
  <c r="M151" i="13"/>
  <c r="N151" i="13" s="1"/>
  <c r="O151" i="13" s="1"/>
  <c r="M152" i="13"/>
  <c r="N152" i="13" s="1"/>
  <c r="O152" i="13" s="1"/>
  <c r="M153" i="13"/>
  <c r="N153" i="13" s="1"/>
  <c r="I153" i="13"/>
  <c r="E153" i="13"/>
  <c r="P162" i="13" l="1"/>
  <c r="P165" i="13"/>
  <c r="Q161" i="13"/>
  <c r="R163" i="13"/>
  <c r="P160" i="13"/>
  <c r="Q159" i="13"/>
  <c r="J160" i="13"/>
  <c r="Q160" i="13" s="1"/>
  <c r="P163" i="13"/>
  <c r="J165" i="13"/>
  <c r="K165" i="13" s="1"/>
  <c r="R165" i="13" s="1"/>
  <c r="P164" i="13"/>
  <c r="Q164" i="13"/>
  <c r="K164" i="13"/>
  <c r="R164" i="13" s="1"/>
  <c r="J162" i="13"/>
  <c r="Q162" i="13" s="1"/>
  <c r="Q163" i="13"/>
  <c r="K161" i="13"/>
  <c r="R161" i="13" s="1"/>
  <c r="P161" i="13"/>
  <c r="P159" i="13"/>
  <c r="K159" i="13"/>
  <c r="R159" i="13" s="1"/>
  <c r="B130" i="13"/>
  <c r="B131" i="13" s="1"/>
  <c r="B132" i="13" s="1"/>
  <c r="B133" i="13" s="1"/>
  <c r="B134" i="13" s="1"/>
  <c r="P150" i="13"/>
  <c r="P126" i="13"/>
  <c r="J126" i="13"/>
  <c r="Q126" i="13" s="1"/>
  <c r="P132" i="13"/>
  <c r="J132" i="13"/>
  <c r="Q132" i="13" s="1"/>
  <c r="J150" i="13"/>
  <c r="Q150" i="13" s="1"/>
  <c r="P144" i="13"/>
  <c r="P137" i="13"/>
  <c r="P147" i="13"/>
  <c r="J147" i="13"/>
  <c r="Q147" i="13" s="1"/>
  <c r="O147" i="13"/>
  <c r="J144" i="13"/>
  <c r="Q144" i="13" s="1"/>
  <c r="P141" i="13"/>
  <c r="J141" i="13"/>
  <c r="Q141" i="13" s="1"/>
  <c r="P138" i="13"/>
  <c r="O138" i="13"/>
  <c r="O141" i="13"/>
  <c r="J138" i="13"/>
  <c r="Q138" i="13" s="1"/>
  <c r="P129" i="13"/>
  <c r="P135" i="13"/>
  <c r="Q135" i="13"/>
  <c r="K135" i="13"/>
  <c r="R135" i="13" s="1"/>
  <c r="O132" i="13"/>
  <c r="J129" i="13"/>
  <c r="Q129" i="13" s="1"/>
  <c r="P149" i="13"/>
  <c r="O146" i="13"/>
  <c r="O145" i="13"/>
  <c r="J146" i="13"/>
  <c r="Q146" i="13" s="1"/>
  <c r="Q131" i="13"/>
  <c r="P146" i="13"/>
  <c r="J145" i="13"/>
  <c r="Q145" i="13" s="1"/>
  <c r="Q148" i="13"/>
  <c r="P145" i="13"/>
  <c r="R149" i="13"/>
  <c r="K131" i="13"/>
  <c r="R131" i="13" s="1"/>
  <c r="Q149" i="13"/>
  <c r="P148" i="13"/>
  <c r="K148" i="13"/>
  <c r="R148" i="13" s="1"/>
  <c r="N137" i="13"/>
  <c r="Q137" i="13" s="1"/>
  <c r="Q128" i="13"/>
  <c r="P128" i="13"/>
  <c r="K128" i="13"/>
  <c r="R128" i="13" s="1"/>
  <c r="J127" i="13"/>
  <c r="Q127" i="13" s="1"/>
  <c r="K134" i="13"/>
  <c r="R134" i="13" s="1"/>
  <c r="P127" i="13"/>
  <c r="O130" i="13"/>
  <c r="P139" i="13"/>
  <c r="P131" i="13"/>
  <c r="J130" i="13"/>
  <c r="Q130" i="13" s="1"/>
  <c r="P130" i="13"/>
  <c r="O133" i="13"/>
  <c r="Q134" i="13"/>
  <c r="P134" i="13"/>
  <c r="J133" i="13"/>
  <c r="Q133" i="13" s="1"/>
  <c r="P133" i="13"/>
  <c r="J140" i="13"/>
  <c r="K140" i="13" s="1"/>
  <c r="K137" i="13"/>
  <c r="J136" i="13"/>
  <c r="Q136" i="13" s="1"/>
  <c r="P136" i="13"/>
  <c r="O139" i="13"/>
  <c r="Q139" i="13"/>
  <c r="K139" i="13"/>
  <c r="O140" i="13"/>
  <c r="P140" i="13"/>
  <c r="P151" i="13"/>
  <c r="Q143" i="13"/>
  <c r="P143" i="13"/>
  <c r="K143" i="13"/>
  <c r="R143" i="13" s="1"/>
  <c r="J142" i="13"/>
  <c r="Q142" i="13" s="1"/>
  <c r="P142" i="13"/>
  <c r="Q152" i="13"/>
  <c r="P153" i="13"/>
  <c r="P152" i="13"/>
  <c r="K152" i="13"/>
  <c r="R152" i="13" s="1"/>
  <c r="J151" i="13"/>
  <c r="Q151" i="13" s="1"/>
  <c r="J153" i="13"/>
  <c r="Q153" i="13" s="1"/>
  <c r="O153" i="13"/>
  <c r="A179" i="13"/>
  <c r="A178" i="13"/>
  <c r="A177" i="13"/>
  <c r="A176" i="13"/>
  <c r="A169" i="13"/>
  <c r="M179" i="13"/>
  <c r="N179" i="13" s="1"/>
  <c r="O179" i="13" s="1"/>
  <c r="I179" i="13"/>
  <c r="E179" i="13"/>
  <c r="M178" i="13"/>
  <c r="N178" i="13" s="1"/>
  <c r="O178" i="13" s="1"/>
  <c r="I178" i="13"/>
  <c r="J178" i="13" s="1"/>
  <c r="E178" i="13"/>
  <c r="M177" i="13"/>
  <c r="N177" i="13" s="1"/>
  <c r="O177" i="13" s="1"/>
  <c r="I177" i="13"/>
  <c r="E177" i="13"/>
  <c r="B177" i="13"/>
  <c r="B178" i="13" s="1"/>
  <c r="B179" i="13" s="1"/>
  <c r="M176" i="13"/>
  <c r="N176" i="13" s="1"/>
  <c r="O176" i="13" s="1"/>
  <c r="I176" i="13"/>
  <c r="E176" i="13"/>
  <c r="A174" i="13"/>
  <c r="A173" i="13"/>
  <c r="A172" i="13"/>
  <c r="A171" i="13"/>
  <c r="M174" i="13"/>
  <c r="N174" i="13" s="1"/>
  <c r="O174" i="13" s="1"/>
  <c r="I174" i="13"/>
  <c r="J174" i="13" s="1"/>
  <c r="E174" i="13"/>
  <c r="M173" i="13"/>
  <c r="N173" i="13" s="1"/>
  <c r="O173" i="13" s="1"/>
  <c r="I173" i="13"/>
  <c r="E173" i="13"/>
  <c r="M172" i="13"/>
  <c r="N172" i="13" s="1"/>
  <c r="O172" i="13" s="1"/>
  <c r="I172" i="13"/>
  <c r="E172" i="13"/>
  <c r="B172" i="13"/>
  <c r="B173" i="13" s="1"/>
  <c r="B174" i="13" s="1"/>
  <c r="M171" i="13"/>
  <c r="N171" i="13" s="1"/>
  <c r="O171" i="13" s="1"/>
  <c r="I171" i="13"/>
  <c r="E171" i="13"/>
  <c r="M169" i="13"/>
  <c r="N169" i="13" s="1"/>
  <c r="I169" i="13"/>
  <c r="M168" i="13"/>
  <c r="N168" i="13" s="1"/>
  <c r="O168" i="13" s="1"/>
  <c r="I168" i="13"/>
  <c r="J168" i="13" s="1"/>
  <c r="M158" i="13"/>
  <c r="I158" i="13"/>
  <c r="J158" i="13" s="1"/>
  <c r="E169" i="13"/>
  <c r="A168" i="13"/>
  <c r="A158" i="13"/>
  <c r="E168" i="13"/>
  <c r="E158" i="13"/>
  <c r="A63" i="13"/>
  <c r="E63" i="13"/>
  <c r="I63" i="13"/>
  <c r="M63" i="13"/>
  <c r="N63" i="13" s="1"/>
  <c r="O63" i="13" s="1"/>
  <c r="A64" i="13"/>
  <c r="E64" i="13"/>
  <c r="I64" i="13"/>
  <c r="M64" i="13"/>
  <c r="N64" i="13" s="1"/>
  <c r="O64" i="13" s="1"/>
  <c r="A65" i="13"/>
  <c r="E65" i="13"/>
  <c r="I65" i="13"/>
  <c r="M65" i="13"/>
  <c r="N65" i="13" s="1"/>
  <c r="O65" i="13" s="1"/>
  <c r="A66" i="13"/>
  <c r="E66" i="13"/>
  <c r="I66" i="13"/>
  <c r="M66" i="13"/>
  <c r="N66" i="13" s="1"/>
  <c r="O66" i="13" s="1"/>
  <c r="A67" i="13"/>
  <c r="E67" i="13"/>
  <c r="I67" i="13"/>
  <c r="M67" i="13"/>
  <c r="N67" i="13" s="1"/>
  <c r="O67" i="13" s="1"/>
  <c r="A68" i="13"/>
  <c r="E68" i="13"/>
  <c r="I68" i="13"/>
  <c r="M68" i="13"/>
  <c r="N68" i="13" s="1"/>
  <c r="O68" i="13" s="1"/>
  <c r="A69" i="13"/>
  <c r="E69" i="13"/>
  <c r="I69" i="13"/>
  <c r="M69" i="13"/>
  <c r="N69" i="13" s="1"/>
  <c r="O69" i="13" s="1"/>
  <c r="A70" i="13"/>
  <c r="E70" i="13"/>
  <c r="I70" i="13"/>
  <c r="M70" i="13"/>
  <c r="N70" i="13" s="1"/>
  <c r="O70" i="13" s="1"/>
  <c r="A71" i="13"/>
  <c r="E71" i="13"/>
  <c r="I71" i="13"/>
  <c r="M71" i="13"/>
  <c r="N71" i="13" s="1"/>
  <c r="O71" i="13" s="1"/>
  <c r="A72" i="13"/>
  <c r="E72" i="13"/>
  <c r="I72" i="13"/>
  <c r="M72" i="13"/>
  <c r="N72" i="13" s="1"/>
  <c r="O72" i="13" s="1"/>
  <c r="A73" i="13"/>
  <c r="E73" i="13"/>
  <c r="I73" i="13"/>
  <c r="M73" i="13"/>
  <c r="N73" i="13" s="1"/>
  <c r="O73" i="13" s="1"/>
  <c r="A74" i="13"/>
  <c r="E74" i="13"/>
  <c r="I74" i="13"/>
  <c r="M74" i="13"/>
  <c r="N74" i="13" s="1"/>
  <c r="O74" i="13" s="1"/>
  <c r="A75" i="13"/>
  <c r="E75" i="13"/>
  <c r="I75" i="13"/>
  <c r="M75" i="13"/>
  <c r="N75" i="13" s="1"/>
  <c r="O75" i="13" s="1"/>
  <c r="A76" i="13"/>
  <c r="E76" i="13"/>
  <c r="I76" i="13"/>
  <c r="M76" i="13"/>
  <c r="N76" i="13" s="1"/>
  <c r="O76" i="13" s="1"/>
  <c r="A77" i="13"/>
  <c r="E77" i="13"/>
  <c r="I77" i="13"/>
  <c r="M77" i="13"/>
  <c r="N77" i="13" s="1"/>
  <c r="O77" i="13" s="1"/>
  <c r="A78" i="13"/>
  <c r="E78" i="13"/>
  <c r="I78" i="13"/>
  <c r="M78" i="13"/>
  <c r="N78" i="13" s="1"/>
  <c r="O78" i="13" s="1"/>
  <c r="A79" i="13"/>
  <c r="E79" i="13"/>
  <c r="I79" i="13"/>
  <c r="M79" i="13"/>
  <c r="N79" i="13" s="1"/>
  <c r="O79" i="13" s="1"/>
  <c r="A80" i="13"/>
  <c r="E80" i="13"/>
  <c r="I80" i="13"/>
  <c r="M80" i="13"/>
  <c r="N80" i="13" s="1"/>
  <c r="O80" i="13" s="1"/>
  <c r="A81" i="13"/>
  <c r="E81" i="13"/>
  <c r="I81" i="13"/>
  <c r="M81" i="13"/>
  <c r="N81" i="13" s="1"/>
  <c r="O81" i="13" s="1"/>
  <c r="A82" i="13"/>
  <c r="E82" i="13"/>
  <c r="I82" i="13"/>
  <c r="M82" i="13"/>
  <c r="N82" i="13" s="1"/>
  <c r="O82" i="13" s="1"/>
  <c r="A83" i="13"/>
  <c r="E83" i="13"/>
  <c r="I83" i="13"/>
  <c r="M83" i="13"/>
  <c r="N83" i="13" s="1"/>
  <c r="O83" i="13" s="1"/>
  <c r="A84" i="13"/>
  <c r="E84" i="13"/>
  <c r="I84" i="13"/>
  <c r="J84" i="13" s="1"/>
  <c r="M84" i="13"/>
  <c r="A85" i="13"/>
  <c r="E85" i="13"/>
  <c r="I85" i="13"/>
  <c r="M85" i="13"/>
  <c r="N85" i="13" s="1"/>
  <c r="O85" i="13" s="1"/>
  <c r="A86" i="13"/>
  <c r="E86" i="13"/>
  <c r="I86" i="13"/>
  <c r="J86" i="13" s="1"/>
  <c r="M86" i="13"/>
  <c r="N86" i="13" s="1"/>
  <c r="O86" i="13" s="1"/>
  <c r="A87" i="13"/>
  <c r="E87" i="13"/>
  <c r="I87" i="13"/>
  <c r="J87" i="13" s="1"/>
  <c r="M87" i="13"/>
  <c r="N87" i="13" s="1"/>
  <c r="O87" i="13" s="1"/>
  <c r="A88" i="13"/>
  <c r="E88" i="13"/>
  <c r="I88" i="13"/>
  <c r="J88" i="13" s="1"/>
  <c r="M88" i="13"/>
  <c r="N88" i="13" s="1"/>
  <c r="O88" i="13" s="1"/>
  <c r="A89" i="13"/>
  <c r="E89" i="13"/>
  <c r="I89" i="13"/>
  <c r="M89" i="13"/>
  <c r="N89" i="13" s="1"/>
  <c r="O89" i="13" s="1"/>
  <c r="A90" i="13"/>
  <c r="E90" i="13"/>
  <c r="I90" i="13"/>
  <c r="J90" i="13" s="1"/>
  <c r="M90" i="13"/>
  <c r="N90" i="13" s="1"/>
  <c r="O90" i="13" s="1"/>
  <c r="A91" i="13"/>
  <c r="E91" i="13"/>
  <c r="I91" i="13"/>
  <c r="M91" i="13"/>
  <c r="N91" i="13" s="1"/>
  <c r="O91" i="13" s="1"/>
  <c r="A92" i="13"/>
  <c r="E92" i="13"/>
  <c r="I92" i="13"/>
  <c r="J92" i="13" s="1"/>
  <c r="M92" i="13"/>
  <c r="N92" i="13" s="1"/>
  <c r="O92" i="13" s="1"/>
  <c r="A93" i="13"/>
  <c r="E93" i="13"/>
  <c r="I93" i="13"/>
  <c r="M93" i="13"/>
  <c r="N93" i="13" s="1"/>
  <c r="O93" i="13" s="1"/>
  <c r="A94" i="13"/>
  <c r="E94" i="13"/>
  <c r="I94" i="13"/>
  <c r="J94" i="13" s="1"/>
  <c r="M94" i="13"/>
  <c r="N94" i="13" s="1"/>
  <c r="A95" i="13"/>
  <c r="E95" i="13"/>
  <c r="I95" i="13"/>
  <c r="M95" i="13"/>
  <c r="N95" i="13" s="1"/>
  <c r="A96" i="13"/>
  <c r="E96" i="13"/>
  <c r="I96" i="13"/>
  <c r="J96" i="13" s="1"/>
  <c r="M96" i="13"/>
  <c r="N96" i="13" s="1"/>
  <c r="A97" i="13"/>
  <c r="E97" i="13"/>
  <c r="I97" i="13"/>
  <c r="M97" i="13"/>
  <c r="A98" i="13"/>
  <c r="E98" i="13"/>
  <c r="I98" i="13"/>
  <c r="J98" i="13" s="1"/>
  <c r="M98" i="13"/>
  <c r="N98" i="13" s="1"/>
  <c r="A99" i="13"/>
  <c r="E99" i="13"/>
  <c r="I99" i="13"/>
  <c r="M99" i="13"/>
  <c r="A100" i="13"/>
  <c r="E100" i="13"/>
  <c r="I100" i="13"/>
  <c r="J100" i="13" s="1"/>
  <c r="M100" i="13"/>
  <c r="A101" i="13"/>
  <c r="E101" i="13"/>
  <c r="I101" i="13"/>
  <c r="M101" i="13"/>
  <c r="N101" i="13" s="1"/>
  <c r="A102" i="13"/>
  <c r="E102" i="13"/>
  <c r="I102" i="13"/>
  <c r="J102" i="13" s="1"/>
  <c r="M102" i="13"/>
  <c r="A103" i="13"/>
  <c r="E103" i="13"/>
  <c r="I103" i="13"/>
  <c r="M103" i="13"/>
  <c r="A104" i="13"/>
  <c r="E104" i="13"/>
  <c r="I104" i="13"/>
  <c r="J104" i="13" s="1"/>
  <c r="M104" i="13"/>
  <c r="A105" i="13"/>
  <c r="E105" i="13"/>
  <c r="I105" i="13"/>
  <c r="M105" i="13"/>
  <c r="A106" i="13"/>
  <c r="E106" i="13"/>
  <c r="I106" i="13"/>
  <c r="M106" i="13"/>
  <c r="N106" i="13" s="1"/>
  <c r="O106" i="13" s="1"/>
  <c r="A107" i="13"/>
  <c r="E107" i="13"/>
  <c r="I107" i="13"/>
  <c r="J107" i="13" s="1"/>
  <c r="M107" i="13"/>
  <c r="N107" i="13" s="1"/>
  <c r="O107" i="13" s="1"/>
  <c r="A108" i="13"/>
  <c r="E108" i="13"/>
  <c r="I108" i="13"/>
  <c r="J108" i="13" s="1"/>
  <c r="M108" i="13"/>
  <c r="N108" i="13" s="1"/>
  <c r="A109" i="13"/>
  <c r="E109" i="13"/>
  <c r="I109" i="13"/>
  <c r="J109" i="13" s="1"/>
  <c r="M109" i="13"/>
  <c r="A110" i="13"/>
  <c r="E110" i="13"/>
  <c r="I110" i="13"/>
  <c r="M110" i="13"/>
  <c r="N110" i="13" s="1"/>
  <c r="O110" i="13" s="1"/>
  <c r="A111" i="13"/>
  <c r="E111" i="13"/>
  <c r="I111" i="13"/>
  <c r="J111" i="13" s="1"/>
  <c r="M111" i="13"/>
  <c r="N111" i="13" s="1"/>
  <c r="O111" i="13" s="1"/>
  <c r="A112" i="13"/>
  <c r="E112" i="13"/>
  <c r="I112" i="13"/>
  <c r="J112" i="13" s="1"/>
  <c r="M112" i="13"/>
  <c r="N112" i="13" s="1"/>
  <c r="A113" i="13"/>
  <c r="E113" i="13"/>
  <c r="I113" i="13"/>
  <c r="J113" i="13" s="1"/>
  <c r="M113" i="13"/>
  <c r="N113" i="13" s="1"/>
  <c r="A114" i="13"/>
  <c r="E114" i="13"/>
  <c r="I114" i="13"/>
  <c r="M114" i="13"/>
  <c r="N114" i="13" s="1"/>
  <c r="O114" i="13" s="1"/>
  <c r="A115" i="13"/>
  <c r="E115" i="13"/>
  <c r="I115" i="13"/>
  <c r="J115" i="13" s="1"/>
  <c r="M115" i="13"/>
  <c r="N115" i="13" s="1"/>
  <c r="O115" i="13" s="1"/>
  <c r="A116" i="13"/>
  <c r="E116" i="13"/>
  <c r="I116" i="13"/>
  <c r="J116" i="13" s="1"/>
  <c r="M116" i="13"/>
  <c r="N116" i="13" s="1"/>
  <c r="A117" i="13"/>
  <c r="E117" i="13"/>
  <c r="I117" i="13"/>
  <c r="J117" i="13" s="1"/>
  <c r="M117" i="13"/>
  <c r="N117" i="13" s="1"/>
  <c r="A118" i="13"/>
  <c r="E118" i="13"/>
  <c r="I118" i="13"/>
  <c r="M118" i="13"/>
  <c r="N118" i="13" s="1"/>
  <c r="O118" i="13" s="1"/>
  <c r="A119" i="13"/>
  <c r="E119" i="13"/>
  <c r="I119" i="13"/>
  <c r="J119" i="13" s="1"/>
  <c r="M119" i="13"/>
  <c r="N119" i="13" s="1"/>
  <c r="O119" i="13" s="1"/>
  <c r="A120" i="13"/>
  <c r="E120" i="13"/>
  <c r="I120" i="13"/>
  <c r="J120" i="13" s="1"/>
  <c r="M120" i="13"/>
  <c r="N120" i="13" s="1"/>
  <c r="A121" i="13"/>
  <c r="E121" i="13"/>
  <c r="I121" i="13"/>
  <c r="J121" i="13" s="1"/>
  <c r="M121" i="13"/>
  <c r="N121" i="13" s="1"/>
  <c r="A122" i="13"/>
  <c r="E122" i="13"/>
  <c r="I122" i="13"/>
  <c r="M122" i="13"/>
  <c r="N122" i="13" s="1"/>
  <c r="O122" i="13" s="1"/>
  <c r="A123" i="13"/>
  <c r="E123" i="13"/>
  <c r="I123" i="13"/>
  <c r="J123" i="13" s="1"/>
  <c r="M123" i="13"/>
  <c r="N123" i="13" s="1"/>
  <c r="O123" i="13" s="1"/>
  <c r="K160" i="13" l="1"/>
  <c r="R160" i="13" s="1"/>
  <c r="K126" i="13"/>
  <c r="R126" i="13" s="1"/>
  <c r="Q165" i="13"/>
  <c r="K162" i="13"/>
  <c r="R162" i="13" s="1"/>
  <c r="B135" i="13"/>
  <c r="B136" i="13" s="1"/>
  <c r="B137" i="13" s="1"/>
  <c r="K150" i="13"/>
  <c r="R150" i="13" s="1"/>
  <c r="K132" i="13"/>
  <c r="R132" i="13" s="1"/>
  <c r="K147" i="13"/>
  <c r="R147" i="13" s="1"/>
  <c r="K144" i="13"/>
  <c r="R144" i="13" s="1"/>
  <c r="K141" i="13"/>
  <c r="R141" i="13" s="1"/>
  <c r="K138" i="13"/>
  <c r="R138" i="13" s="1"/>
  <c r="K129" i="13"/>
  <c r="R129" i="13" s="1"/>
  <c r="K145" i="13"/>
  <c r="R145" i="13" s="1"/>
  <c r="K146" i="13"/>
  <c r="R146" i="13" s="1"/>
  <c r="O137" i="13"/>
  <c r="R137" i="13" s="1"/>
  <c r="R139" i="13"/>
  <c r="R140" i="13"/>
  <c r="K127" i="13"/>
  <c r="R127" i="13" s="1"/>
  <c r="K151" i="13"/>
  <c r="R151" i="13" s="1"/>
  <c r="K130" i="13"/>
  <c r="R130" i="13" s="1"/>
  <c r="K133" i="13"/>
  <c r="R133" i="13" s="1"/>
  <c r="Q140" i="13"/>
  <c r="K136" i="13"/>
  <c r="R136" i="13" s="1"/>
  <c r="K142" i="13"/>
  <c r="R142" i="13" s="1"/>
  <c r="K153" i="13"/>
  <c r="R153" i="13" s="1"/>
  <c r="P173" i="13"/>
  <c r="P179" i="13"/>
  <c r="P169" i="13"/>
  <c r="Q174" i="13"/>
  <c r="P176" i="13"/>
  <c r="P178" i="13"/>
  <c r="J179" i="13"/>
  <c r="K179" i="13" s="1"/>
  <c r="R179" i="13" s="1"/>
  <c r="P177" i="13"/>
  <c r="P172" i="13"/>
  <c r="J177" i="13"/>
  <c r="K177" i="13" s="1"/>
  <c r="R177" i="13" s="1"/>
  <c r="N158" i="13"/>
  <c r="O158" i="13" s="1"/>
  <c r="Q168" i="13"/>
  <c r="J176" i="13"/>
  <c r="Q176" i="13" s="1"/>
  <c r="P158" i="13"/>
  <c r="P171" i="13"/>
  <c r="P174" i="13"/>
  <c r="Q178" i="13"/>
  <c r="K178" i="13"/>
  <c r="R178" i="13" s="1"/>
  <c r="Q179" i="13"/>
  <c r="J171" i="13"/>
  <c r="Q171" i="13" s="1"/>
  <c r="J172" i="13"/>
  <c r="Q172" i="13" s="1"/>
  <c r="J173" i="13"/>
  <c r="Q173" i="13" s="1"/>
  <c r="K174" i="13"/>
  <c r="R174" i="13" s="1"/>
  <c r="J169" i="13"/>
  <c r="Q169" i="13" s="1"/>
  <c r="K158" i="13"/>
  <c r="K168" i="13"/>
  <c r="R168" i="13" s="1"/>
  <c r="P168" i="13"/>
  <c r="O169" i="13"/>
  <c r="P91" i="13"/>
  <c r="P102" i="13"/>
  <c r="P100" i="13"/>
  <c r="P89" i="13"/>
  <c r="P85" i="13"/>
  <c r="P83" i="13"/>
  <c r="K90" i="13"/>
  <c r="R90" i="13" s="1"/>
  <c r="Q121" i="13"/>
  <c r="Q117" i="13"/>
  <c r="P104" i="13"/>
  <c r="K102" i="13"/>
  <c r="P84" i="13"/>
  <c r="K104" i="13"/>
  <c r="N102" i="13"/>
  <c r="O102" i="13" s="1"/>
  <c r="P99" i="13"/>
  <c r="P92" i="13"/>
  <c r="P94" i="13"/>
  <c r="P103" i="13"/>
  <c r="K100" i="13"/>
  <c r="P95" i="13"/>
  <c r="K86" i="13"/>
  <c r="R86" i="13" s="1"/>
  <c r="K84" i="13"/>
  <c r="P86" i="13"/>
  <c r="Q113" i="13"/>
  <c r="Q123" i="13"/>
  <c r="Q107" i="13"/>
  <c r="N100" i="13"/>
  <c r="Q100" i="13" s="1"/>
  <c r="K94" i="13"/>
  <c r="K92" i="13"/>
  <c r="R92" i="13" s="1"/>
  <c r="P88" i="13"/>
  <c r="N84" i="13"/>
  <c r="O84" i="13" s="1"/>
  <c r="P98" i="13"/>
  <c r="P96" i="13"/>
  <c r="O121" i="13"/>
  <c r="Q115" i="13"/>
  <c r="O95" i="13"/>
  <c r="O117" i="13"/>
  <c r="Q111" i="13"/>
  <c r="Q108" i="13"/>
  <c r="P90" i="13"/>
  <c r="Q87" i="13"/>
  <c r="Q120" i="13"/>
  <c r="O113" i="13"/>
  <c r="N109" i="13"/>
  <c r="Q109" i="13" s="1"/>
  <c r="N105" i="13"/>
  <c r="O105" i="13" s="1"/>
  <c r="O101" i="13"/>
  <c r="N99" i="13"/>
  <c r="O99" i="13" s="1"/>
  <c r="K98" i="13"/>
  <c r="N97" i="13"/>
  <c r="O97" i="13" s="1"/>
  <c r="K96" i="13"/>
  <c r="K88" i="13"/>
  <c r="R88" i="13" s="1"/>
  <c r="P87" i="13"/>
  <c r="Q116" i="13"/>
  <c r="Q112" i="13"/>
  <c r="P118" i="13"/>
  <c r="P114" i="13"/>
  <c r="P110" i="13"/>
  <c r="P106" i="13"/>
  <c r="J105" i="13"/>
  <c r="P105" i="13"/>
  <c r="J101" i="13"/>
  <c r="Q101" i="13" s="1"/>
  <c r="J93" i="13"/>
  <c r="Q93" i="13" s="1"/>
  <c r="K121" i="13"/>
  <c r="P121" i="13"/>
  <c r="K117" i="13"/>
  <c r="P117" i="13"/>
  <c r="K113" i="13"/>
  <c r="P113" i="13"/>
  <c r="K109" i="13"/>
  <c r="P109" i="13"/>
  <c r="J103" i="13"/>
  <c r="P101" i="13"/>
  <c r="J95" i="13"/>
  <c r="Q95" i="13" s="1"/>
  <c r="P93" i="13"/>
  <c r="J89" i="13"/>
  <c r="Q89" i="13" s="1"/>
  <c r="J85" i="13"/>
  <c r="Q85" i="13" s="1"/>
  <c r="P122" i="13"/>
  <c r="K120" i="13"/>
  <c r="P120" i="13"/>
  <c r="O116" i="13"/>
  <c r="O108" i="13"/>
  <c r="O120" i="13"/>
  <c r="Q119" i="13"/>
  <c r="K116" i="13"/>
  <c r="P116" i="13"/>
  <c r="O112" i="13"/>
  <c r="K112" i="13"/>
  <c r="P112" i="13"/>
  <c r="K108" i="13"/>
  <c r="P108" i="13"/>
  <c r="J97" i="13"/>
  <c r="K123" i="13"/>
  <c r="R123" i="13" s="1"/>
  <c r="P123" i="13"/>
  <c r="J122" i="13"/>
  <c r="Q122" i="13" s="1"/>
  <c r="K119" i="13"/>
  <c r="R119" i="13" s="1"/>
  <c r="P119" i="13"/>
  <c r="J118" i="13"/>
  <c r="Q118" i="13" s="1"/>
  <c r="K115" i="13"/>
  <c r="R115" i="13" s="1"/>
  <c r="P115" i="13"/>
  <c r="J114" i="13"/>
  <c r="Q114" i="13" s="1"/>
  <c r="K111" i="13"/>
  <c r="R111" i="13" s="1"/>
  <c r="P111" i="13"/>
  <c r="J110" i="13"/>
  <c r="Q110" i="13" s="1"/>
  <c r="K107" i="13"/>
  <c r="R107" i="13" s="1"/>
  <c r="P107" i="13"/>
  <c r="J106" i="13"/>
  <c r="Q106" i="13" s="1"/>
  <c r="N104" i="13"/>
  <c r="Q104" i="13" s="1"/>
  <c r="N103" i="13"/>
  <c r="O103" i="13" s="1"/>
  <c r="J99" i="13"/>
  <c r="P97" i="13"/>
  <c r="J91" i="13"/>
  <c r="Q91" i="13" s="1"/>
  <c r="O98" i="13"/>
  <c r="Q96" i="13"/>
  <c r="O94" i="13"/>
  <c r="Q92" i="13"/>
  <c r="Q88" i="13"/>
  <c r="K87" i="13"/>
  <c r="R87" i="13" s="1"/>
  <c r="J83" i="13"/>
  <c r="Q83" i="13" s="1"/>
  <c r="J81" i="13"/>
  <c r="Q81" i="13" s="1"/>
  <c r="P81" i="13"/>
  <c r="J79" i="13"/>
  <c r="Q79" i="13" s="1"/>
  <c r="P79" i="13"/>
  <c r="J77" i="13"/>
  <c r="Q77" i="13" s="1"/>
  <c r="P77" i="13"/>
  <c r="J75" i="13"/>
  <c r="Q75" i="13" s="1"/>
  <c r="P75" i="13"/>
  <c r="J73" i="13"/>
  <c r="Q73" i="13" s="1"/>
  <c r="P73" i="13"/>
  <c r="J71" i="13"/>
  <c r="Q71" i="13" s="1"/>
  <c r="P71" i="13"/>
  <c r="J69" i="13"/>
  <c r="Q69" i="13" s="1"/>
  <c r="P69" i="13"/>
  <c r="J67" i="13"/>
  <c r="Q67" i="13" s="1"/>
  <c r="P67" i="13"/>
  <c r="J65" i="13"/>
  <c r="Q65" i="13" s="1"/>
  <c r="P65" i="13"/>
  <c r="J63" i="13"/>
  <c r="Q63" i="13" s="1"/>
  <c r="P63" i="13"/>
  <c r="Q98" i="13"/>
  <c r="O96" i="13"/>
  <c r="Q94" i="13"/>
  <c r="Q90" i="13"/>
  <c r="Q86" i="13"/>
  <c r="J82" i="13"/>
  <c r="Q82" i="13" s="1"/>
  <c r="P82" i="13"/>
  <c r="J80" i="13"/>
  <c r="Q80" i="13" s="1"/>
  <c r="P80" i="13"/>
  <c r="J78" i="13"/>
  <c r="Q78" i="13" s="1"/>
  <c r="P78" i="13"/>
  <c r="J76" i="13"/>
  <c r="Q76" i="13" s="1"/>
  <c r="P76" i="13"/>
  <c r="J74" i="13"/>
  <c r="Q74" i="13" s="1"/>
  <c r="P74" i="13"/>
  <c r="J72" i="13"/>
  <c r="Q72" i="13" s="1"/>
  <c r="P72" i="13"/>
  <c r="J70" i="13"/>
  <c r="Q70" i="13" s="1"/>
  <c r="P70" i="13"/>
  <c r="J68" i="13"/>
  <c r="Q68" i="13" s="1"/>
  <c r="P68" i="13"/>
  <c r="J66" i="13"/>
  <c r="Q66" i="13" s="1"/>
  <c r="P66" i="13"/>
  <c r="J64" i="13"/>
  <c r="Q64" i="13" s="1"/>
  <c r="P64" i="13"/>
  <c r="K171" i="13" l="1"/>
  <c r="R171" i="13" s="1"/>
  <c r="B138" i="13"/>
  <c r="B139" i="13" s="1"/>
  <c r="B140" i="13" s="1"/>
  <c r="K172" i="13"/>
  <c r="R172" i="13" s="1"/>
  <c r="Q97" i="13"/>
  <c r="R94" i="13"/>
  <c r="R108" i="13"/>
  <c r="Q177" i="13"/>
  <c r="Q105" i="13"/>
  <c r="R158" i="13"/>
  <c r="K176" i="13"/>
  <c r="R176" i="13" s="1"/>
  <c r="Q158" i="13"/>
  <c r="K173" i="13"/>
  <c r="R173" i="13" s="1"/>
  <c r="K169" i="13"/>
  <c r="R169" i="13" s="1"/>
  <c r="R84" i="13"/>
  <c r="O100" i="13"/>
  <c r="R100" i="13" s="1"/>
  <c r="R112" i="13"/>
  <c r="R102" i="13"/>
  <c r="K79" i="13"/>
  <c r="R79" i="13" s="1"/>
  <c r="K74" i="13"/>
  <c r="R74" i="13" s="1"/>
  <c r="Q102" i="13"/>
  <c r="Q103" i="13"/>
  <c r="K67" i="13"/>
  <c r="R67" i="13" s="1"/>
  <c r="R117" i="13"/>
  <c r="K78" i="13"/>
  <c r="R78" i="13" s="1"/>
  <c r="K75" i="13"/>
  <c r="R75" i="13" s="1"/>
  <c r="R98" i="13"/>
  <c r="K101" i="13"/>
  <c r="R101" i="13" s="1"/>
  <c r="K105" i="13"/>
  <c r="R105" i="13" s="1"/>
  <c r="R96" i="13"/>
  <c r="K70" i="13"/>
  <c r="R70" i="13" s="1"/>
  <c r="K63" i="13"/>
  <c r="R63" i="13" s="1"/>
  <c r="Q84" i="13"/>
  <c r="K93" i="13"/>
  <c r="R93" i="13" s="1"/>
  <c r="Q99" i="13"/>
  <c r="R120" i="13"/>
  <c r="R113" i="13"/>
  <c r="R121" i="13"/>
  <c r="O109" i="13"/>
  <c r="R109" i="13" s="1"/>
  <c r="K66" i="13"/>
  <c r="R66" i="13" s="1"/>
  <c r="K82" i="13"/>
  <c r="R82" i="13" s="1"/>
  <c r="K71" i="13"/>
  <c r="R71" i="13" s="1"/>
  <c r="K91" i="13"/>
  <c r="R91" i="13" s="1"/>
  <c r="K95" i="13"/>
  <c r="R95" i="13" s="1"/>
  <c r="K122" i="13"/>
  <c r="R122" i="13" s="1"/>
  <c r="K68" i="13"/>
  <c r="R68" i="13" s="1"/>
  <c r="K76" i="13"/>
  <c r="R76" i="13" s="1"/>
  <c r="K69" i="13"/>
  <c r="R69" i="13" s="1"/>
  <c r="K77" i="13"/>
  <c r="R77" i="13" s="1"/>
  <c r="K83" i="13"/>
  <c r="R83" i="13" s="1"/>
  <c r="K85" i="13"/>
  <c r="R85" i="13" s="1"/>
  <c r="K103" i="13"/>
  <c r="R103" i="13" s="1"/>
  <c r="K106" i="13"/>
  <c r="R106" i="13" s="1"/>
  <c r="K114" i="13"/>
  <c r="R114" i="13" s="1"/>
  <c r="K64" i="13"/>
  <c r="R64" i="13" s="1"/>
  <c r="K72" i="13"/>
  <c r="R72" i="13" s="1"/>
  <c r="K80" i="13"/>
  <c r="R80" i="13" s="1"/>
  <c r="K65" i="13"/>
  <c r="R65" i="13" s="1"/>
  <c r="K73" i="13"/>
  <c r="R73" i="13" s="1"/>
  <c r="K81" i="13"/>
  <c r="R81" i="13" s="1"/>
  <c r="K99" i="13"/>
  <c r="R99" i="13" s="1"/>
  <c r="O104" i="13"/>
  <c r="R104" i="13" s="1"/>
  <c r="K97" i="13"/>
  <c r="R97" i="13" s="1"/>
  <c r="R116" i="13"/>
  <c r="K89" i="13"/>
  <c r="R89" i="13" s="1"/>
  <c r="K110" i="13"/>
  <c r="R110" i="13" s="1"/>
  <c r="K118" i="13"/>
  <c r="R118" i="13" s="1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M28" i="13"/>
  <c r="N28" i="13" s="1"/>
  <c r="O28" i="13" s="1"/>
  <c r="I28" i="13"/>
  <c r="J28" i="13" s="1"/>
  <c r="B28" i="13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A28" i="13"/>
  <c r="A29" i="13"/>
  <c r="A30" i="13"/>
  <c r="A31" i="13"/>
  <c r="A32" i="13"/>
  <c r="A33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I29" i="13"/>
  <c r="I30" i="13"/>
  <c r="J30" i="13" s="1"/>
  <c r="I31" i="13"/>
  <c r="J31" i="13" s="1"/>
  <c r="K31" i="13" s="1"/>
  <c r="I32" i="13"/>
  <c r="J32" i="13" s="1"/>
  <c r="I33" i="13"/>
  <c r="J33" i="13" s="1"/>
  <c r="I34" i="13"/>
  <c r="J34" i="13" s="1"/>
  <c r="I35" i="13"/>
  <c r="J35" i="13" s="1"/>
  <c r="I42" i="13"/>
  <c r="J42" i="13" s="1"/>
  <c r="K42" i="13" s="1"/>
  <c r="I43" i="13"/>
  <c r="J43" i="13" s="1"/>
  <c r="I44" i="13"/>
  <c r="J44" i="13" s="1"/>
  <c r="K44" i="13" s="1"/>
  <c r="I45" i="13"/>
  <c r="I46" i="13"/>
  <c r="J46" i="13" s="1"/>
  <c r="I47" i="13"/>
  <c r="J47" i="13" s="1"/>
  <c r="K47" i="13" s="1"/>
  <c r="I48" i="13"/>
  <c r="J48" i="13" s="1"/>
  <c r="I49" i="13"/>
  <c r="I50" i="13"/>
  <c r="I51" i="13"/>
  <c r="I52" i="13"/>
  <c r="J52" i="13" s="1"/>
  <c r="K52" i="13" s="1"/>
  <c r="I53" i="13"/>
  <c r="J53" i="13" s="1"/>
  <c r="K53" i="13" s="1"/>
  <c r="I54" i="13"/>
  <c r="J54" i="13" s="1"/>
  <c r="K54" i="13" s="1"/>
  <c r="I55" i="13"/>
  <c r="J55" i="13" s="1"/>
  <c r="K55" i="13" s="1"/>
  <c r="I56" i="13"/>
  <c r="J56" i="13" s="1"/>
  <c r="K56" i="13" s="1"/>
  <c r="I57" i="13"/>
  <c r="I58" i="13"/>
  <c r="I59" i="13"/>
  <c r="I60" i="13"/>
  <c r="J60" i="13" s="1"/>
  <c r="K60" i="13" s="1"/>
  <c r="I61" i="13"/>
  <c r="J61" i="13" s="1"/>
  <c r="I62" i="13"/>
  <c r="J62" i="13" s="1"/>
  <c r="M29" i="13"/>
  <c r="N29" i="13" s="1"/>
  <c r="M30" i="13"/>
  <c r="N30" i="13" s="1"/>
  <c r="O30" i="13" s="1"/>
  <c r="M31" i="13"/>
  <c r="M32" i="13"/>
  <c r="M33" i="13"/>
  <c r="N33" i="13" s="1"/>
  <c r="M34" i="13"/>
  <c r="M35" i="13"/>
  <c r="N35" i="13" s="1"/>
  <c r="O35" i="13" s="1"/>
  <c r="M36" i="13"/>
  <c r="N36" i="13" s="1"/>
  <c r="M37" i="13"/>
  <c r="N37" i="13" s="1"/>
  <c r="M38" i="13"/>
  <c r="M39" i="13"/>
  <c r="M40" i="13"/>
  <c r="N40" i="13" s="1"/>
  <c r="O40" i="13" s="1"/>
  <c r="M41" i="13"/>
  <c r="N41" i="13" s="1"/>
  <c r="M42" i="13"/>
  <c r="M43" i="13"/>
  <c r="N43" i="13" s="1"/>
  <c r="O43" i="13" s="1"/>
  <c r="M44" i="13"/>
  <c r="N44" i="13" s="1"/>
  <c r="M45" i="13"/>
  <c r="N45" i="13" s="1"/>
  <c r="O45" i="13" s="1"/>
  <c r="M46" i="13"/>
  <c r="N46" i="13" s="1"/>
  <c r="O46" i="13" s="1"/>
  <c r="M47" i="13"/>
  <c r="M48" i="13"/>
  <c r="N48" i="13" s="1"/>
  <c r="O48" i="13" s="1"/>
  <c r="M49" i="13"/>
  <c r="N49" i="13" s="1"/>
  <c r="M50" i="13"/>
  <c r="M51" i="13"/>
  <c r="N51" i="13" s="1"/>
  <c r="O51" i="13" s="1"/>
  <c r="M52" i="13"/>
  <c r="N52" i="13" s="1"/>
  <c r="M53" i="13"/>
  <c r="N53" i="13" s="1"/>
  <c r="O53" i="13" s="1"/>
  <c r="M54" i="13"/>
  <c r="N54" i="13" s="1"/>
  <c r="O54" i="13" s="1"/>
  <c r="M55" i="13"/>
  <c r="N55" i="13" s="1"/>
  <c r="M56" i="13"/>
  <c r="N56" i="13" s="1"/>
  <c r="M57" i="13"/>
  <c r="N57" i="13" s="1"/>
  <c r="M58" i="13"/>
  <c r="M59" i="13"/>
  <c r="N59" i="13" s="1"/>
  <c r="M60" i="13"/>
  <c r="N60" i="13" s="1"/>
  <c r="M61" i="13"/>
  <c r="N61" i="13" s="1"/>
  <c r="M62" i="13"/>
  <c r="B141" i="13" l="1"/>
  <c r="B142" i="13" s="1"/>
  <c r="B143" i="13" s="1"/>
  <c r="P47" i="13"/>
  <c r="B63" i="13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P46" i="13"/>
  <c r="P30" i="13"/>
  <c r="P40" i="13"/>
  <c r="K46" i="13"/>
  <c r="R46" i="13" s="1"/>
  <c r="Q46" i="13"/>
  <c r="P48" i="13"/>
  <c r="P32" i="13"/>
  <c r="P45" i="13"/>
  <c r="P56" i="13"/>
  <c r="Q55" i="13"/>
  <c r="R53" i="13"/>
  <c r="R54" i="13"/>
  <c r="P38" i="13"/>
  <c r="O52" i="13"/>
  <c r="R52" i="13" s="1"/>
  <c r="K61" i="13"/>
  <c r="P61" i="13"/>
  <c r="Q43" i="13"/>
  <c r="J45" i="13"/>
  <c r="Q54" i="13"/>
  <c r="P54" i="13"/>
  <c r="P37" i="13"/>
  <c r="Q53" i="13"/>
  <c r="P55" i="13"/>
  <c r="K30" i="13"/>
  <c r="R30" i="13" s="1"/>
  <c r="Q30" i="13"/>
  <c r="J58" i="13"/>
  <c r="K58" i="13" s="1"/>
  <c r="J50" i="13"/>
  <c r="K50" i="13" s="1"/>
  <c r="N39" i="13"/>
  <c r="O39" i="13" s="1"/>
  <c r="R39" i="13" s="1"/>
  <c r="P39" i="13"/>
  <c r="N47" i="13"/>
  <c r="Q47" i="13" s="1"/>
  <c r="J57" i="13"/>
  <c r="Q57" i="13" s="1"/>
  <c r="J49" i="13"/>
  <c r="Q49" i="13" s="1"/>
  <c r="P49" i="13"/>
  <c r="K62" i="13"/>
  <c r="P62" i="13"/>
  <c r="Q48" i="13"/>
  <c r="K32" i="13"/>
  <c r="N62" i="13"/>
  <c r="O62" i="13" s="1"/>
  <c r="N38" i="13"/>
  <c r="O38" i="13" s="1"/>
  <c r="R38" i="13" s="1"/>
  <c r="P31" i="13"/>
  <c r="N31" i="13"/>
  <c r="O31" i="13" s="1"/>
  <c r="R31" i="13" s="1"/>
  <c r="O61" i="13"/>
  <c r="Q61" i="13"/>
  <c r="O37" i="13"/>
  <c r="Q37" i="13"/>
  <c r="Q35" i="13"/>
  <c r="N32" i="13"/>
  <c r="O32" i="13" s="1"/>
  <c r="P53" i="13"/>
  <c r="Q52" i="13"/>
  <c r="Q44" i="13"/>
  <c r="J59" i="13"/>
  <c r="K59" i="13" s="1"/>
  <c r="Q33" i="13"/>
  <c r="O57" i="13"/>
  <c r="Q41" i="13"/>
  <c r="O41" i="13"/>
  <c r="P51" i="13"/>
  <c r="R40" i="13"/>
  <c r="K43" i="13"/>
  <c r="R43" i="13" s="1"/>
  <c r="J51" i="13"/>
  <c r="Q51" i="13" s="1"/>
  <c r="P59" i="13"/>
  <c r="Q40" i="13"/>
  <c r="P57" i="13"/>
  <c r="O33" i="13"/>
  <c r="P35" i="13"/>
  <c r="P33" i="13"/>
  <c r="K48" i="13"/>
  <c r="R48" i="13" s="1"/>
  <c r="P43" i="13"/>
  <c r="K35" i="13"/>
  <c r="R35" i="13" s="1"/>
  <c r="P41" i="13"/>
  <c r="K34" i="13"/>
  <c r="P29" i="13"/>
  <c r="J29" i="13"/>
  <c r="Q29" i="13" s="1"/>
  <c r="P28" i="13"/>
  <c r="Q28" i="13"/>
  <c r="K28" i="13"/>
  <c r="R28" i="13" s="1"/>
  <c r="Q56" i="13"/>
  <c r="O56" i="13"/>
  <c r="R56" i="13" s="1"/>
  <c r="O60" i="13"/>
  <c r="R60" i="13" s="1"/>
  <c r="Q60" i="13"/>
  <c r="Q36" i="13"/>
  <c r="O36" i="13"/>
  <c r="R36" i="13" s="1"/>
  <c r="O29" i="13"/>
  <c r="N58" i="13"/>
  <c r="P58" i="13"/>
  <c r="N50" i="13"/>
  <c r="P50" i="13"/>
  <c r="N42" i="13"/>
  <c r="Q42" i="13" s="1"/>
  <c r="P42" i="13"/>
  <c r="N34" i="13"/>
  <c r="P34" i="13"/>
  <c r="O55" i="13"/>
  <c r="R55" i="13" s="1"/>
  <c r="P60" i="13"/>
  <c r="P52" i="13"/>
  <c r="P44" i="13"/>
  <c r="P36" i="13"/>
  <c r="O44" i="13"/>
  <c r="R44" i="13" s="1"/>
  <c r="O59" i="13"/>
  <c r="O49" i="13"/>
  <c r="K33" i="13"/>
  <c r="B144" i="13" l="1"/>
  <c r="B145" i="13" s="1"/>
  <c r="B146" i="13" s="1"/>
  <c r="Q31" i="13"/>
  <c r="Q59" i="13"/>
  <c r="O47" i="13"/>
  <c r="R47" i="13" s="1"/>
  <c r="K57" i="13"/>
  <c r="R57" i="13" s="1"/>
  <c r="Q39" i="13"/>
  <c r="R41" i="13"/>
  <c r="Q38" i="13"/>
  <c r="R62" i="13"/>
  <c r="R37" i="13"/>
  <c r="R32" i="13"/>
  <c r="Q58" i="13"/>
  <c r="R61" i="13"/>
  <c r="K51" i="13"/>
  <c r="R51" i="13" s="1"/>
  <c r="K49" i="13"/>
  <c r="R49" i="13" s="1"/>
  <c r="Q45" i="13"/>
  <c r="K45" i="13"/>
  <c r="R45" i="13" s="1"/>
  <c r="Q50" i="13"/>
  <c r="Q62" i="13"/>
  <c r="Q32" i="13"/>
  <c r="R33" i="13"/>
  <c r="K29" i="13"/>
  <c r="R29" i="13" s="1"/>
  <c r="R59" i="13"/>
  <c r="O42" i="13"/>
  <c r="R42" i="13" s="1"/>
  <c r="O50" i="13"/>
  <c r="R50" i="13" s="1"/>
  <c r="O58" i="13"/>
  <c r="R58" i="13" s="1"/>
  <c r="Q34" i="13"/>
  <c r="O34" i="13"/>
  <c r="R34" i="13" s="1"/>
  <c r="B147" i="13" l="1"/>
  <c r="B148" i="13" s="1"/>
  <c r="B149" i="13" s="1"/>
  <c r="B150" i="13" s="1"/>
  <c r="B151" i="13" s="1"/>
  <c r="B152" i="13" s="1"/>
  <c r="B153" i="13" s="1"/>
  <c r="B154" i="13" s="1"/>
  <c r="B155" i="13" s="1"/>
  <c r="B156" i="13" s="1"/>
  <c r="A156" i="13"/>
  <c r="A155" i="13"/>
  <c r="A154" i="13"/>
  <c r="A12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25" i="13"/>
  <c r="E154" i="13"/>
  <c r="E155" i="13"/>
  <c r="E156" i="13"/>
  <c r="M155" i="13" l="1"/>
  <c r="N155" i="13" s="1"/>
  <c r="M156" i="13"/>
  <c r="N156" i="13" s="1"/>
  <c r="M154" i="13"/>
  <c r="G7" i="15"/>
  <c r="M175" i="13" s="1"/>
  <c r="M125" i="13"/>
  <c r="H6" i="15" l="1"/>
  <c r="G6" i="15"/>
  <c r="M170" i="13" s="1"/>
  <c r="N125" i="13"/>
  <c r="O125" i="13" s="1"/>
  <c r="G5" i="15"/>
  <c r="N154" i="13"/>
  <c r="H7" i="15"/>
  <c r="N175" i="13" s="1"/>
  <c r="O155" i="13"/>
  <c r="I154" i="13"/>
  <c r="I125" i="13"/>
  <c r="I156" i="13"/>
  <c r="O156" i="13"/>
  <c r="I155" i="13"/>
  <c r="J155" i="13" s="1"/>
  <c r="Q155" i="13" s="1"/>
  <c r="N170" i="13" l="1"/>
  <c r="M157" i="13"/>
  <c r="I6" i="15"/>
  <c r="L6" i="15"/>
  <c r="C6" i="15"/>
  <c r="D6" i="15"/>
  <c r="M124" i="13"/>
  <c r="C7" i="15"/>
  <c r="I175" i="13" s="1"/>
  <c r="C4" i="15"/>
  <c r="I27" i="13" s="1"/>
  <c r="H4" i="15"/>
  <c r="N27" i="13" s="1"/>
  <c r="G4" i="15"/>
  <c r="M27" i="13" s="1"/>
  <c r="J125" i="13"/>
  <c r="K125" i="13" s="1"/>
  <c r="C5" i="15"/>
  <c r="H5" i="15"/>
  <c r="N157" i="13" s="1"/>
  <c r="O154" i="13"/>
  <c r="I5" i="15" s="1"/>
  <c r="J154" i="13"/>
  <c r="I7" i="15"/>
  <c r="O175" i="13" s="1"/>
  <c r="P156" i="13"/>
  <c r="J156" i="13"/>
  <c r="Q156" i="13" s="1"/>
  <c r="P154" i="13"/>
  <c r="K155" i="13"/>
  <c r="R155" i="13" s="1"/>
  <c r="P155" i="13"/>
  <c r="P125" i="13"/>
  <c r="I157" i="13" l="1"/>
  <c r="I170" i="13"/>
  <c r="O170" i="13"/>
  <c r="O157" i="13"/>
  <c r="K6" i="15"/>
  <c r="M6" i="15"/>
  <c r="E6" i="15"/>
  <c r="N124" i="13"/>
  <c r="Q125" i="13"/>
  <c r="D4" i="15"/>
  <c r="D7" i="15"/>
  <c r="K7" i="15"/>
  <c r="P175" i="13" s="1"/>
  <c r="K5" i="15"/>
  <c r="I4" i="15"/>
  <c r="D5" i="15"/>
  <c r="J157" i="13" s="1"/>
  <c r="O124" i="13"/>
  <c r="K4" i="15"/>
  <c r="P27" i="13" s="1"/>
  <c r="H2" i="15"/>
  <c r="N26" i="13" s="1"/>
  <c r="G2" i="15"/>
  <c r="M26" i="13" s="1"/>
  <c r="C2" i="15"/>
  <c r="I26" i="13" s="1"/>
  <c r="I124" i="13"/>
  <c r="Q154" i="13"/>
  <c r="K154" i="13"/>
  <c r="K156" i="13"/>
  <c r="R156" i="13" s="1"/>
  <c r="R125" i="13"/>
  <c r="J170" i="13" l="1"/>
  <c r="J175" i="13"/>
  <c r="P157" i="13"/>
  <c r="P170" i="13"/>
  <c r="P124" i="13"/>
  <c r="J124" i="13"/>
  <c r="L4" i="15"/>
  <c r="L7" i="15"/>
  <c r="E4" i="15"/>
  <c r="E7" i="15"/>
  <c r="E5" i="15"/>
  <c r="K157" i="13" s="1"/>
  <c r="L5" i="15"/>
  <c r="Q157" i="13" s="1"/>
  <c r="K2" i="15"/>
  <c r="P26" i="13" s="1"/>
  <c r="I2" i="15"/>
  <c r="O26" i="13" s="1"/>
  <c r="O27" i="13"/>
  <c r="R154" i="13"/>
  <c r="J27" i="13"/>
  <c r="D2" i="15"/>
  <c r="J26" i="13" s="1"/>
  <c r="K170" i="13" l="1"/>
  <c r="K175" i="13"/>
  <c r="Q170" i="13"/>
  <c r="Q175" i="13"/>
  <c r="Q124" i="13"/>
  <c r="K124" i="13"/>
  <c r="Q27" i="13"/>
  <c r="M4" i="15"/>
  <c r="M7" i="15"/>
  <c r="M5" i="15"/>
  <c r="R157" i="13" s="1"/>
  <c r="K17" i="13"/>
  <c r="L2" i="15"/>
  <c r="Q26" i="13" s="1"/>
  <c r="K27" i="13"/>
  <c r="E2" i="15"/>
  <c r="R170" i="13" l="1"/>
  <c r="R175" i="13"/>
  <c r="R124" i="13"/>
  <c r="R27" i="13"/>
  <c r="M2" i="15"/>
  <c r="R26" i="13" s="1"/>
  <c r="K26" i="13"/>
  <c r="I17" i="13"/>
  <c r="F17" i="13" l="1"/>
</calcChain>
</file>

<file path=xl/sharedStrings.xml><?xml version="1.0" encoding="utf-8"?>
<sst xmlns="http://schemas.openxmlformats.org/spreadsheetml/2006/main" count="317" uniqueCount="212">
  <si>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</si>
  <si>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</si>
  <si>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</si>
  <si>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</si>
  <si>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</si>
  <si>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</si>
  <si>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</si>
  <si>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</si>
  <si>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</si>
  <si>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</si>
  <si>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</si>
  <si>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</si>
  <si>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</si>
  <si>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</si>
  <si>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</si>
  <si>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</si>
  <si>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</si>
  <si>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</si>
  <si>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</si>
  <si>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</si>
  <si>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</si>
  <si>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</si>
  <si>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</si>
  <si>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</si>
  <si>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</si>
  <si>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</si>
  <si>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</si>
  <si>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</si>
  <si>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</si>
  <si>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</si>
  <si>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</si>
  <si>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</si>
  <si>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</si>
  <si>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</si>
  <si>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</si>
  <si>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</si>
  <si>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</si>
  <si>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</si>
  <si>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</si>
  <si>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</si>
  <si>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</si>
  <si>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</si>
  <si>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</si>
  <si>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</si>
  <si>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</si>
  <si>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</si>
  <si>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</si>
  <si>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</si>
  <si>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</si>
  <si>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</si>
  <si>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</si>
  <si>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</si>
  <si>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</si>
  <si>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</si>
  <si>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</si>
  <si>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</si>
  <si>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</si>
  <si>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</si>
  <si>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</si>
  <si>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</si>
  <si>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</si>
  <si>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</si>
  <si>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</si>
  <si>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</si>
  <si>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</si>
  <si>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</si>
  <si>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</si>
  <si>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</si>
  <si>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</si>
  <si>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</si>
  <si>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</si>
  <si>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</si>
  <si>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</si>
  <si>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</si>
  <si>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</si>
  <si>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</si>
  <si>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</si>
  <si>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</si>
  <si>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</si>
  <si>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</si>
  <si>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</si>
  <si>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</si>
  <si>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</si>
  <si>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</si>
  <si>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</si>
  <si>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</si>
  <si>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</si>
  <si>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</si>
  <si>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</si>
  <si>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</si>
  <si>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</si>
  <si>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</si>
  <si>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</si>
  <si>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</si>
  <si>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</si>
  <si>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</si>
  <si>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</si>
  <si>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</si>
  <si>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</si>
  <si>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</si>
  <si>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</si>
  <si>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</si>
  <si>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</si>
  <si>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</si>
  <si>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</si>
  <si>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</si>
  <si>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</si>
  <si>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</si>
  <si>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</si>
  <si>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</si>
  <si>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</si>
  <si>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</si>
  <si>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</si>
  <si>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</si>
  <si>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</si>
  <si>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</si>
  <si>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</si>
  <si>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</si>
  <si>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</si>
  <si>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</si>
  <si>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</si>
  <si>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</si>
  <si>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</si>
  <si>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</si>
  <si>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TAK, co najmniej 1 os. niepełnosprawna</t>
  </si>
  <si>
    <t>TAK, co najmniej 1 os. bezrobotna</t>
  </si>
  <si>
    <t xml:space="preserve">lub osób bezrobotnych </t>
  </si>
  <si>
    <t xml:space="preserve">K3 - zatrudnienie osób niepełnosprawnych </t>
  </si>
  <si>
    <t xml:space="preserve">K2 - materiały biodegradowalne </t>
  </si>
  <si>
    <t xml:space="preserve">lub pochodzące z recyklingu 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</si>
  <si>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</si>
  <si>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</si>
  <si>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</si>
  <si>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</si>
  <si>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</si>
  <si>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</si>
  <si>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</si>
  <si>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</si>
  <si>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Łopatka wieprzowa b/k</t>
  </si>
  <si>
    <t>Schab wieprzowy b/k</t>
  </si>
  <si>
    <t>Boczek surowy b/k</t>
  </si>
  <si>
    <t>Żeberka wieprzowe</t>
  </si>
  <si>
    <t>Szynka wieprzowa b/k</t>
  </si>
  <si>
    <t>Mięso wieprzowe od szynki b/k drobne</t>
  </si>
  <si>
    <t>Golonka wieprzowa b/k - pakowana próżniowo</t>
  </si>
  <si>
    <t>Wątroba wieprzowa</t>
  </si>
  <si>
    <t>kg</t>
  </si>
  <si>
    <t>Pasztetowa</t>
  </si>
  <si>
    <t>Salceson włoski</t>
  </si>
  <si>
    <t>Salceson ozorkowy</t>
  </si>
  <si>
    <t>Kaszanka z kaszy gryczanej</t>
  </si>
  <si>
    <t>Salami</t>
  </si>
  <si>
    <t>Kiełbasa myśliwska</t>
  </si>
  <si>
    <t>Kiełbasa jałowcowa</t>
  </si>
  <si>
    <t>Kiełbasa parówkowa</t>
  </si>
  <si>
    <t>Parówki z szynki</t>
  </si>
  <si>
    <t>Mortadela</t>
  </si>
  <si>
    <t>Kiełbasa biała parzona</t>
  </si>
  <si>
    <t>Kiełbasa podlaska</t>
  </si>
  <si>
    <t>Kiełbasa wiejska</t>
  </si>
  <si>
    <t>Kiełbasa śląska</t>
  </si>
  <si>
    <t>Kiełbasa toruńska</t>
  </si>
  <si>
    <t>Kiełbasa zwyczajna</t>
  </si>
  <si>
    <t>Kiełbasa krakowska parzona</t>
  </si>
  <si>
    <t>Kiełbasa szynkowa wieprzowa</t>
  </si>
  <si>
    <t xml:space="preserve">Kiełbasa krakowska sucha </t>
  </si>
  <si>
    <t>Kiełbasa żywiecka</t>
  </si>
  <si>
    <t>Kabanosy</t>
  </si>
  <si>
    <t>Baleron</t>
  </si>
  <si>
    <t>Polędwica wieprzowa wędzona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</si>
  <si>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</si>
  <si>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</si>
  <si>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</si>
  <si>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</si>
  <si>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</si>
  <si>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</si>
  <si>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</si>
  <si>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Ogonówka</t>
  </si>
  <si>
    <t>3</t>
  </si>
  <si>
    <t>4</t>
  </si>
  <si>
    <t>5</t>
  </si>
  <si>
    <t>6</t>
  </si>
  <si>
    <t>7</t>
  </si>
  <si>
    <t>8</t>
  </si>
  <si>
    <t>9</t>
  </si>
  <si>
    <t>Kabanosy drobiowe</t>
  </si>
  <si>
    <t>Kiełbasa szynkowa drobiowa</t>
  </si>
  <si>
    <t>Parówki z fileta z kurczaka</t>
  </si>
  <si>
    <t>Udko drobiowe wędzone</t>
  </si>
  <si>
    <t>Filet z piersi kurczaka wędzony</t>
  </si>
  <si>
    <t>Filet z piersi indyka wędzony</t>
  </si>
  <si>
    <t>Szynka drobiowa</t>
  </si>
  <si>
    <t>Szynka z indyka</t>
  </si>
  <si>
    <t>Mortadela drobiowa</t>
  </si>
  <si>
    <t>Pasztet drobiowy pieczony</t>
  </si>
  <si>
    <t>Krakowska drobiowa</t>
  </si>
  <si>
    <t>Smalec wieprzowy</t>
  </si>
  <si>
    <t xml:space="preserve">Słonina </t>
  </si>
  <si>
    <t>ZAKRES PODSTAWOWY (ZP)  50%</t>
  </si>
  <si>
    <t>ZAKRES OBJĘTY PRAWEM OPCJI (PO)  50%</t>
  </si>
  <si>
    <t>DOSTAWA MIĘSA CZERWONEGO I WYROBÓW MIĘSNYCH DLA ŻW</t>
  </si>
  <si>
    <t>RZP/        /OZŻW/2024</t>
  </si>
  <si>
    <t>Żeberka wędzone</t>
  </si>
  <si>
    <t>Frankfurterki</t>
  </si>
  <si>
    <t>10</t>
  </si>
  <si>
    <t>11</t>
  </si>
  <si>
    <t>12</t>
  </si>
  <si>
    <t>Bekon z indyka</t>
  </si>
  <si>
    <t>Mięso czerwone</t>
  </si>
  <si>
    <t>Wędliny z mięsa czerwonego</t>
  </si>
  <si>
    <t>Wędliny drobiowe</t>
  </si>
  <si>
    <t>Tłuszcze zwierzęce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</si>
</sst>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4"/>
      <color rgb="FFFF33CC"/>
      <name val="Arial Narrow"/>
      <family val="2"/>
      <charset val="238"/>
    </font>
    <font>
      <b/>
      <sz val="13"/>
      <color rgb="FFFF33CC"/>
      <name val="Arial Narrow"/>
      <family val="2"/>
      <charset val="238"/>
    </font>
    <font>
      <sz val="11"/>
      <name val="Arial Narrow"/>
    </font>
    <font>
      <sz val="11"/>
      <color rgb="FF0D0046"/>
      <name val="Arial"/>
    </font>
  </fonts>
  <fills count="1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3E9F5"/>
        <bgColor indexed="64"/>
      </patternFill>
    </fill>
    <fill>
      <patternFill patternType="solid">
        <fgColor rgb="FFE9EEF7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hair">
        <color auto="1"/>
      </right>
      <top/>
      <bottom style="thin">
        <color rgb="FFFF0000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ck">
        <color rgb="FF0000CC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ck">
        <color rgb="FF0000CC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rgb="FFFF0000"/>
      </right>
      <top style="medium">
        <color auto="1"/>
      </top>
      <bottom style="thin">
        <color theme="8" tint="0.39997558519241921"/>
      </bottom>
      <diagonal/>
    </border>
    <border>
      <left style="medium">
        <color indexed="64"/>
      </left>
      <right style="medium">
        <color rgb="FFFF0000"/>
      </right>
      <top style="thin">
        <color theme="8" tint="0.39997558519241921"/>
      </top>
      <bottom style="thin">
        <color theme="8" tint="0.39997558519241921"/>
      </bottom>
      <diagonal/>
    </border>
    <border>
      <left style="medium">
        <color indexed="64"/>
      </left>
      <right style="medium">
        <color rgb="FFFF0000"/>
      </right>
      <top/>
      <bottom/>
      <diagonal/>
    </border>
    <border>
      <left/>
      <right style="medium">
        <color rgb="FFFF0000"/>
      </right>
      <top/>
      <bottom/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indexed="64"/>
      </left>
      <right style="medium">
        <color indexed="64"/>
      </right>
      <top style="thin">
        <color theme="4" tint="0.3999755851924192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rgb="FFFF0000"/>
      </left>
      <right/>
      <top style="thin">
        <color rgb="FFFF0000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0" fontId="15" fillId="0" borderId="0"/>
    <xf numFmtId="164" fontId="17" fillId="0" borderId="0" applyFont="0" applyFill="0" applyBorder="0" applyAlignment="0" applyProtection="0"/>
  </cellStyleXfs>
  <cellXfs count="250">
    <xf numFmtId="0" fontId="0" fillId="0" borderId="0" xfId="0"/>
    <xf numFmtId="0" fontId="25" fillId="16" borderId="0" xfId="0" applyFont="1" applyFill="1" applyBorder="1" applyProtection="1"/>
    <xf numFmtId="0" fontId="28" fillId="16" borderId="0" xfId="0" applyFont="1" applyFill="1" applyBorder="1" applyAlignment="1" applyProtection="1">
      <alignment horizontal="right" vertical="center"/>
    </xf>
    <xf numFmtId="0" fontId="19" fillId="16" borderId="0" xfId="0" applyFont="1" applyFill="1" applyBorder="1" applyAlignment="1" applyProtection="1">
      <alignment vertical="center"/>
    </xf>
    <xf numFmtId="0" fontId="22" fillId="16" borderId="0" xfId="0" applyFont="1" applyFill="1" applyBorder="1" applyAlignment="1" applyProtection="1">
      <alignment horizontal="right" vertical="center"/>
    </xf>
    <xf numFmtId="0" fontId="5" fillId="16" borderId="0" xfId="0" applyFont="1" applyFill="1" applyBorder="1" applyProtection="1"/>
    <xf numFmtId="0" fontId="5" fillId="16" borderId="0" xfId="0" applyFont="1" applyFill="1" applyProtection="1"/>
    <xf numFmtId="0" fontId="22" fillId="16" borderId="0" xfId="0" applyFont="1" applyFill="1" applyProtection="1"/>
    <xf numFmtId="0" fontId="12" fillId="16" borderId="0" xfId="0" applyFont="1" applyFill="1" applyProtection="1"/>
    <xf numFmtId="0" fontId="12" fillId="16" borderId="0" xfId="0" applyFont="1" applyFill="1" applyBorder="1" applyAlignment="1" applyProtection="1">
      <alignment horizontal="center"/>
    </xf>
    <xf numFmtId="0" fontId="19" fillId="16" borderId="0" xfId="0" applyFont="1" applyFill="1" applyBorder="1" applyAlignment="1" applyProtection="1">
      <alignment horizontal="right" vertical="center"/>
    </xf>
    <xf numFmtId="166" fontId="12" fillId="16" borderId="0" xfId="0" applyNumberFormat="1" applyFont="1" applyFill="1" applyBorder="1" applyAlignment="1" applyProtection="1">
      <alignment horizontal="center"/>
    </xf>
    <xf numFmtId="0" fontId="23" fillId="15" borderId="0" xfId="0" applyFont="1" applyFill="1" applyBorder="1" applyAlignment="1" applyProtection="1">
      <alignment horizontal="right" vertical="center"/>
    </xf>
    <xf numFmtId="0" fontId="5" fillId="16" borderId="0" xfId="0" applyFont="1" applyFill="1" applyBorder="1" applyAlignment="1" applyProtection="1"/>
    <xf numFmtId="0" fontId="13" fillId="16" borderId="0" xfId="0" applyFont="1" applyFill="1" applyBorder="1" applyProtection="1"/>
    <xf numFmtId="0" fontId="10" fillId="16" borderId="0" xfId="0" applyFont="1" applyFill="1" applyBorder="1" applyProtection="1"/>
    <xf numFmtId="0" fontId="13" fillId="16" borderId="0" xfId="0" applyFont="1" applyFill="1" applyProtection="1"/>
    <xf numFmtId="0" fontId="21" fillId="15" borderId="0" xfId="0" applyFont="1" applyFill="1" applyBorder="1" applyAlignment="1" applyProtection="1">
      <alignment horizontal="right" vertical="center"/>
    </xf>
    <xf numFmtId="0" fontId="31" fillId="16" borderId="0" xfId="0" applyFont="1" applyFill="1" applyBorder="1" applyAlignment="1" applyProtection="1"/>
    <xf numFmtId="0" fontId="18" fillId="6" borderId="2" xfId="0" applyFont="1" applyFill="1" applyBorder="1" applyProtection="1"/>
    <xf numFmtId="0" fontId="20" fillId="6" borderId="3" xfId="0" applyFont="1" applyFill="1" applyBorder="1" applyProtection="1"/>
    <xf numFmtId="0" fontId="20" fillId="6" borderId="4" xfId="0" applyFont="1" applyFill="1" applyBorder="1" applyProtection="1"/>
    <xf numFmtId="0" fontId="18" fillId="2" borderId="2" xfId="0" applyFont="1" applyFill="1" applyBorder="1" applyProtection="1"/>
    <xf numFmtId="0" fontId="20" fillId="2" borderId="3" xfId="0" applyFont="1" applyFill="1" applyBorder="1" applyProtection="1"/>
    <xf numFmtId="0" fontId="35" fillId="7" borderId="13" xfId="0" applyFont="1" applyFill="1" applyBorder="1" applyProtection="1"/>
    <xf numFmtId="0" fontId="36" fillId="7" borderId="14" xfId="0" applyFont="1" applyFill="1" applyBorder="1" applyProtection="1"/>
    <xf numFmtId="0" fontId="36" fillId="7" borderId="15" xfId="0" applyFont="1" applyFill="1" applyBorder="1" applyProtection="1"/>
    <xf numFmtId="166" fontId="8" fillId="14" borderId="31" xfId="0" applyNumberFormat="1" applyFont="1" applyFill="1" applyBorder="1" applyAlignment="1" applyProtection="1">
      <alignment horizontal="center"/>
    </xf>
    <xf numFmtId="0" fontId="38" fillId="16" borderId="0" xfId="0" applyFont="1" applyFill="1" applyBorder="1" applyAlignment="1" applyProtection="1">
      <alignment horizontal="right" vertical="center"/>
    </xf>
    <xf numFmtId="0" fontId="37" fillId="15" borderId="0" xfId="0" applyFont="1" applyFill="1" applyBorder="1" applyAlignment="1" applyProtection="1">
      <alignment horizontal="right" vertical="center" wrapText="1"/>
    </xf>
    <xf numFmtId="0" fontId="16" fillId="16" borderId="0" xfId="0" applyFont="1" applyFill="1" applyBorder="1" applyAlignment="1" applyProtection="1">
      <alignment horizontal="right" vertical="center"/>
    </xf>
    <xf numFmtId="0" fontId="5" fillId="14" borderId="0" xfId="0" applyFont="1" applyFill="1" applyBorder="1" applyAlignment="1" applyProtection="1">
      <alignment vertical="center"/>
    </xf>
    <xf numFmtId="0" fontId="31" fillId="14" borderId="0" xfId="0" applyFont="1" applyFill="1" applyBorder="1" applyAlignment="1" applyProtection="1"/>
    <xf numFmtId="0" fontId="5" fillId="16" borderId="34" xfId="0" applyFont="1" applyFill="1" applyBorder="1" applyProtection="1"/>
    <xf numFmtId="0" fontId="37" fillId="16" borderId="0" xfId="0" applyFont="1" applyFill="1" applyBorder="1" applyAlignment="1" applyProtection="1">
      <alignment horizontal="right" vertical="center" wrapText="1"/>
    </xf>
    <xf numFmtId="0" fontId="10" fillId="16" borderId="35" xfId="0" applyFont="1" applyFill="1" applyBorder="1" applyAlignment="1" applyProtection="1">
      <alignment horizontal="center"/>
    </xf>
    <xf numFmtId="0" fontId="0" fillId="0" borderId="0" xfId="0" applyProtection="1"/>
    <xf numFmtId="0" fontId="22" fillId="16" borderId="39" xfId="0" applyFont="1" applyFill="1" applyBorder="1" applyAlignment="1" applyProtection="1"/>
    <xf numFmtId="0" fontId="31" fillId="16" borderId="33" xfId="0" applyFont="1" applyFill="1" applyBorder="1" applyAlignment="1" applyProtection="1"/>
    <xf numFmtId="0" fontId="5" fillId="14" borderId="37" xfId="0" applyFont="1" applyFill="1" applyBorder="1" applyProtection="1"/>
    <xf numFmtId="0" fontId="5" fillId="16" borderId="30" xfId="0" applyFont="1" applyFill="1" applyBorder="1" applyProtection="1"/>
    <xf numFmtId="0" fontId="22" fillId="16" borderId="33" xfId="0" applyFont="1" applyFill="1" applyBorder="1" applyAlignment="1" applyProtection="1"/>
    <xf numFmtId="0" fontId="40" fillId="16" borderId="0" xfId="0" applyFont="1" applyFill="1" applyBorder="1" applyAlignment="1" applyProtection="1">
      <alignment horizontal="left"/>
    </xf>
    <xf numFmtId="0" fontId="16" fillId="16" borderId="0" xfId="0" applyFont="1" applyFill="1" applyBorder="1" applyAlignment="1" applyProtection="1"/>
    <xf numFmtId="0" fontId="23" fillId="16" borderId="0" xfId="0" applyFont="1" applyFill="1" applyBorder="1" applyAlignment="1" applyProtection="1"/>
    <xf numFmtId="0" fontId="10" fillId="4" borderId="35" xfId="0" applyFont="1" applyFill="1" applyBorder="1" applyAlignment="1" applyProtection="1">
      <alignment horizontal="center"/>
    </xf>
    <xf numFmtId="167" fontId="8" fillId="14" borderId="23" xfId="0" applyNumberFormat="1" applyFont="1" applyFill="1" applyBorder="1" applyAlignment="1" applyProtection="1">
      <alignment horizontal="center"/>
    </xf>
    <xf numFmtId="0" fontId="12" fillId="16" borderId="0" xfId="0" applyFont="1" applyFill="1" applyBorder="1" applyAlignment="1" applyProtection="1">
      <protection locked="0"/>
    </xf>
    <xf numFmtId="0" fontId="31" fillId="16" borderId="37" xfId="0" applyFont="1" applyFill="1" applyBorder="1" applyAlignment="1" applyProtection="1"/>
    <xf numFmtId="0" fontId="6" fillId="4" borderId="0" xfId="0" applyFont="1" applyFill="1" applyBorder="1" applyAlignment="1" applyProtection="1">
      <alignment horizontal="left"/>
    </xf>
    <xf numFmtId="0" fontId="6" fillId="4" borderId="0" xfId="0" applyFont="1" applyFill="1" applyBorder="1" applyAlignment="1" applyProtection="1">
      <alignment horizontal="right"/>
    </xf>
    <xf numFmtId="0" fontId="31" fillId="4" borderId="0" xfId="0" applyFont="1" applyFill="1" applyBorder="1" applyAlignment="1" applyProtection="1"/>
    <xf numFmtId="164" fontId="5" fillId="14" borderId="43" xfId="0" applyNumberFormat="1" applyFont="1" applyFill="1" applyBorder="1" applyAlignment="1" applyProtection="1"/>
    <xf numFmtId="0" fontId="10" fillId="16" borderId="32" xfId="0" applyFont="1" applyFill="1" applyBorder="1" applyAlignment="1" applyProtection="1">
      <alignment horizontal="center"/>
    </xf>
    <xf numFmtId="0" fontId="41" fillId="16" borderId="37" xfId="0" applyFont="1" applyFill="1" applyBorder="1" applyAlignment="1" applyProtection="1">
      <alignment horizontal="left"/>
    </xf>
    <xf numFmtId="0" fontId="10" fillId="16" borderId="0" xfId="0" applyFont="1" applyFill="1" applyBorder="1" applyAlignment="1" applyProtection="1">
      <alignment horizontal="right"/>
    </xf>
    <xf numFmtId="0" fontId="4" fillId="16" borderId="0" xfId="1" applyNumberFormat="1" applyFont="1" applyFill="1" applyBorder="1" applyAlignment="1" applyProtection="1">
      <alignment horizontal="right" vertical="center" wrapText="1"/>
    </xf>
    <xf numFmtId="0" fontId="4" fillId="16" borderId="0" xfId="1" applyNumberFormat="1" applyFont="1" applyFill="1" applyBorder="1" applyAlignment="1" applyProtection="1">
      <alignment horizontal="right" vertical="center"/>
    </xf>
    <xf numFmtId="0" fontId="5" fillId="16" borderId="38" xfId="0" applyFont="1" applyFill="1" applyBorder="1" applyProtection="1"/>
    <xf numFmtId="0" fontId="11" fillId="0" borderId="0" xfId="0" applyFont="1" applyProtection="1"/>
    <xf numFmtId="0" fontId="11" fillId="14" borderId="0" xfId="0" applyFont="1" applyFill="1" applyBorder="1" applyProtection="1"/>
    <xf numFmtId="0" fontId="0" fillId="14" borderId="0" xfId="0" applyFill="1" applyBorder="1" applyProtection="1"/>
    <xf numFmtId="0" fontId="4" fillId="16" borderId="33" xfId="1" applyNumberFormat="1" applyFont="1" applyFill="1" applyBorder="1" applyAlignment="1" applyProtection="1">
      <alignment horizontal="right" vertical="center" wrapText="1"/>
    </xf>
    <xf numFmtId="0" fontId="42" fillId="16" borderId="33" xfId="1" applyNumberFormat="1" applyFont="1" applyFill="1" applyBorder="1" applyAlignment="1" applyProtection="1">
      <alignment horizontal="left" vertical="center" wrapText="1"/>
    </xf>
    <xf numFmtId="0" fontId="5" fillId="0" borderId="0" xfId="0" applyFont="1" applyProtection="1"/>
    <xf numFmtId="0" fontId="11" fillId="0" borderId="0" xfId="0" applyFont="1" applyBorder="1" applyProtection="1"/>
    <xf numFmtId="0" fontId="0" fillId="0" borderId="0" xfId="0" applyBorder="1" applyProtection="1"/>
    <xf numFmtId="4" fontId="11" fillId="0" borderId="0" xfId="0" applyNumberFormat="1" applyFont="1" applyProtection="1"/>
    <xf numFmtId="0" fontId="13" fillId="0" borderId="0" xfId="0" applyFont="1" applyProtection="1"/>
    <xf numFmtId="0" fontId="10" fillId="0" borderId="0" xfId="0" applyFont="1" applyProtection="1"/>
    <xf numFmtId="0" fontId="24" fillId="16" borderId="0" xfId="0" applyFont="1" applyFill="1" applyBorder="1" applyProtection="1"/>
    <xf numFmtId="0" fontId="29" fillId="16" borderId="0" xfId="0" applyFont="1" applyFill="1" applyBorder="1" applyAlignment="1" applyProtection="1">
      <alignment horizontal="left" vertical="center"/>
    </xf>
    <xf numFmtId="0" fontId="19" fillId="18" borderId="0" xfId="0" applyFont="1" applyFill="1" applyBorder="1" applyAlignment="1" applyProtection="1">
      <alignment vertical="center"/>
    </xf>
    <xf numFmtId="0" fontId="22" fillId="18" borderId="0" xfId="0" applyFont="1" applyFill="1" applyBorder="1" applyAlignment="1" applyProtection="1">
      <alignment horizontal="right" vertical="center"/>
    </xf>
    <xf numFmtId="0" fontId="19" fillId="18" borderId="0" xfId="0" applyFont="1" applyFill="1" applyBorder="1" applyAlignment="1" applyProtection="1">
      <alignment vertical="top"/>
    </xf>
    <xf numFmtId="0" fontId="22" fillId="18" borderId="0" xfId="0" applyFont="1" applyFill="1" applyBorder="1" applyAlignment="1" applyProtection="1">
      <alignment horizontal="right" vertical="top"/>
    </xf>
    <xf numFmtId="0" fontId="23" fillId="18" borderId="0" xfId="0" applyFont="1" applyFill="1" applyBorder="1" applyAlignment="1" applyProtection="1">
      <alignment horizontal="right" vertical="center"/>
    </xf>
    <xf numFmtId="0" fontId="23" fillId="18" borderId="0" xfId="0" applyFont="1" applyFill="1" applyBorder="1" applyAlignment="1" applyProtection="1">
      <alignment horizontal="right" vertical="top"/>
    </xf>
    <xf numFmtId="0" fontId="23" fillId="18" borderId="0" xfId="0" applyFont="1" applyFill="1" applyBorder="1" applyAlignment="1" applyProtection="1">
      <alignment horizontal="right" vertical="center" wrapText="1"/>
    </xf>
    <xf numFmtId="0" fontId="39" fillId="18" borderId="0" xfId="0" applyFont="1" applyFill="1" applyBorder="1" applyAlignment="1" applyProtection="1">
      <alignment horizontal="right" vertical="center"/>
    </xf>
    <xf numFmtId="0" fontId="16" fillId="18" borderId="0" xfId="0" applyFont="1" applyFill="1" applyBorder="1" applyAlignment="1" applyProtection="1">
      <alignment horizontal="right" vertical="center"/>
    </xf>
    <xf numFmtId="167" fontId="12" fillId="14" borderId="54" xfId="0" applyNumberFormat="1" applyFont="1" applyFill="1" applyBorder="1" applyAlignment="1" applyProtection="1">
      <alignment horizontal="center"/>
      <protection locked="0"/>
    </xf>
    <xf numFmtId="49" fontId="12" fillId="14" borderId="54" xfId="0" applyNumberFormat="1" applyFont="1" applyFill="1" applyBorder="1" applyAlignment="1" applyProtection="1">
      <protection locked="0"/>
    </xf>
    <xf numFmtId="166" fontId="12" fillId="14" borderId="63" xfId="0" applyNumberFormat="1" applyFont="1" applyFill="1" applyBorder="1" applyAlignment="1" applyProtection="1">
      <alignment horizontal="center"/>
      <protection locked="0"/>
    </xf>
    <xf numFmtId="0" fontId="16" fillId="16" borderId="40" xfId="0" applyFont="1" applyFill="1" applyBorder="1" applyAlignment="1" applyProtection="1"/>
    <xf numFmtId="0" fontId="5" fillId="16" borderId="36" xfId="0" applyFont="1" applyFill="1" applyBorder="1" applyProtection="1"/>
    <xf numFmtId="0" fontId="5" fillId="16" borderId="33" xfId="0" applyFont="1" applyFill="1" applyBorder="1" applyProtection="1"/>
    <xf numFmtId="0" fontId="29" fillId="16" borderId="0" xfId="0" applyFont="1" applyFill="1" applyBorder="1" applyAlignment="1" applyProtection="1">
      <alignment horizontal="right"/>
    </xf>
    <xf numFmtId="4" fontId="32" fillId="3" borderId="6" xfId="1" applyNumberFormat="1" applyFont="1" applyFill="1" applyBorder="1" applyAlignment="1" applyProtection="1">
      <alignment horizontal="center" vertical="center" wrapText="1"/>
    </xf>
    <xf numFmtId="49" fontId="32" fillId="3" borderId="5" xfId="1" applyNumberFormat="1" applyFont="1" applyFill="1" applyBorder="1" applyAlignment="1" applyProtection="1">
      <alignment horizontal="center" vertical="center" wrapText="1"/>
    </xf>
    <xf numFmtId="0" fontId="32" fillId="3" borderId="6" xfId="1" applyFont="1" applyFill="1" applyBorder="1" applyAlignment="1" applyProtection="1">
      <alignment horizontal="center" vertical="center" wrapText="1"/>
    </xf>
    <xf numFmtId="0" fontId="32" fillId="3" borderId="7" xfId="1" applyFont="1" applyFill="1" applyBorder="1" applyAlignment="1" applyProtection="1">
      <alignment horizontal="center" vertical="center" wrapText="1"/>
    </xf>
    <xf numFmtId="4" fontId="32" fillId="3" borderId="9" xfId="1" applyNumberFormat="1" applyFont="1" applyFill="1" applyBorder="1" applyAlignment="1" applyProtection="1">
      <alignment horizontal="center" vertical="center" wrapText="1"/>
    </xf>
    <xf numFmtId="4" fontId="32" fillId="10" borderId="8" xfId="1" applyNumberFormat="1" applyFont="1" applyFill="1" applyBorder="1" applyAlignment="1" applyProtection="1">
      <alignment horizontal="center" vertical="center" wrapText="1"/>
    </xf>
    <xf numFmtId="4" fontId="32" fillId="3" borderId="7" xfId="1" applyNumberFormat="1" applyFont="1" applyFill="1" applyBorder="1" applyAlignment="1" applyProtection="1">
      <alignment horizontal="center" vertical="center" wrapText="1"/>
    </xf>
    <xf numFmtId="4" fontId="34" fillId="7" borderId="16" xfId="1" applyNumberFormat="1" applyFont="1" applyFill="1" applyBorder="1" applyAlignment="1" applyProtection="1">
      <alignment horizontal="center" vertical="center" wrapText="1"/>
    </xf>
    <xf numFmtId="0" fontId="46" fillId="0" borderId="0" xfId="0" applyFont="1" applyProtection="1"/>
    <xf numFmtId="0" fontId="30" fillId="16" borderId="0" xfId="0" applyFont="1" applyFill="1" applyAlignment="1" applyProtection="1">
      <alignment horizontal="center"/>
    </xf>
    <xf numFmtId="164" fontId="10" fillId="0" borderId="0" xfId="5" applyFont="1" applyProtection="1"/>
    <xf numFmtId="0" fontId="16" fillId="16" borderId="0" xfId="0" applyFont="1" applyFill="1" applyAlignment="1" applyProtection="1">
      <alignment horizontal="center"/>
    </xf>
    <xf numFmtId="0" fontId="46" fillId="0" borderId="0" xfId="0" applyFont="1" applyAlignment="1" applyProtection="1">
      <alignment horizontal="center"/>
    </xf>
    <xf numFmtId="0" fontId="47" fillId="0" borderId="0" xfId="0" applyFont="1" applyProtection="1"/>
    <xf numFmtId="164" fontId="47" fillId="0" borderId="0" xfId="5" applyFont="1" applyProtection="1"/>
    <xf numFmtId="164" fontId="5" fillId="0" borderId="0" xfId="5" applyFont="1" applyProtection="1"/>
    <xf numFmtId="0" fontId="23" fillId="0" borderId="0" xfId="0" applyFont="1" applyProtection="1"/>
    <xf numFmtId="0" fontId="16" fillId="0" borderId="0" xfId="0" applyFont="1" applyProtection="1"/>
    <xf numFmtId="164" fontId="48" fillId="0" borderId="0" xfId="5" applyFont="1" applyProtection="1"/>
    <xf numFmtId="0" fontId="49" fillId="16" borderId="0" xfId="0" applyFont="1" applyFill="1" applyAlignment="1" applyProtection="1">
      <alignment horizontal="center"/>
    </xf>
    <xf numFmtId="0" fontId="50" fillId="16" borderId="0" xfId="0" applyFont="1" applyFill="1" applyAlignment="1" applyProtection="1">
      <alignment horizontal="center"/>
    </xf>
    <xf numFmtId="0" fontId="51" fillId="16" borderId="1" xfId="0" applyFont="1" applyFill="1" applyBorder="1"/>
    <xf numFmtId="0" fontId="46" fillId="3" borderId="0" xfId="0" applyFont="1" applyFill="1" applyProtection="1"/>
    <xf numFmtId="0" fontId="52" fillId="16" borderId="1" xfId="0" applyFont="1" applyFill="1" applyBorder="1" applyProtection="1"/>
    <xf numFmtId="0" fontId="52" fillId="16" borderId="70" xfId="0" applyFont="1" applyFill="1" applyBorder="1" applyProtection="1"/>
    <xf numFmtId="0" fontId="46" fillId="0" borderId="18" xfId="0" applyFont="1" applyBorder="1" applyProtection="1"/>
    <xf numFmtId="0" fontId="46" fillId="0" borderId="19" xfId="0" applyFont="1" applyBorder="1" applyProtection="1"/>
    <xf numFmtId="0" fontId="46" fillId="0" borderId="69" xfId="0" applyFont="1" applyBorder="1" applyProtection="1"/>
    <xf numFmtId="0" fontId="46" fillId="0" borderId="43" xfId="0" applyFont="1" applyBorder="1" applyProtection="1"/>
    <xf numFmtId="0" fontId="46" fillId="0" borderId="0" xfId="0" applyFont="1" applyBorder="1" applyProtection="1"/>
    <xf numFmtId="49" fontId="26" fillId="0" borderId="47" xfId="0" applyNumberFormat="1" applyFont="1" applyBorder="1" applyAlignment="1" applyProtection="1">
      <alignment vertical="center" wrapText="1"/>
      <protection locked="0"/>
    </xf>
    <xf numFmtId="0" fontId="54" fillId="0" borderId="0" xfId="0" applyFont="1" applyProtection="1"/>
    <xf numFmtId="0" fontId="9" fillId="12" borderId="10" xfId="1" applyNumberFormat="1" applyFont="1" applyFill="1" applyBorder="1" applyAlignment="1">
      <alignment horizontal="center" vertical="center"/>
    </xf>
    <xf numFmtId="0" fontId="6" fillId="12" borderId="12" xfId="1" applyNumberFormat="1" applyFont="1" applyFill="1" applyBorder="1" applyAlignment="1">
      <alignment horizontal="left" vertical="center"/>
    </xf>
    <xf numFmtId="0" fontId="7" fillId="12" borderId="12" xfId="1" applyNumberFormat="1" applyFont="1" applyFill="1" applyBorder="1" applyAlignment="1">
      <alignment horizontal="left" vertical="center"/>
    </xf>
    <xf numFmtId="4" fontId="6" fillId="12" borderId="12" xfId="1" applyNumberFormat="1" applyFont="1" applyFill="1" applyBorder="1" applyAlignment="1">
      <alignment horizontal="right" vertical="center"/>
    </xf>
    <xf numFmtId="4" fontId="6" fillId="13" borderId="71" xfId="1" applyNumberFormat="1" applyFont="1" applyFill="1" applyBorder="1" applyAlignment="1">
      <alignment horizontal="right" vertical="center"/>
    </xf>
    <xf numFmtId="4" fontId="6" fillId="13" borderId="72" xfId="1" applyNumberFormat="1" applyFont="1" applyFill="1" applyBorder="1" applyAlignment="1">
      <alignment horizontal="right" vertical="center"/>
    </xf>
    <xf numFmtId="4" fontId="6" fillId="12" borderId="73" xfId="1" applyNumberFormat="1" applyFont="1" applyFill="1" applyBorder="1" applyAlignment="1">
      <alignment horizontal="right" vertical="center"/>
    </xf>
    <xf numFmtId="4" fontId="6" fillId="13" borderId="74" xfId="1" applyNumberFormat="1" applyFont="1" applyFill="1" applyBorder="1" applyAlignment="1">
      <alignment horizontal="right" vertical="center"/>
    </xf>
    <xf numFmtId="4" fontId="55" fillId="3" borderId="10" xfId="1" applyNumberFormat="1" applyFont="1" applyFill="1" applyBorder="1" applyAlignment="1" applyProtection="1">
      <alignment horizontal="center" vertical="center" wrapText="1"/>
    </xf>
    <xf numFmtId="0" fontId="14" fillId="12" borderId="0" xfId="1" applyNumberFormat="1" applyFont="1" applyFill="1" applyBorder="1" applyAlignment="1">
      <alignment horizontal="right" vertical="center"/>
    </xf>
    <xf numFmtId="0" fontId="6" fillId="12" borderId="0" xfId="1" applyNumberFormat="1" applyFont="1" applyFill="1" applyBorder="1" applyAlignment="1">
      <alignment horizontal="left" vertical="center"/>
    </xf>
    <xf numFmtId="2" fontId="6" fillId="4" borderId="2" xfId="1" applyNumberFormat="1" applyFont="1" applyFill="1" applyBorder="1" applyAlignment="1">
      <alignment horizontal="center" vertical="center"/>
    </xf>
    <xf numFmtId="0" fontId="4" fillId="4" borderId="3" xfId="1" applyNumberFormat="1" applyFont="1" applyFill="1" applyBorder="1" applyAlignment="1">
      <alignment horizontal="right" vertical="center" wrapText="1"/>
    </xf>
    <xf numFmtId="0" fontId="6" fillId="4" borderId="3" xfId="1" applyNumberFormat="1" applyFont="1" applyFill="1" applyBorder="1" applyAlignment="1">
      <alignment horizontal="left" vertical="center" wrapText="1"/>
    </xf>
    <xf numFmtId="4" fontId="10" fillId="4" borderId="3" xfId="0" applyNumberFormat="1" applyFont="1" applyFill="1" applyBorder="1"/>
    <xf numFmtId="0" fontId="13" fillId="4" borderId="3" xfId="0" applyFont="1" applyFill="1" applyBorder="1"/>
    <xf numFmtId="0" fontId="5" fillId="4" borderId="3" xfId="0" applyFont="1" applyFill="1" applyBorder="1"/>
    <xf numFmtId="4" fontId="10" fillId="8" borderId="76" xfId="0" applyNumberFormat="1" applyFont="1" applyFill="1" applyBorder="1"/>
    <xf numFmtId="4" fontId="10" fillId="4" borderId="2" xfId="0" applyNumberFormat="1" applyFont="1" applyFill="1" applyBorder="1"/>
    <xf numFmtId="4" fontId="10" fillId="8" borderId="77" xfId="0" applyNumberFormat="1" applyFont="1" applyFill="1" applyBorder="1"/>
    <xf numFmtId="4" fontId="10" fillId="8" borderId="78" xfId="0" applyNumberFormat="1" applyFont="1" applyFill="1" applyBorder="1"/>
    <xf numFmtId="4" fontId="10" fillId="4" borderId="79" xfId="0" applyNumberFormat="1" applyFont="1" applyFill="1" applyBorder="1"/>
    <xf numFmtId="4" fontId="10" fillId="8" borderId="80" xfId="0" applyNumberFormat="1" applyFont="1" applyFill="1" applyBorder="1"/>
    <xf numFmtId="4" fontId="10" fillId="8" borderId="81" xfId="0" applyNumberFormat="1" applyFont="1" applyFill="1" applyBorder="1"/>
    <xf numFmtId="4" fontId="10" fillId="8" borderId="82" xfId="0" applyNumberFormat="1" applyFont="1" applyFill="1" applyBorder="1"/>
    <xf numFmtId="4" fontId="33" fillId="18" borderId="75" xfId="1" applyNumberFormat="1" applyFont="1" applyFill="1" applyBorder="1" applyAlignment="1" applyProtection="1">
      <alignment horizontal="center" vertical="center" wrapText="1"/>
    </xf>
    <xf numFmtId="4" fontId="32" fillId="6" borderId="8" xfId="1" applyNumberFormat="1" applyFont="1" applyFill="1" applyBorder="1" applyAlignment="1" applyProtection="1">
      <alignment horizontal="center" vertical="center" wrapText="1"/>
    </xf>
    <xf numFmtId="0" fontId="56" fillId="5" borderId="0" xfId="0" applyFont="1" applyFill="1" applyAlignment="1" applyProtection="1">
      <alignment horizontal="center"/>
    </xf>
    <xf numFmtId="0" fontId="56" fillId="5" borderId="0" xfId="0" applyFont="1" applyFill="1" applyBorder="1" applyAlignment="1" applyProtection="1">
      <alignment horizontal="center"/>
    </xf>
    <xf numFmtId="0" fontId="56" fillId="5" borderId="0" xfId="0" applyFont="1" applyFill="1" applyAlignment="1" applyProtection="1">
      <alignment horizontal="center" textRotation="90"/>
    </xf>
    <xf numFmtId="4" fontId="58" fillId="9" borderId="20" xfId="1" applyNumberFormat="1" applyFont="1" applyFill="1" applyBorder="1" applyAlignment="1">
      <alignment horizontal="right" vertical="center"/>
    </xf>
    <xf numFmtId="4" fontId="57" fillId="17" borderId="11" xfId="1" applyNumberFormat="1" applyFont="1" applyFill="1" applyBorder="1" applyAlignment="1">
      <alignment horizontal="right" vertical="center"/>
    </xf>
    <xf numFmtId="4" fontId="58" fillId="11" borderId="20" xfId="1" applyNumberFormat="1" applyFont="1" applyFill="1" applyBorder="1" applyAlignment="1">
      <alignment horizontal="right" vertical="center"/>
    </xf>
    <xf numFmtId="4" fontId="57" fillId="17" borderId="17" xfId="1" applyNumberFormat="1" applyFont="1" applyFill="1" applyBorder="1" applyAlignment="1">
      <alignment horizontal="right" vertical="center"/>
    </xf>
    <xf numFmtId="0" fontId="8" fillId="17" borderId="11" xfId="1" applyNumberFormat="1" applyFont="1" applyFill="1" applyBorder="1" applyAlignment="1">
      <alignment horizontal="left" vertical="center" wrapText="1"/>
    </xf>
    <xf numFmtId="0" fontId="8" fillId="17" borderId="11" xfId="1" applyNumberFormat="1" applyFont="1" applyFill="1" applyBorder="1" applyAlignment="1">
      <alignment horizontal="center" vertical="center" wrapText="1"/>
    </xf>
    <xf numFmtId="4" fontId="59" fillId="14" borderId="83" xfId="0" applyNumberFormat="1" applyFont="1" applyFill="1" applyBorder="1" applyAlignment="1" applyProtection="1">
      <alignment horizontal="right" vertical="center"/>
      <protection locked="0"/>
    </xf>
    <xf numFmtId="9" fontId="59" fillId="14" borderId="83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/>
    <xf numFmtId="0" fontId="8" fillId="4" borderId="3" xfId="0" applyFont="1" applyFill="1" applyBorder="1" applyProtection="1">
      <protection locked="0"/>
    </xf>
    <xf numFmtId="0" fontId="5" fillId="16" borderId="37" xfId="0" applyFont="1" applyFill="1" applyBorder="1" applyProtection="1"/>
    <xf numFmtId="0" fontId="6" fillId="16" borderId="40" xfId="1" applyNumberFormat="1" applyFont="1" applyFill="1" applyBorder="1" applyAlignment="1" applyProtection="1">
      <alignment vertical="center" wrapText="1"/>
    </xf>
    <xf numFmtId="0" fontId="6" fillId="16" borderId="0" xfId="1" applyNumberFormat="1" applyFont="1" applyFill="1" applyBorder="1" applyAlignment="1" applyProtection="1">
      <alignment vertical="center" wrapText="1"/>
    </xf>
    <xf numFmtId="0" fontId="44" fillId="16" borderId="42" xfId="1" applyNumberFormat="1" applyFont="1" applyFill="1" applyBorder="1" applyAlignment="1" applyProtection="1">
      <alignment vertical="center" wrapText="1"/>
    </xf>
    <xf numFmtId="0" fontId="44" fillId="16" borderId="0" xfId="1" applyNumberFormat="1" applyFont="1" applyFill="1" applyBorder="1" applyAlignment="1" applyProtection="1">
      <alignment vertical="center" wrapText="1"/>
    </xf>
    <xf numFmtId="0" fontId="31" fillId="16" borderId="84" xfId="0" applyFont="1" applyFill="1" applyBorder="1" applyAlignment="1" applyProtection="1">
      <protection locked="0"/>
    </xf>
    <xf numFmtId="0" fontId="31" fillId="16" borderId="0" xfId="0" applyFont="1" applyFill="1" applyBorder="1" applyAlignment="1" applyProtection="1">
      <protection locked="0"/>
    </xf>
    <xf numFmtId="49" fontId="57" fillId="14" borderId="11" xfId="1" applyNumberFormat="1" applyFont="1" applyFill="1" applyBorder="1" applyAlignment="1">
      <alignment horizontal="center" vertical="center"/>
    </xf>
    <xf numFmtId="0" fontId="8" fillId="14" borderId="11" xfId="1" applyNumberFormat="1" applyFont="1" applyFill="1" applyBorder="1" applyAlignment="1">
      <alignment horizontal="left" vertical="center" wrapText="1"/>
    </xf>
    <xf numFmtId="0" fontId="8" fillId="14" borderId="11" xfId="1" applyNumberFormat="1" applyFont="1" applyFill="1" applyBorder="1" applyAlignment="1">
      <alignment horizontal="center" vertical="center" wrapText="1"/>
    </xf>
    <xf numFmtId="4" fontId="8" fillId="14" borderId="20" xfId="1" applyNumberFormat="1" applyFont="1" applyFill="1" applyBorder="1" applyAlignment="1">
      <alignment horizontal="right" vertical="center"/>
    </xf>
    <xf numFmtId="0" fontId="8" fillId="14" borderId="86" xfId="1" applyNumberFormat="1" applyFont="1" applyFill="1" applyBorder="1" applyAlignment="1">
      <alignment horizontal="left" vertical="center" wrapText="1"/>
    </xf>
    <xf numFmtId="49" fontId="8" fillId="14" borderId="86" xfId="1" applyNumberFormat="1" applyFont="1" applyFill="1" applyBorder="1" applyAlignment="1">
      <alignment horizontal="center" vertical="center"/>
    </xf>
    <xf numFmtId="0" fontId="8" fillId="14" borderId="86" xfId="1" applyNumberFormat="1" applyFont="1" applyFill="1" applyBorder="1" applyAlignment="1">
      <alignment horizontal="center" vertical="center" wrapText="1"/>
    </xf>
    <xf numFmtId="4" fontId="6" fillId="9" borderId="87" xfId="1" applyNumberFormat="1" applyFont="1" applyFill="1" applyBorder="1" applyAlignment="1">
      <alignment horizontal="right" vertical="center"/>
    </xf>
    <xf numFmtId="4" fontId="8" fillId="17" borderId="86" xfId="1" applyNumberFormat="1" applyFont="1" applyFill="1" applyBorder="1" applyAlignment="1">
      <alignment horizontal="right" vertical="center"/>
    </xf>
    <xf numFmtId="4" fontId="6" fillId="11" borderId="87" xfId="1" applyNumberFormat="1" applyFont="1" applyFill="1" applyBorder="1" applyAlignment="1">
      <alignment horizontal="right" vertical="center"/>
    </xf>
    <xf numFmtId="4" fontId="8" fillId="17" borderId="88" xfId="1" applyNumberFormat="1" applyFont="1" applyFill="1" applyBorder="1" applyAlignment="1">
      <alignment horizontal="right" vertical="center"/>
    </xf>
    <xf numFmtId="4" fontId="8" fillId="17" borderId="89" xfId="1" applyNumberFormat="1" applyFont="1" applyFill="1" applyBorder="1" applyAlignment="1">
      <alignment horizontal="right" vertical="center"/>
    </xf>
    <xf numFmtId="4" fontId="8" fillId="14" borderId="90" xfId="1" applyNumberFormat="1" applyFont="1" applyFill="1" applyBorder="1" applyAlignment="1">
      <alignment horizontal="right" vertical="center"/>
    </xf>
    <xf numFmtId="4" fontId="8" fillId="14" borderId="91" xfId="1" applyNumberFormat="1" applyFont="1" applyFill="1" applyBorder="1" applyAlignment="1">
      <alignment horizontal="right" vertical="center"/>
    </xf>
    <xf numFmtId="4" fontId="8" fillId="14" borderId="92" xfId="1" applyNumberFormat="1" applyFont="1" applyFill="1" applyBorder="1" applyAlignment="1">
      <alignment horizontal="right" vertical="center"/>
    </xf>
    <xf numFmtId="4" fontId="8" fillId="14" borderId="93" xfId="1" applyNumberFormat="1" applyFont="1" applyFill="1" applyBorder="1" applyAlignment="1">
      <alignment horizontal="right" vertical="center"/>
    </xf>
    <xf numFmtId="4" fontId="8" fillId="14" borderId="94" xfId="1" applyNumberFormat="1" applyFont="1" applyFill="1" applyBorder="1" applyAlignment="1">
      <alignment horizontal="right" vertical="center"/>
    </xf>
    <xf numFmtId="0" fontId="8" fillId="14" borderId="96" xfId="1" applyNumberFormat="1" applyFont="1" applyFill="1" applyBorder="1" applyAlignment="1">
      <alignment horizontal="center" vertical="center" wrapText="1"/>
    </xf>
    <xf numFmtId="0" fontId="8" fillId="14" borderId="95" xfId="1" applyNumberFormat="1" applyFont="1" applyFill="1" applyBorder="1" applyAlignment="1">
      <alignment horizontal="center" vertical="center" wrapText="1"/>
    </xf>
    <xf numFmtId="0" fontId="62" fillId="17" borderId="11" xfId="1" applyNumberFormat="1" applyFont="1" applyFill="1" applyBorder="1" applyAlignment="1">
      <alignment horizontal="left" vertical="center" wrapText="1"/>
    </xf>
    <xf numFmtId="0" fontId="62" fillId="17" borderId="11" xfId="1" applyNumberFormat="1" applyFont="1" applyFill="1" applyBorder="1" applyAlignment="1">
      <alignment horizontal="center" vertical="center" wrapText="1"/>
    </xf>
    <xf numFmtId="4" fontId="62" fillId="17" borderId="20" xfId="1" applyNumberFormat="1" applyFont="1" applyFill="1" applyBorder="1" applyAlignment="1">
      <alignment horizontal="right" vertical="center"/>
    </xf>
    <xf numFmtId="4" fontId="63" fillId="14" borderId="97" xfId="0" applyNumberFormat="1" applyFont="1" applyFill="1" applyBorder="1" applyAlignment="1" applyProtection="1">
      <alignment horizontal="right" vertical="center"/>
      <protection locked="0"/>
    </xf>
    <xf numFmtId="4" fontId="62" fillId="17" borderId="11" xfId="1" applyNumberFormat="1" applyFont="1" applyFill="1" applyBorder="1" applyAlignment="1">
      <alignment horizontal="right" vertical="center"/>
    </xf>
    <xf numFmtId="4" fontId="62" fillId="17" borderId="17" xfId="1" applyNumberFormat="1" applyFont="1" applyFill="1" applyBorder="1" applyAlignment="1">
      <alignment horizontal="right" vertical="center"/>
    </xf>
    <xf numFmtId="49" fontId="62" fillId="17" borderId="11" xfId="1" applyNumberFormat="1" applyFont="1" applyFill="1" applyBorder="1" applyAlignment="1">
      <alignment horizontal="center" vertical="center"/>
    </xf>
    <xf numFmtId="9" fontId="20" fillId="6" borderId="3" xfId="0" applyNumberFormat="1" applyFont="1" applyFill="1" applyBorder="1" applyProtection="1"/>
    <xf numFmtId="0" fontId="31" fillId="14" borderId="55" xfId="0" applyFont="1" applyFill="1" applyBorder="1" applyAlignment="1" applyProtection="1">
      <alignment horizontal="center"/>
      <protection locked="0"/>
    </xf>
    <xf numFmtId="0" fontId="31" fillId="14" borderId="56" xfId="0" applyFont="1" applyFill="1" applyBorder="1" applyAlignment="1" applyProtection="1">
      <alignment horizontal="center"/>
      <protection locked="0"/>
    </xf>
    <xf numFmtId="0" fontId="31" fillId="14" borderId="57" xfId="0" applyFont="1" applyFill="1" applyBorder="1" applyAlignment="1" applyProtection="1">
      <alignment horizontal="center"/>
      <protection locked="0"/>
    </xf>
    <xf numFmtId="49" fontId="12" fillId="14" borderId="61" xfId="0" applyNumberFormat="1" applyFont="1" applyFill="1" applyBorder="1" applyAlignment="1" applyProtection="1">
      <alignment horizontal="center"/>
      <protection locked="0"/>
    </xf>
    <xf numFmtId="49" fontId="12" fillId="14" borderId="49" xfId="0" applyNumberFormat="1" applyFont="1" applyFill="1" applyBorder="1" applyAlignment="1" applyProtection="1">
      <alignment horizontal="center"/>
      <protection locked="0"/>
    </xf>
    <xf numFmtId="49" fontId="12" fillId="14" borderId="62" xfId="0" applyNumberFormat="1" applyFont="1" applyFill="1" applyBorder="1" applyAlignment="1" applyProtection="1">
      <alignment horizontal="center"/>
      <protection locked="0"/>
    </xf>
    <xf numFmtId="0" fontId="60" fillId="14" borderId="24" xfId="0" applyFont="1" applyFill="1" applyBorder="1" applyAlignment="1" applyProtection="1">
      <alignment horizontal="center" vertical="center"/>
      <protection locked="0"/>
    </xf>
    <xf numFmtId="0" fontId="60" fillId="14" borderId="26" xfId="0" applyFont="1" applyFill="1" applyBorder="1" applyAlignment="1" applyProtection="1">
      <alignment horizontal="center" vertical="center"/>
      <protection locked="0"/>
    </xf>
    <xf numFmtId="0" fontId="60" fillId="0" borderId="24" xfId="0" applyFont="1" applyBorder="1" applyAlignment="1" applyProtection="1">
      <alignment horizontal="left" vertical="center"/>
      <protection locked="0"/>
    </xf>
    <xf numFmtId="0" fontId="60" fillId="0" borderId="25" xfId="0" applyFont="1" applyBorder="1" applyAlignment="1" applyProtection="1">
      <alignment horizontal="left" vertical="center"/>
      <protection locked="0"/>
    </xf>
    <xf numFmtId="0" fontId="60" fillId="0" borderId="26" xfId="0" applyFont="1" applyBorder="1" applyAlignment="1" applyProtection="1">
      <alignment horizontal="left" vertical="center"/>
      <protection locked="0"/>
    </xf>
    <xf numFmtId="0" fontId="22" fillId="16" borderId="33" xfId="0" applyFont="1" applyFill="1" applyBorder="1" applyAlignment="1" applyProtection="1">
      <alignment horizontal="center"/>
    </xf>
    <xf numFmtId="0" fontId="31" fillId="14" borderId="37" xfId="0" applyFont="1" applyFill="1" applyBorder="1" applyAlignment="1" applyProtection="1">
      <alignment horizontal="left"/>
    </xf>
    <xf numFmtId="0" fontId="43" fillId="16" borderId="41" xfId="0" applyFont="1" applyFill="1" applyBorder="1" applyAlignment="1" applyProtection="1">
      <alignment horizontal="center"/>
    </xf>
    <xf numFmtId="0" fontId="43" fillId="16" borderId="46" xfId="0" applyFont="1" applyFill="1" applyBorder="1" applyAlignment="1" applyProtection="1">
      <alignment horizontal="center"/>
    </xf>
    <xf numFmtId="0" fontId="6" fillId="18" borderId="42" xfId="1" applyNumberFormat="1" applyFont="1" applyFill="1" applyBorder="1" applyAlignment="1" applyProtection="1">
      <alignment horizontal="center" vertical="center" wrapText="1"/>
    </xf>
    <xf numFmtId="0" fontId="6" fillId="18" borderId="0" xfId="1" applyNumberFormat="1" applyFont="1" applyFill="1" applyBorder="1" applyAlignment="1" applyProtection="1">
      <alignment horizontal="center" vertical="center" wrapText="1"/>
    </xf>
    <xf numFmtId="0" fontId="6" fillId="18" borderId="44" xfId="1" applyNumberFormat="1" applyFont="1" applyFill="1" applyBorder="1" applyAlignment="1" applyProtection="1">
      <alignment horizontal="center" vertical="center" wrapText="1"/>
    </xf>
    <xf numFmtId="0" fontId="6" fillId="18" borderId="45" xfId="1" applyNumberFormat="1" applyFont="1" applyFill="1" applyBorder="1" applyAlignment="1" applyProtection="1">
      <alignment horizontal="center" vertical="center" wrapText="1"/>
    </xf>
    <xf numFmtId="164" fontId="10" fillId="14" borderId="21" xfId="0" applyNumberFormat="1" applyFont="1" applyFill="1" applyBorder="1" applyAlignment="1" applyProtection="1">
      <alignment horizontal="center"/>
    </xf>
    <xf numFmtId="164" fontId="10" fillId="14" borderId="22" xfId="0" applyNumberFormat="1" applyFont="1" applyFill="1" applyBorder="1" applyAlignment="1" applyProtection="1">
      <alignment horizontal="center"/>
    </xf>
    <xf numFmtId="0" fontId="31" fillId="14" borderId="58" xfId="0" applyFont="1" applyFill="1" applyBorder="1" applyAlignment="1" applyProtection="1">
      <alignment horizontal="center"/>
      <protection locked="0"/>
    </xf>
    <xf numFmtId="0" fontId="31" fillId="14" borderId="59" xfId="0" applyFont="1" applyFill="1" applyBorder="1" applyAlignment="1" applyProtection="1">
      <alignment horizontal="center"/>
      <protection locked="0"/>
    </xf>
    <xf numFmtId="0" fontId="31" fillId="14" borderId="60" xfId="0" applyFont="1" applyFill="1" applyBorder="1" applyAlignment="1" applyProtection="1">
      <alignment horizontal="center"/>
      <protection locked="0"/>
    </xf>
    <xf numFmtId="0" fontId="6" fillId="18" borderId="68" xfId="1" applyNumberFormat="1" applyFont="1" applyFill="1" applyBorder="1" applyAlignment="1" applyProtection="1">
      <alignment horizontal="center" vertical="center" wrapText="1"/>
    </xf>
    <xf numFmtId="0" fontId="6" fillId="18" borderId="85" xfId="1" applyNumberFormat="1" applyFont="1" applyFill="1" applyBorder="1" applyAlignment="1" applyProtection="1">
      <alignment horizontal="center" vertical="center" wrapText="1"/>
    </xf>
    <xf numFmtId="49" fontId="45" fillId="14" borderId="48" xfId="0" applyNumberFormat="1" applyFont="1" applyFill="1" applyBorder="1" applyAlignment="1" applyProtection="1">
      <alignment horizontal="center" vertical="top"/>
      <protection locked="0"/>
    </xf>
    <xf numFmtId="49" fontId="45" fillId="14" borderId="49" xfId="0" applyNumberFormat="1" applyFont="1" applyFill="1" applyBorder="1" applyAlignment="1" applyProtection="1">
      <alignment horizontal="center" vertical="top"/>
      <protection locked="0"/>
    </xf>
    <xf numFmtId="49" fontId="45" fillId="14" borderId="50" xfId="0" applyNumberFormat="1" applyFont="1" applyFill="1" applyBorder="1" applyAlignment="1" applyProtection="1">
      <alignment horizontal="center" vertical="top"/>
      <protection locked="0"/>
    </xf>
    <xf numFmtId="49" fontId="45" fillId="14" borderId="51" xfId="0" applyNumberFormat="1" applyFont="1" applyFill="1" applyBorder="1" applyAlignment="1" applyProtection="1">
      <alignment horizontal="center" vertical="top"/>
      <protection locked="0"/>
    </xf>
    <xf numFmtId="49" fontId="45" fillId="14" borderId="52" xfId="0" applyNumberFormat="1" applyFont="1" applyFill="1" applyBorder="1" applyAlignment="1" applyProtection="1">
      <alignment horizontal="center" vertical="top"/>
      <protection locked="0"/>
    </xf>
    <xf numFmtId="49" fontId="45" fillId="14" borderId="53" xfId="0" applyNumberFormat="1" applyFont="1" applyFill="1" applyBorder="1" applyAlignment="1" applyProtection="1">
      <alignment horizontal="center" vertical="top"/>
      <protection locked="0"/>
    </xf>
    <xf numFmtId="49" fontId="53" fillId="14" borderId="55" xfId="0" applyNumberFormat="1" applyFont="1" applyFill="1" applyBorder="1" applyAlignment="1" applyProtection="1">
      <alignment horizontal="center"/>
      <protection locked="0"/>
    </xf>
    <xf numFmtId="49" fontId="53" fillId="14" borderId="56" xfId="0" applyNumberFormat="1" applyFont="1" applyFill="1" applyBorder="1" applyAlignment="1" applyProtection="1">
      <alignment horizontal="center"/>
      <protection locked="0"/>
    </xf>
    <xf numFmtId="49" fontId="53" fillId="14" borderId="57" xfId="0" applyNumberFormat="1" applyFont="1" applyFill="1" applyBorder="1" applyAlignment="1" applyProtection="1">
      <alignment horizontal="center"/>
      <protection locked="0"/>
    </xf>
    <xf numFmtId="0" fontId="8" fillId="14" borderId="27" xfId="0" applyFont="1" applyFill="1" applyBorder="1" applyAlignment="1" applyProtection="1">
      <alignment horizontal="center"/>
    </xf>
    <xf numFmtId="0" fontId="8" fillId="14" borderId="28" xfId="0" applyFont="1" applyFill="1" applyBorder="1" applyAlignment="1" applyProtection="1">
      <alignment horizontal="center"/>
    </xf>
    <xf numFmtId="0" fontId="8" fillId="14" borderId="29" xfId="0" applyFont="1" applyFill="1" applyBorder="1" applyAlignment="1" applyProtection="1">
      <alignment horizontal="center"/>
    </xf>
    <xf numFmtId="49" fontId="12" fillId="14" borderId="55" xfId="0" applyNumberFormat="1" applyFont="1" applyFill="1" applyBorder="1" applyAlignment="1" applyProtection="1">
      <alignment horizontal="center"/>
      <protection locked="0"/>
    </xf>
    <xf numFmtId="49" fontId="12" fillId="14" borderId="56" xfId="0" applyNumberFormat="1" applyFont="1" applyFill="1" applyBorder="1" applyAlignment="1" applyProtection="1">
      <alignment horizontal="center"/>
      <protection locked="0"/>
    </xf>
    <xf numFmtId="49" fontId="12" fillId="14" borderId="57" xfId="0" applyNumberFormat="1" applyFont="1" applyFill="1" applyBorder="1" applyAlignment="1" applyProtection="1">
      <alignment horizontal="center"/>
      <protection locked="0"/>
    </xf>
    <xf numFmtId="0" fontId="61" fillId="14" borderId="24" xfId="0" applyFont="1" applyFill="1" applyBorder="1" applyAlignment="1" applyProtection="1">
      <alignment horizontal="left"/>
      <protection locked="0"/>
    </xf>
    <xf numFmtId="0" fontId="61" fillId="14" borderId="25" xfId="0" applyFont="1" applyFill="1" applyBorder="1" applyAlignment="1" applyProtection="1">
      <alignment horizontal="left"/>
      <protection locked="0"/>
    </xf>
    <xf numFmtId="0" fontId="61" fillId="14" borderId="26" xfId="0" applyFont="1" applyFill="1" applyBorder="1" applyAlignment="1" applyProtection="1">
      <alignment horizontal="left"/>
      <protection locked="0"/>
    </xf>
    <xf numFmtId="49" fontId="12" fillId="16" borderId="0" xfId="0" applyNumberFormat="1" applyFont="1" applyFill="1" applyBorder="1" applyAlignment="1" applyProtection="1">
      <alignment horizontal="center"/>
      <protection locked="0"/>
    </xf>
    <xf numFmtId="168" fontId="12" fillId="14" borderId="55" xfId="0" applyNumberFormat="1" applyFont="1" applyFill="1" applyBorder="1" applyAlignment="1" applyProtection="1">
      <alignment horizontal="center"/>
      <protection locked="0"/>
    </xf>
    <xf numFmtId="168" fontId="12" fillId="14" borderId="57" xfId="0" applyNumberFormat="1" applyFont="1" applyFill="1" applyBorder="1" applyAlignment="1" applyProtection="1">
      <alignment horizontal="center"/>
      <protection locked="0"/>
    </xf>
    <xf numFmtId="49" fontId="12" fillId="14" borderId="64" xfId="0" applyNumberFormat="1" applyFont="1" applyFill="1" applyBorder="1" applyAlignment="1" applyProtection="1">
      <alignment horizontal="center"/>
      <protection locked="0"/>
    </xf>
    <xf numFmtId="0" fontId="27" fillId="0" borderId="24" xfId="0" applyFont="1" applyBorder="1" applyAlignment="1" applyProtection="1">
      <alignment horizontal="center" vertical="center"/>
    </xf>
    <xf numFmtId="0" fontId="27" fillId="0" borderId="25" xfId="0" applyFont="1" applyBorder="1" applyAlignment="1" applyProtection="1">
      <alignment horizontal="center" vertical="center"/>
    </xf>
    <xf numFmtId="0" fontId="27" fillId="0" borderId="28" xfId="0" applyFont="1" applyBorder="1" applyAlignment="1" applyProtection="1">
      <alignment horizontal="center" vertical="center"/>
    </xf>
    <xf numFmtId="0" fontId="27" fillId="0" borderId="29" xfId="0" applyFont="1" applyBorder="1" applyAlignment="1" applyProtection="1">
      <alignment horizontal="center" vertical="center"/>
    </xf>
    <xf numFmtId="0" fontId="23" fillId="18" borderId="0" xfId="0" applyFont="1" applyFill="1" applyBorder="1" applyAlignment="1" applyProtection="1">
      <alignment horizontal="right" vertical="center"/>
    </xf>
    <xf numFmtId="49" fontId="12" fillId="14" borderId="65" xfId="0" applyNumberFormat="1" applyFont="1" applyFill="1" applyBorder="1" applyAlignment="1" applyProtection="1">
      <alignment horizontal="center"/>
      <protection locked="0"/>
    </xf>
    <xf numFmtId="49" fontId="12" fillId="14" borderId="66" xfId="0" applyNumberFormat="1" applyFont="1" applyFill="1" applyBorder="1" applyAlignment="1" applyProtection="1">
      <alignment horizontal="center"/>
      <protection locked="0"/>
    </xf>
    <xf numFmtId="49" fontId="12" fillId="14" borderId="67" xfId="0" applyNumberFormat="1" applyFont="1" applyFill="1" applyBorder="1" applyAlignment="1" applyProtection="1">
      <alignment horizontal="center"/>
      <protection locked="0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7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</dxfs>
  <tableStyles count="0" defaultTableStyle="TableStyleMedium2" defaultPivotStyle="PivotStyleLight16"/>
  <colors>
    <mruColors>
      <color rgb="FFFF33CC"/>
      <color rgb="FF002D86"/>
      <color rgb="FFFFFFCC"/>
      <color rgb="FF0066FF"/>
      <color rgb="FF0000CC"/>
      <color rgb="FF0000FF"/>
      <color rgb="FFFFFF99"/>
      <color rgb="FFF9F9F9"/>
      <color rgb="FF800000"/>
      <color rgb="FF5400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</a:t>
          </a:r>
          <a:r>
            <a:rPr lang="pl-PL" sz="1800" b="0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i </a:t>
          </a:r>
          <a:r>
            <a:rPr lang="pl-PL" sz="1800" b="0">
              <a:solidFill>
                <a:srgbClr val="002060"/>
              </a:solidFill>
            </a:rPr>
            <a:t>CENOWY</a:t>
          </a:r>
        </a:p>
      </xdr:txBody>
    </xdr:sp>
    <xdr:clientData/>
  </xdr:twoCellAnchor>
  <xdr:twoCellAnchor>
    <xdr:from>
      <xdr:col>13</xdr:col>
      <xdr:colOff>499647</xdr:colOff>
      <xdr:row>12</xdr:row>
      <xdr:rowOff>173718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624972" y="2545443"/>
          <a:ext cx="402959" cy="3011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FF33CC"/>
              </a:solidFill>
              <a:latin typeface="Arial Narrow" panose="020B0606020202030204" pitchFamily="34" charset="0"/>
            </a:rPr>
            <a:t>48</a:t>
          </a:r>
          <a:endParaRPr lang="pl-PL" sz="1600" b="1">
            <a:solidFill>
              <a:srgbClr val="FF33CC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FF33CC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FF33CC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FF33CC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FF33CC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FF33CC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5:R156" totalsRowShown="0" headerRowDxfId="122" dataDxfId="121" tableBorderDxfId="120" headerRowCellStyle="Normalny_JW1106 Olsztyn" dataCellStyle="Normalny_JW1106 Olsztyn">
  <autoFilter ref="B25:R156"/>
  <tableColumns count="17">
    <tableColumn id="1" name="Lp." dataDxfId="119" dataCellStyle="Normalny_JW1106 Olsztyn">
      <calculatedColumnFormula>B25+1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OFERTY'!$H26+'FORMULARZ OFERTY'!$L26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ROUND($F26*H26,2)</calculatedColumnFormula>
    </tableColumn>
    <tableColumn id="9" name="Wartość VAT_x000a_(w zł.)ZP" dataDxfId="111" dataCellStyle="Normalny_JW1106 Olsztyn">
      <calculatedColumnFormula>ROUND(I26*$G26,2)</calculatedColumnFormula>
    </tableColumn>
    <tableColumn id="10" name="Wartość brutto_x000a_(w zł.)ZP" dataDxfId="110" dataCellStyle="Normalny_JW1106 Olsztyn">
      <calculatedColumnFormula>ROUND(I26+J26,2)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ROUND($F26*L26,2)</calculatedColumnFormula>
    </tableColumn>
    <tableColumn id="13" name="Wartość VAT_x000a_(w zł.) PO" dataDxfId="107" dataCellStyle="Normalny_JW1106 Olsztyn">
      <calculatedColumnFormula>ROUND(M26*$G26,2)</calculatedColumnFormula>
    </tableColumn>
    <tableColumn id="14" name="Wartość brutto_x000a_(w zł.) PO" dataDxfId="106" dataCellStyle="Normalny_JW1106 Olsztyn">
      <calculatedColumnFormula>ROUND(M26+N26,2)</calculatedColumnFormula>
    </tableColumn>
    <tableColumn id="15" name="Wartość netto_x000a_(w zł.)" dataDxfId="105" dataCellStyle="Normalny_JW1106 Olsztyn">
      <calculatedColumnFormula>ROUND(I26+M26,2)</calculatedColumnFormula>
    </tableColumn>
    <tableColumn id="16" name="Wartość VAT_x000a_(w zł.)" dataDxfId="104" dataCellStyle="Normalny_JW1106 Olsztyn">
      <calculatedColumnFormula>ROUND(J26+N26,2)</calculatedColumnFormula>
    </tableColumn>
    <tableColumn id="17" name="Wartość brutto_x000a_(w zł.)" dataDxfId="103" dataCellStyle="Normalny_JW1106 Olsztyn">
      <calculatedColumnFormula>ROUND(K26+O26,2)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KrytK4" displayName="KrytK4" ref="Q1:Q5" totalsRowShown="0" headerRowDxfId="23" dataDxfId="22">
  <autoFilter ref="Q1:Q5"/>
  <tableColumns count="1">
    <tableColumn id="1" name="K4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2" name="KrytK5" displayName="KrytK5" ref="R1:R5" totalsRowShown="0" headerRowDxfId="20" dataDxfId="19">
  <autoFilter ref="R1:R5"/>
  <tableColumns count="1">
    <tableColumn id="1" name="K5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3" name="KrytK6" displayName="KrytK6" ref="S1:S5" totalsRowShown="0" headerRowDxfId="17" dataDxfId="16">
  <autoFilter ref="S1:S5"/>
  <tableColumns count="1">
    <tableColumn id="1" name="K6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4" name="KrytK7" displayName="KrytK7" ref="T1:T5" totalsRowShown="0" headerRowDxfId="14" dataDxfId="13">
  <autoFilter ref="T1:T5"/>
  <tableColumns count="1">
    <tableColumn id="1" name="K7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5" name="KrytK8" displayName="KrytK8" ref="U1:U5" totalsRowShown="0" headerRowDxfId="11" dataDxfId="10">
  <autoFilter ref="U1:U5"/>
  <tableColumns count="1">
    <tableColumn id="1" name="K8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6" name="KrytK9" displayName="KrytK9" ref="V1:V5" totalsRowShown="0" headerRowDxfId="8" dataDxfId="7">
  <autoFilter ref="V1:V5"/>
  <tableColumns count="1">
    <tableColumn id="1" name="K9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7" name="KrytK10" displayName="KrytK10" ref="W1:W5" totalsRowShown="0" headerRowDxfId="5" dataDxfId="4">
  <autoFilter ref="W1:W5"/>
  <tableColumns count="1">
    <tableColumn id="1" name="K10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9" name="KrytK2" displayName="KrytK2" ref="O1:O3" totalsRowShown="0" headerRowDxfId="2" dataDxfId="1">
  <autoFilter ref="O1:O3"/>
  <tableColumns count="1">
    <tableColumn id="1" name="K2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OFERTY'!$I$27:$I$156,'FORMULARZ OFERTY'!$A$27:$A$156,$A2)</calculatedColumnFormula>
    </tableColumn>
    <tableColumn id="4" name="Kolumna3" dataDxfId="94" totalsRowDxfId="93" dataCellStyle="Walutowy">
      <calculatedColumnFormula>SUMIFS('FORMULARZ OFERTY'!$J$27:$J$156,'FORMULARZ OFERTY'!$A$27:$A$156,$A2)</calculatedColumnFormula>
    </tableColumn>
    <tableColumn id="5" name="Kolumna5" dataDxfId="92" totalsRowDxfId="91" dataCellStyle="Walutowy">
      <calculatedColumnFormula>SUMIFS('FORMULARZ OFERTY'!$K$27:$K$156,'FORMULARZ OFERTY'!$A$27:$A$156,$A2)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OFERTY'!$I$27:$I$156,'FORMULARZ OFERTY'!$A$27:$A$156,$A2)</calculatedColumnFormula>
    </tableColumn>
    <tableColumn id="8" name="Kolumna84" dataDxfId="78" totalsRowDxfId="77" dataCellStyle="Walutowy">
      <calculatedColumnFormula>SUMIFS('FORMULARZ OFERTY'!$J$27:$J$156,'FORMULARZ OFERTY'!$A$27:$A$156,$A2)</calculatedColumnFormula>
    </tableColumn>
    <tableColumn id="9" name="Kolumna95" totalsRowFunction="count" dataDxfId="76" totalsRowDxfId="75" dataCellStyle="Walutowy">
      <calculatedColumnFormula>SUMIFS('FORMULARZ OFERTY'!$K$27:$K$156,'FORMULARZ OFERTY'!$A$27:$A$156,$A2)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0" name="KrytK3" displayName="KrytK3" ref="P1:P4" totalsRowShown="0" headerRowDxfId="26" dataDxfId="25">
  <autoFilter ref="P1:P4"/>
  <tableColumns count="1">
    <tableColumn id="1" name="K3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585"/>
  <sheetViews>
    <sheetView tabSelected="1" zoomScaleNormal="100" zoomScaleSheetLayoutView="103" workbookViewId="0">
      <selection activeCell="I190" sqref="I190"/>
    </sheetView>
  </sheetViews>
  <sheetFormatPr defaultColWidth="0" defaultRowHeight="16.5" zeroHeight="1"/>
  <cols>
    <col min="1" max="1" width="2.42578125" style="147" customWidth="1"/>
    <col min="2" max="2" width="5.5703125" style="64" customWidth="1"/>
    <col min="3" max="3" width="48" style="64" customWidth="1"/>
    <col min="4" max="4" width="7.28515625" style="64" customWidth="1"/>
    <col min="5" max="5" width="11.7109375" style="64" customWidth="1"/>
    <col min="6" max="6" width="15" style="68" customWidth="1"/>
    <col min="7" max="7" width="7.7109375" style="64" customWidth="1"/>
    <col min="8" max="8" width="11.7109375" style="69" customWidth="1"/>
    <col min="9" max="9" width="16" style="64" customWidth="1"/>
    <col min="10" max="10" width="12.7109375" style="64" customWidth="1"/>
    <col min="11" max="11" width="16" style="64" customWidth="1"/>
    <col min="12" max="12" width="11.7109375" style="69" customWidth="1"/>
    <col min="13" max="13" width="16" style="64" customWidth="1"/>
    <col min="14" max="14" width="12.7109375" style="64" customWidth="1"/>
    <col min="15" max="16" width="16" style="64" customWidth="1"/>
    <col min="17" max="17" width="12.7109375" style="64" customWidth="1"/>
    <col min="18" max="18" width="16" style="64" customWidth="1"/>
    <col min="19" max="19" width="11.5703125" style="59" hidden="1" customWidth="1"/>
    <col min="20" max="16384" width="9.140625" style="36" hidden="1"/>
  </cols>
  <sheetData>
    <row r="1" spans="1:19" ht="25.5" customHeight="1" thickBot="1">
      <c r="B1" s="1"/>
      <c r="C1" s="2"/>
      <c r="D1" s="71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5"/>
      <c r="R1" s="87" t="s">
        <v>101</v>
      </c>
    </row>
    <row r="2" spans="1:19" ht="15.75" customHeight="1" thickBot="1">
      <c r="B2" s="72"/>
      <c r="C2" s="73" t="s">
        <v>11</v>
      </c>
      <c r="D2" s="118"/>
      <c r="E2" s="70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4"/>
      <c r="C3" s="75" t="s">
        <v>91</v>
      </c>
      <c r="D3" s="220"/>
      <c r="E3" s="221"/>
      <c r="F3" s="221"/>
      <c r="G3" s="221"/>
      <c r="H3" s="221"/>
      <c r="I3" s="221"/>
      <c r="J3" s="221"/>
      <c r="K3" s="222"/>
      <c r="L3" s="78" t="s">
        <v>60</v>
      </c>
      <c r="M3" s="81"/>
      <c r="N3" s="78" t="s">
        <v>63</v>
      </c>
      <c r="O3" s="82"/>
      <c r="P3" s="12"/>
      <c r="Q3" s="5"/>
      <c r="R3" s="6"/>
    </row>
    <row r="4" spans="1:19" ht="15.75" customHeight="1" thickBot="1">
      <c r="B4" s="74"/>
      <c r="C4" s="75"/>
      <c r="D4" s="223"/>
      <c r="E4" s="224"/>
      <c r="F4" s="224"/>
      <c r="G4" s="224"/>
      <c r="H4" s="224"/>
      <c r="I4" s="224"/>
      <c r="J4" s="224"/>
      <c r="K4" s="225"/>
      <c r="L4" s="79" t="s">
        <v>29</v>
      </c>
      <c r="M4" s="226"/>
      <c r="N4" s="227"/>
      <c r="O4" s="228"/>
      <c r="P4" s="5"/>
      <c r="Q4" s="5"/>
      <c r="R4" s="6"/>
    </row>
    <row r="5" spans="1:19" ht="15.75" customHeight="1">
      <c r="B5" s="72"/>
      <c r="C5" s="76" t="s">
        <v>61</v>
      </c>
      <c r="D5" s="197"/>
      <c r="E5" s="198"/>
      <c r="F5" s="199"/>
      <c r="G5" s="246" t="s">
        <v>62</v>
      </c>
      <c r="H5" s="246"/>
      <c r="I5" s="247"/>
      <c r="J5" s="248"/>
      <c r="K5" s="249"/>
      <c r="L5" s="17"/>
      <c r="M5" s="12"/>
      <c r="N5" s="12"/>
      <c r="O5" s="12"/>
      <c r="P5" s="12"/>
      <c r="Q5" s="5"/>
      <c r="R5" s="6"/>
    </row>
    <row r="6" spans="1:19" ht="15.75" customHeight="1">
      <c r="B6" s="72"/>
      <c r="C6" s="76" t="s">
        <v>58</v>
      </c>
      <c r="D6" s="232"/>
      <c r="E6" s="233"/>
      <c r="F6" s="233"/>
      <c r="G6" s="234"/>
      <c r="H6" s="76" t="s">
        <v>59</v>
      </c>
      <c r="I6" s="83"/>
      <c r="J6" s="76" t="s">
        <v>93</v>
      </c>
      <c r="K6" s="241"/>
      <c r="L6" s="233"/>
      <c r="M6" s="234"/>
      <c r="N6" s="5"/>
      <c r="O6" s="5"/>
      <c r="P6" s="5"/>
      <c r="Q6" s="5"/>
      <c r="R6" s="6"/>
    </row>
    <row r="7" spans="1:19" ht="15.75" customHeight="1">
      <c r="B7" s="74"/>
      <c r="C7" s="77" t="s">
        <v>64</v>
      </c>
      <c r="D7" s="232"/>
      <c r="E7" s="233"/>
      <c r="F7" s="233"/>
      <c r="G7" s="233"/>
      <c r="H7" s="234"/>
      <c r="I7" s="47"/>
      <c r="J7" s="47"/>
      <c r="K7" s="47"/>
      <c r="L7" s="30"/>
      <c r="M7" s="238"/>
      <c r="N7" s="238"/>
      <c r="O7" s="238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4"/>
      <c r="C9" s="77" t="s">
        <v>94</v>
      </c>
      <c r="D9" s="232"/>
      <c r="E9" s="233"/>
      <c r="F9" s="233"/>
      <c r="G9" s="233"/>
      <c r="H9" s="234"/>
      <c r="I9" s="80" t="s">
        <v>95</v>
      </c>
      <c r="J9" s="239"/>
      <c r="K9" s="240"/>
      <c r="L9" s="80" t="s">
        <v>96</v>
      </c>
      <c r="M9" s="232"/>
      <c r="N9" s="233"/>
      <c r="O9" s="234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61" customFormat="1" ht="18" customHeight="1">
      <c r="A11" s="147"/>
      <c r="B11" s="31"/>
      <c r="C11" s="32" t="s">
        <v>43</v>
      </c>
      <c r="D11" s="32"/>
      <c r="E11" s="32"/>
      <c r="F11" s="32"/>
      <c r="G11" s="235" t="s">
        <v>44</v>
      </c>
      <c r="H11" s="236"/>
      <c r="I11" s="236"/>
      <c r="J11" s="236"/>
      <c r="K11" s="236"/>
      <c r="L11" s="236"/>
      <c r="M11" s="237"/>
      <c r="N11" s="10"/>
      <c r="O11" s="10"/>
      <c r="P11" s="13"/>
      <c r="Q11" s="5"/>
      <c r="R11" s="5"/>
      <c r="S11" s="60"/>
    </row>
    <row r="12" spans="1:19" s="61" customFormat="1" ht="18" customHeight="1">
      <c r="A12" s="147"/>
      <c r="B12" s="31"/>
      <c r="C12" s="32" t="s">
        <v>37</v>
      </c>
      <c r="D12" s="242" t="s">
        <v>38</v>
      </c>
      <c r="E12" s="243"/>
      <c r="F12" s="243"/>
      <c r="G12" s="244"/>
      <c r="H12" s="244"/>
      <c r="I12" s="244"/>
      <c r="J12" s="244"/>
      <c r="K12" s="245"/>
      <c r="L12" s="29" t="s">
        <v>60</v>
      </c>
      <c r="M12" s="46">
        <v>5272627885</v>
      </c>
      <c r="N12" s="34"/>
      <c r="O12" s="34"/>
      <c r="P12" s="9"/>
      <c r="Q12" s="5"/>
      <c r="R12" s="5"/>
      <c r="S12" s="60"/>
    </row>
    <row r="13" spans="1:19" ht="15" customHeight="1">
      <c r="B13" s="3"/>
      <c r="C13" s="30" t="s">
        <v>58</v>
      </c>
      <c r="D13" s="229" t="s">
        <v>39</v>
      </c>
      <c r="E13" s="230"/>
      <c r="F13" s="230"/>
      <c r="G13" s="231"/>
      <c r="H13" s="28" t="s">
        <v>59</v>
      </c>
      <c r="I13" s="27" t="s">
        <v>40</v>
      </c>
      <c r="J13" s="28" t="s">
        <v>93</v>
      </c>
      <c r="K13" s="229" t="s">
        <v>92</v>
      </c>
      <c r="L13" s="230"/>
      <c r="M13" s="231"/>
      <c r="N13" s="5"/>
      <c r="O13" s="5"/>
      <c r="P13" s="5"/>
      <c r="Q13" s="5"/>
      <c r="R13" s="6"/>
    </row>
    <row r="14" spans="1:19" ht="18" customHeight="1">
      <c r="B14" s="3"/>
      <c r="C14" s="30" t="s">
        <v>57</v>
      </c>
      <c r="D14" s="202" t="s">
        <v>200</v>
      </c>
      <c r="E14" s="203"/>
      <c r="F14" s="203"/>
      <c r="G14" s="203"/>
      <c r="H14" s="203"/>
      <c r="I14" s="203"/>
      <c r="J14" s="203"/>
      <c r="K14" s="203"/>
      <c r="L14" s="203"/>
      <c r="M14" s="204"/>
      <c r="N14" s="200" t="s">
        <v>201</v>
      </c>
      <c r="O14" s="201"/>
      <c r="P14" s="5"/>
      <c r="Q14" s="5"/>
      <c r="R14" s="6"/>
    </row>
    <row r="15" spans="1:19" ht="15" customHeight="1">
      <c r="B15" s="39"/>
      <c r="C15" s="206" t="s">
        <v>42</v>
      </c>
      <c r="D15" s="206"/>
      <c r="E15" s="206"/>
      <c r="F15" s="206"/>
      <c r="G15" s="206"/>
      <c r="H15" s="206"/>
      <c r="I15" s="206"/>
      <c r="J15" s="206"/>
      <c r="K15" s="206"/>
      <c r="L15" s="48"/>
      <c r="M15" s="207"/>
      <c r="N15" s="207"/>
      <c r="O15" s="208"/>
      <c r="P15" s="18"/>
      <c r="Q15" s="5"/>
      <c r="R15" s="6"/>
    </row>
    <row r="16" spans="1:19" ht="6.75" customHeight="1">
      <c r="B16" s="40"/>
      <c r="C16" s="62"/>
      <c r="D16" s="63" t="s">
        <v>69</v>
      </c>
      <c r="E16" s="205"/>
      <c r="F16" s="205"/>
      <c r="G16" s="205"/>
      <c r="H16" s="41"/>
      <c r="I16" s="37"/>
      <c r="J16" s="41"/>
      <c r="K16" s="37"/>
      <c r="L16" s="38"/>
      <c r="M16" s="38"/>
      <c r="N16" s="38"/>
      <c r="O16" s="38"/>
      <c r="P16" s="38"/>
      <c r="Q16" s="86"/>
      <c r="R16" s="33"/>
    </row>
    <row r="17" spans="1:19" ht="15" customHeight="1">
      <c r="B17" s="35"/>
      <c r="C17" s="55"/>
      <c r="D17" s="44"/>
      <c r="E17" s="55" t="s">
        <v>98</v>
      </c>
      <c r="F17" s="213">
        <f>VLOOKUP(D16,wartości[],13,FALSE)</f>
        <v>0</v>
      </c>
      <c r="G17" s="214"/>
      <c r="H17" s="43" t="s">
        <v>86</v>
      </c>
      <c r="I17" s="52">
        <f>VLOOKUP(D16,wartości[],5,FALSE)</f>
        <v>0</v>
      </c>
      <c r="J17" s="43" t="s">
        <v>87</v>
      </c>
      <c r="K17" s="52">
        <f>VLOOKUP(D16,wartości[],9,FALSE)</f>
        <v>0</v>
      </c>
      <c r="L17" s="84" t="s">
        <v>90</v>
      </c>
      <c r="M17" s="43"/>
      <c r="N17" s="43"/>
      <c r="O17" s="43"/>
      <c r="P17" s="43"/>
      <c r="Q17" s="43"/>
      <c r="R17" s="85"/>
    </row>
    <row r="18" spans="1:19" ht="15" hidden="1" customHeight="1">
      <c r="B18" s="35"/>
      <c r="C18" s="56"/>
      <c r="D18" s="57"/>
      <c r="E18" s="57"/>
      <c r="F18" s="209" t="s">
        <v>128</v>
      </c>
      <c r="G18" s="210"/>
      <c r="H18" s="210"/>
      <c r="I18" s="211" t="s">
        <v>127</v>
      </c>
      <c r="J18" s="211"/>
      <c r="K18" s="212"/>
      <c r="L18" s="161"/>
      <c r="M18" s="162"/>
      <c r="N18" s="162"/>
      <c r="O18" s="5"/>
      <c r="P18" s="5"/>
      <c r="Q18" s="5"/>
      <c r="R18" s="85"/>
    </row>
    <row r="19" spans="1:19" ht="15" hidden="1" customHeight="1">
      <c r="B19" s="35"/>
      <c r="C19" s="56"/>
      <c r="D19" s="57"/>
      <c r="E19" s="57"/>
      <c r="F19" s="209" t="s">
        <v>129</v>
      </c>
      <c r="G19" s="210"/>
      <c r="H19" s="210"/>
      <c r="I19" s="218" t="s">
        <v>126</v>
      </c>
      <c r="J19" s="218"/>
      <c r="K19" s="219"/>
      <c r="L19" s="163"/>
      <c r="M19" s="164"/>
      <c r="N19" s="164"/>
      <c r="O19" s="5"/>
      <c r="P19" s="5"/>
      <c r="Q19" s="5"/>
      <c r="R19" s="85"/>
    </row>
    <row r="20" spans="1:19" ht="15" hidden="1" customHeight="1">
      <c r="B20" s="45"/>
      <c r="C20" s="50" t="s">
        <v>97</v>
      </c>
      <c r="D20" s="49">
        <v>1</v>
      </c>
      <c r="E20" s="51"/>
      <c r="F20" s="215"/>
      <c r="G20" s="216"/>
      <c r="H20" s="217"/>
      <c r="I20" s="194"/>
      <c r="J20" s="195"/>
      <c r="K20" s="196"/>
      <c r="L20" s="165"/>
      <c r="M20" s="166"/>
      <c r="N20" s="166"/>
      <c r="O20" s="5"/>
      <c r="P20" s="5"/>
      <c r="Q20" s="5"/>
      <c r="R20" s="85"/>
    </row>
    <row r="21" spans="1:19" ht="15" hidden="1" customHeight="1">
      <c r="B21" s="45"/>
      <c r="C21" s="50" t="s">
        <v>97</v>
      </c>
      <c r="D21" s="49">
        <v>2</v>
      </c>
      <c r="E21" s="51"/>
      <c r="F21" s="215"/>
      <c r="G21" s="216"/>
      <c r="H21" s="217"/>
      <c r="I21" s="194"/>
      <c r="J21" s="195"/>
      <c r="K21" s="196"/>
      <c r="L21" s="165"/>
      <c r="M21" s="166"/>
      <c r="N21" s="166"/>
      <c r="O21" s="5"/>
      <c r="P21" s="5"/>
      <c r="Q21" s="5"/>
      <c r="R21" s="85"/>
    </row>
    <row r="22" spans="1:19" ht="8.25" customHeight="1">
      <c r="B22" s="53"/>
      <c r="C22" s="54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160"/>
      <c r="R22" s="58"/>
    </row>
    <row r="23" spans="1:19" ht="9" customHeight="1" thickBot="1">
      <c r="B23" s="6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</row>
    <row r="24" spans="1:19" ht="15" customHeight="1" thickTop="1" thickBot="1">
      <c r="B24" s="7" t="s">
        <v>89</v>
      </c>
      <c r="C24" s="8"/>
      <c r="D24" s="6"/>
      <c r="E24" s="6"/>
      <c r="F24" s="16"/>
      <c r="G24" s="6"/>
      <c r="H24" s="19" t="s">
        <v>198</v>
      </c>
      <c r="I24" s="20"/>
      <c r="J24" s="193"/>
      <c r="K24" s="21"/>
      <c r="L24" s="22" t="s">
        <v>199</v>
      </c>
      <c r="M24" s="23"/>
      <c r="N24" s="23"/>
      <c r="O24" s="23"/>
      <c r="P24" s="24" t="s">
        <v>7</v>
      </c>
      <c r="Q24" s="25"/>
      <c r="R24" s="26"/>
      <c r="S24" s="64"/>
    </row>
    <row r="25" spans="1:19" ht="30.75" customHeight="1" thickBot="1">
      <c r="B25" s="89" t="s">
        <v>0</v>
      </c>
      <c r="C25" s="90" t="s">
        <v>99</v>
      </c>
      <c r="D25" s="91" t="s">
        <v>1</v>
      </c>
      <c r="E25" s="128" t="s">
        <v>100</v>
      </c>
      <c r="F25" s="145" t="s">
        <v>2</v>
      </c>
      <c r="G25" s="145" t="s">
        <v>3</v>
      </c>
      <c r="H25" s="146" t="s">
        <v>123</v>
      </c>
      <c r="I25" s="88" t="s">
        <v>116</v>
      </c>
      <c r="J25" s="88" t="s">
        <v>117</v>
      </c>
      <c r="K25" s="92" t="s">
        <v>118</v>
      </c>
      <c r="L25" s="93" t="s">
        <v>122</v>
      </c>
      <c r="M25" s="88" t="s">
        <v>119</v>
      </c>
      <c r="N25" s="88" t="s">
        <v>120</v>
      </c>
      <c r="O25" s="94" t="s">
        <v>121</v>
      </c>
      <c r="P25" s="95" t="s">
        <v>4</v>
      </c>
      <c r="Q25" s="88" t="s">
        <v>6</v>
      </c>
      <c r="R25" s="94" t="s">
        <v>5</v>
      </c>
    </row>
    <row r="26" spans="1:19" s="66" customFormat="1" ht="21" customHeight="1" thickTop="1" thickBot="1">
      <c r="A26" s="148"/>
      <c r="B26" s="120"/>
      <c r="C26" s="121"/>
      <c r="D26" s="122"/>
      <c r="E26" s="123"/>
      <c r="F26" s="129"/>
      <c r="G26" s="130" t="s">
        <v>69</v>
      </c>
      <c r="H26" s="123"/>
      <c r="I26" s="124">
        <f>VLOOKUP($G26,wartości[],3,FALSE)</f>
        <v>0</v>
      </c>
      <c r="J26" s="125">
        <f>VLOOKUP($G26,wartości[],4,FALSE)</f>
        <v>0</v>
      </c>
      <c r="K26" s="125">
        <f>VLOOKUP($G26,wartości[],5,FALSE)</f>
        <v>0</v>
      </c>
      <c r="L26" s="126"/>
      <c r="M26" s="124">
        <f>VLOOKUP($G26,wartości[],7,FALSE)</f>
        <v>0</v>
      </c>
      <c r="N26" s="125">
        <f>VLOOKUP($G26,wartości[],8,FALSE)</f>
        <v>0</v>
      </c>
      <c r="O26" s="125">
        <f>VLOOKUP($G26,wartości[],9,FALSE)</f>
        <v>0</v>
      </c>
      <c r="P26" s="127">
        <f>VLOOKUP($G26,wartości[],11,FALSE)</f>
        <v>0</v>
      </c>
      <c r="Q26" s="125">
        <f>VLOOKUP($G26,wartości[],12,FALSE)</f>
        <v>0</v>
      </c>
      <c r="R26" s="125">
        <f>VLOOKUP($G26,wartości[],13,FALSE)</f>
        <v>0</v>
      </c>
      <c r="S26" s="65"/>
    </row>
    <row r="27" spans="1:19" ht="18.95" customHeight="1" thickTop="1" thickBot="1">
      <c r="A27" s="149" t="s">
        <v>88</v>
      </c>
      <c r="B27" s="131"/>
      <c r="C27" s="132" t="s">
        <v>85</v>
      </c>
      <c r="D27" s="133">
        <v>1</v>
      </c>
      <c r="E27" s="134" t="s">
        <v>208</v>
      </c>
      <c r="F27" s="135"/>
      <c r="G27" s="136"/>
      <c r="H27" s="141"/>
      <c r="I27" s="142">
        <f>VLOOKUP($D27,wartości[],3,FALSE)</f>
        <v>0</v>
      </c>
      <c r="J27" s="142">
        <f>VLOOKUP($D27,wartości[],4,FALSE)</f>
        <v>0</v>
      </c>
      <c r="K27" s="142">
        <f>VLOOKUP($D27,wartości[],5,FALSE)</f>
        <v>0</v>
      </c>
      <c r="L27" s="138"/>
      <c r="M27" s="142">
        <f>VLOOKUP($D27,wartości[],7,FALSE)</f>
        <v>0</v>
      </c>
      <c r="N27" s="142">
        <f>VLOOKUP($D27,wartości[],8,FALSE)</f>
        <v>0</v>
      </c>
      <c r="O27" s="142">
        <f>VLOOKUP($D27,wartości[],9,FALSE)</f>
        <v>0</v>
      </c>
      <c r="P27" s="143">
        <f>VLOOKUP($D27,wartości[],11,FALSE)</f>
        <v>0</v>
      </c>
      <c r="Q27" s="142">
        <f>VLOOKUP($D27,wartości[],12,FALSE)</f>
        <v>0</v>
      </c>
      <c r="R27" s="144">
        <f>VLOOKUP($D27,wartości[],13,FALSE)</f>
        <v>0</v>
      </c>
    </row>
    <row r="28" spans="1:19">
      <c r="A28" s="147">
        <f t="shared" ref="A28" si="0">$D$27</f>
        <v>1</v>
      </c>
      <c r="B28" s="167">
        <f t="shared" ref="B28" si="1">B27+1</f>
        <v>1</v>
      </c>
      <c r="C28" s="154" t="s">
        <v>130</v>
      </c>
      <c r="D28" s="155" t="s">
        <v>146</v>
      </c>
      <c r="E28" s="170">
        <f>'FORMULARZ OFERTY'!$H28+'FORMULARZ OFERTY'!$L28</f>
        <v>650</v>
      </c>
      <c r="F28" s="156"/>
      <c r="G28" s="157"/>
      <c r="H28" s="150">
        <v>325</v>
      </c>
      <c r="I28" s="151">
        <f t="shared" ref="I28" si="2">ROUND($F28*H28,2)</f>
        <v>0</v>
      </c>
      <c r="J28" s="151">
        <f t="shared" ref="J28" si="3">ROUND(I28*$G28,2)</f>
        <v>0</v>
      </c>
      <c r="K28" s="151">
        <f t="shared" ref="K28" si="4">ROUND(I28+J28,2)</f>
        <v>0</v>
      </c>
      <c r="L28" s="152">
        <v>325</v>
      </c>
      <c r="M28" s="151">
        <f t="shared" ref="M28" si="5">ROUND($F28*L28,2)</f>
        <v>0</v>
      </c>
      <c r="N28" s="151">
        <f t="shared" ref="N28" si="6">ROUND(M28*$G28,2)</f>
        <v>0</v>
      </c>
      <c r="O28" s="151">
        <f t="shared" ref="O28" si="7">ROUND(M28+N28,2)</f>
        <v>0</v>
      </c>
      <c r="P28" s="153">
        <f t="shared" ref="P28" si="8">ROUND(I28+M28,2)</f>
        <v>0</v>
      </c>
      <c r="Q28" s="151">
        <f t="shared" ref="Q28" si="9">ROUND(J28+N28,2)</f>
        <v>0</v>
      </c>
      <c r="R28" s="151">
        <f t="shared" ref="R28" si="10">ROUND(K28+O28,2)</f>
        <v>0</v>
      </c>
      <c r="S28" s="67"/>
    </row>
    <row r="29" spans="1:19">
      <c r="A29" s="147">
        <f t="shared" ref="A29:A33" si="11">$D$27</f>
        <v>1</v>
      </c>
      <c r="B29" s="167">
        <f t="shared" ref="B29:B33" si="12">B28+1</f>
        <v>2</v>
      </c>
      <c r="C29" s="154" t="s">
        <v>131</v>
      </c>
      <c r="D29" s="155" t="s">
        <v>146</v>
      </c>
      <c r="E29" s="170">
        <f>'FORMULARZ OFERTY'!$H29+'FORMULARZ OFERTY'!$L29</f>
        <v>400</v>
      </c>
      <c r="F29" s="156"/>
      <c r="G29" s="157"/>
      <c r="H29" s="150">
        <v>200</v>
      </c>
      <c r="I29" s="151">
        <f t="shared" ref="I29:I60" si="13">ROUND($F29*H29,2)</f>
        <v>0</v>
      </c>
      <c r="J29" s="151">
        <f t="shared" ref="J29:J60" si="14">ROUND(I29*$G29,2)</f>
        <v>0</v>
      </c>
      <c r="K29" s="151">
        <f t="shared" ref="K29:K60" si="15">ROUND(I29+J29,2)</f>
        <v>0</v>
      </c>
      <c r="L29" s="152">
        <v>200</v>
      </c>
      <c r="M29" s="151">
        <f t="shared" ref="M29:M60" si="16">ROUND($F29*L29,2)</f>
        <v>0</v>
      </c>
      <c r="N29" s="151">
        <f t="shared" ref="N29:N60" si="17">ROUND(M29*$G29,2)</f>
        <v>0</v>
      </c>
      <c r="O29" s="151">
        <f t="shared" ref="O29:O60" si="18">ROUND(M29+N29,2)</f>
        <v>0</v>
      </c>
      <c r="P29" s="153">
        <f t="shared" ref="P29:P60" si="19">ROUND(I29+M29,2)</f>
        <v>0</v>
      </c>
      <c r="Q29" s="151">
        <f t="shared" ref="Q29:Q60" si="20">ROUND(J29+N29,2)</f>
        <v>0</v>
      </c>
      <c r="R29" s="151">
        <f t="shared" ref="R29:R60" si="21">ROUND(K29+O29,2)</f>
        <v>0</v>
      </c>
      <c r="S29" s="67"/>
    </row>
    <row r="30" spans="1:19">
      <c r="A30" s="147">
        <f t="shared" si="11"/>
        <v>1</v>
      </c>
      <c r="B30" s="167">
        <f t="shared" si="12"/>
        <v>3</v>
      </c>
      <c r="C30" s="154" t="s">
        <v>132</v>
      </c>
      <c r="D30" s="155" t="s">
        <v>146</v>
      </c>
      <c r="E30" s="170">
        <f>'FORMULARZ OFERTY'!$H30+'FORMULARZ OFERTY'!$L30</f>
        <v>120</v>
      </c>
      <c r="F30" s="156"/>
      <c r="G30" s="157"/>
      <c r="H30" s="150">
        <v>60</v>
      </c>
      <c r="I30" s="151">
        <f t="shared" si="13"/>
        <v>0</v>
      </c>
      <c r="J30" s="151">
        <f t="shared" si="14"/>
        <v>0</v>
      </c>
      <c r="K30" s="151">
        <f t="shared" si="15"/>
        <v>0</v>
      </c>
      <c r="L30" s="152">
        <v>60</v>
      </c>
      <c r="M30" s="151">
        <f t="shared" si="16"/>
        <v>0</v>
      </c>
      <c r="N30" s="151">
        <f t="shared" si="17"/>
        <v>0</v>
      </c>
      <c r="O30" s="151">
        <f t="shared" si="18"/>
        <v>0</v>
      </c>
      <c r="P30" s="153">
        <f t="shared" si="19"/>
        <v>0</v>
      </c>
      <c r="Q30" s="151">
        <f t="shared" si="20"/>
        <v>0</v>
      </c>
      <c r="R30" s="151">
        <f t="shared" si="21"/>
        <v>0</v>
      </c>
      <c r="S30" s="67"/>
    </row>
    <row r="31" spans="1:19">
      <c r="A31" s="147">
        <f t="shared" si="11"/>
        <v>1</v>
      </c>
      <c r="B31" s="167">
        <f t="shared" si="12"/>
        <v>4</v>
      </c>
      <c r="C31" s="154" t="s">
        <v>133</v>
      </c>
      <c r="D31" s="155" t="s">
        <v>146</v>
      </c>
      <c r="E31" s="170">
        <f>'FORMULARZ OFERTY'!$H31+'FORMULARZ OFERTY'!$L31</f>
        <v>200</v>
      </c>
      <c r="F31" s="156"/>
      <c r="G31" s="157"/>
      <c r="H31" s="150">
        <v>100</v>
      </c>
      <c r="I31" s="151">
        <f t="shared" si="13"/>
        <v>0</v>
      </c>
      <c r="J31" s="151">
        <f t="shared" si="14"/>
        <v>0</v>
      </c>
      <c r="K31" s="151">
        <f t="shared" si="15"/>
        <v>0</v>
      </c>
      <c r="L31" s="152">
        <v>100</v>
      </c>
      <c r="M31" s="151">
        <f t="shared" si="16"/>
        <v>0</v>
      </c>
      <c r="N31" s="151">
        <f t="shared" si="17"/>
        <v>0</v>
      </c>
      <c r="O31" s="151">
        <f t="shared" si="18"/>
        <v>0</v>
      </c>
      <c r="P31" s="153">
        <f t="shared" si="19"/>
        <v>0</v>
      </c>
      <c r="Q31" s="151">
        <f t="shared" si="20"/>
        <v>0</v>
      </c>
      <c r="R31" s="151">
        <f t="shared" si="21"/>
        <v>0</v>
      </c>
      <c r="S31" s="67"/>
    </row>
    <row r="32" spans="1:19">
      <c r="A32" s="147">
        <f t="shared" si="11"/>
        <v>1</v>
      </c>
      <c r="B32" s="167">
        <f t="shared" si="12"/>
        <v>5</v>
      </c>
      <c r="C32" s="154" t="s">
        <v>134</v>
      </c>
      <c r="D32" s="155" t="s">
        <v>146</v>
      </c>
      <c r="E32" s="170">
        <f>'FORMULARZ OFERTY'!$H32+'FORMULARZ OFERTY'!$L32</f>
        <v>600</v>
      </c>
      <c r="F32" s="156"/>
      <c r="G32" s="157"/>
      <c r="H32" s="150">
        <v>300</v>
      </c>
      <c r="I32" s="151">
        <f t="shared" si="13"/>
        <v>0</v>
      </c>
      <c r="J32" s="151">
        <f t="shared" si="14"/>
        <v>0</v>
      </c>
      <c r="K32" s="151">
        <f t="shared" si="15"/>
        <v>0</v>
      </c>
      <c r="L32" s="152">
        <v>300</v>
      </c>
      <c r="M32" s="151">
        <f t="shared" si="16"/>
        <v>0</v>
      </c>
      <c r="N32" s="151">
        <f t="shared" si="17"/>
        <v>0</v>
      </c>
      <c r="O32" s="151">
        <f t="shared" si="18"/>
        <v>0</v>
      </c>
      <c r="P32" s="153">
        <f t="shared" si="19"/>
        <v>0</v>
      </c>
      <c r="Q32" s="151">
        <f t="shared" si="20"/>
        <v>0</v>
      </c>
      <c r="R32" s="151">
        <f t="shared" si="21"/>
        <v>0</v>
      </c>
      <c r="S32" s="67"/>
    </row>
    <row r="33" spans="1:19">
      <c r="A33" s="147">
        <f t="shared" si="11"/>
        <v>1</v>
      </c>
      <c r="B33" s="167">
        <f t="shared" si="12"/>
        <v>6</v>
      </c>
      <c r="C33" s="154" t="s">
        <v>135</v>
      </c>
      <c r="D33" s="155" t="s">
        <v>146</v>
      </c>
      <c r="E33" s="170">
        <f>'FORMULARZ OFERTY'!$H33+'FORMULARZ OFERTY'!$L33</f>
        <v>60</v>
      </c>
      <c r="F33" s="156"/>
      <c r="G33" s="157"/>
      <c r="H33" s="150">
        <v>30</v>
      </c>
      <c r="I33" s="151">
        <f t="shared" si="13"/>
        <v>0</v>
      </c>
      <c r="J33" s="151">
        <f t="shared" si="14"/>
        <v>0</v>
      </c>
      <c r="K33" s="151">
        <f t="shared" si="15"/>
        <v>0</v>
      </c>
      <c r="L33" s="152">
        <v>30</v>
      </c>
      <c r="M33" s="151">
        <f t="shared" si="16"/>
        <v>0</v>
      </c>
      <c r="N33" s="151">
        <f t="shared" si="17"/>
        <v>0</v>
      </c>
      <c r="O33" s="151">
        <f t="shared" si="18"/>
        <v>0</v>
      </c>
      <c r="P33" s="153">
        <f t="shared" si="19"/>
        <v>0</v>
      </c>
      <c r="Q33" s="151">
        <f t="shared" si="20"/>
        <v>0</v>
      </c>
      <c r="R33" s="151">
        <f t="shared" si="21"/>
        <v>0</v>
      </c>
      <c r="S33" s="67"/>
    </row>
    <row r="34" spans="1:19">
      <c r="A34" s="147">
        <f t="shared" ref="A34:A97" si="22">$D$27</f>
        <v>1</v>
      </c>
      <c r="B34" s="167">
        <f t="shared" ref="B34:B97" si="23">B33+1</f>
        <v>7</v>
      </c>
      <c r="C34" s="154" t="s">
        <v>136</v>
      </c>
      <c r="D34" s="155" t="s">
        <v>146</v>
      </c>
      <c r="E34" s="170">
        <f>'FORMULARZ OFERTY'!$H34+'FORMULARZ OFERTY'!$L34</f>
        <v>70</v>
      </c>
      <c r="F34" s="156"/>
      <c r="G34" s="157"/>
      <c r="H34" s="150">
        <v>35</v>
      </c>
      <c r="I34" s="151">
        <f t="shared" si="13"/>
        <v>0</v>
      </c>
      <c r="J34" s="151">
        <f t="shared" si="14"/>
        <v>0</v>
      </c>
      <c r="K34" s="151">
        <f t="shared" si="15"/>
        <v>0</v>
      </c>
      <c r="L34" s="152">
        <v>35</v>
      </c>
      <c r="M34" s="151">
        <f t="shared" si="16"/>
        <v>0</v>
      </c>
      <c r="N34" s="151">
        <f t="shared" si="17"/>
        <v>0</v>
      </c>
      <c r="O34" s="151">
        <f t="shared" si="18"/>
        <v>0</v>
      </c>
      <c r="P34" s="153">
        <f t="shared" si="19"/>
        <v>0</v>
      </c>
      <c r="Q34" s="151">
        <f t="shared" si="20"/>
        <v>0</v>
      </c>
      <c r="R34" s="151">
        <f t="shared" si="21"/>
        <v>0</v>
      </c>
      <c r="S34" s="67"/>
    </row>
    <row r="35" spans="1:19">
      <c r="A35" s="147">
        <f t="shared" si="22"/>
        <v>1</v>
      </c>
      <c r="B35" s="167">
        <f t="shared" si="23"/>
        <v>8</v>
      </c>
      <c r="C35" s="154" t="s">
        <v>137</v>
      </c>
      <c r="D35" s="155" t="s">
        <v>146</v>
      </c>
      <c r="E35" s="170">
        <f>'FORMULARZ OFERTY'!$H35+'FORMULARZ OFERTY'!$L35</f>
        <v>2500</v>
      </c>
      <c r="F35" s="156"/>
      <c r="G35" s="157"/>
      <c r="H35" s="150">
        <v>1250</v>
      </c>
      <c r="I35" s="151">
        <f t="shared" si="13"/>
        <v>0</v>
      </c>
      <c r="J35" s="151">
        <f t="shared" si="14"/>
        <v>0</v>
      </c>
      <c r="K35" s="151">
        <f t="shared" si="15"/>
        <v>0</v>
      </c>
      <c r="L35" s="152">
        <v>1250</v>
      </c>
      <c r="M35" s="151">
        <f t="shared" si="16"/>
        <v>0</v>
      </c>
      <c r="N35" s="151">
        <f t="shared" si="17"/>
        <v>0</v>
      </c>
      <c r="O35" s="151">
        <f t="shared" si="18"/>
        <v>0</v>
      </c>
      <c r="P35" s="153">
        <f t="shared" si="19"/>
        <v>0</v>
      </c>
      <c r="Q35" s="151">
        <f t="shared" si="20"/>
        <v>0</v>
      </c>
      <c r="R35" s="151">
        <f t="shared" si="21"/>
        <v>0</v>
      </c>
      <c r="S35" s="67"/>
    </row>
    <row r="36" spans="1:19">
      <c r="A36" s="147">
        <f t="shared" si="22"/>
        <v>1</v>
      </c>
      <c r="B36" s="167">
        <f t="shared" si="23"/>
        <v>9</v>
      </c>
      <c r="C36" s="154" t="s">
        <v>138</v>
      </c>
      <c r="D36" s="155" t="s">
        <v>146</v>
      </c>
      <c r="E36" s="170">
        <f>'FORMULARZ OFERTY'!$H36+'FORMULARZ OFERTY'!$L36</f>
        <v>500</v>
      </c>
      <c r="F36" s="156"/>
      <c r="G36" s="157"/>
      <c r="H36" s="150">
        <v>250</v>
      </c>
      <c r="I36" s="151">
        <f t="shared" si="13"/>
        <v>0</v>
      </c>
      <c r="J36" s="151">
        <f t="shared" si="14"/>
        <v>0</v>
      </c>
      <c r="K36" s="151">
        <f t="shared" si="15"/>
        <v>0</v>
      </c>
      <c r="L36" s="152">
        <v>250</v>
      </c>
      <c r="M36" s="151">
        <f t="shared" si="16"/>
        <v>0</v>
      </c>
      <c r="N36" s="151">
        <f t="shared" si="17"/>
        <v>0</v>
      </c>
      <c r="O36" s="151">
        <f t="shared" si="18"/>
        <v>0</v>
      </c>
      <c r="P36" s="153">
        <f t="shared" si="19"/>
        <v>0</v>
      </c>
      <c r="Q36" s="151">
        <f t="shared" si="20"/>
        <v>0</v>
      </c>
      <c r="R36" s="151">
        <f t="shared" si="21"/>
        <v>0</v>
      </c>
      <c r="S36" s="67"/>
    </row>
    <row r="37" spans="1:19">
      <c r="A37" s="147">
        <f t="shared" si="22"/>
        <v>1</v>
      </c>
      <c r="B37" s="167">
        <f t="shared" si="23"/>
        <v>10</v>
      </c>
      <c r="C37" s="154" t="s">
        <v>139</v>
      </c>
      <c r="D37" s="155" t="s">
        <v>146</v>
      </c>
      <c r="E37" s="170">
        <f>'FORMULARZ OFERTY'!$H37+'FORMULARZ OFERTY'!$L37</f>
        <v>2500</v>
      </c>
      <c r="F37" s="156"/>
      <c r="G37" s="157"/>
      <c r="H37" s="150">
        <v>1250</v>
      </c>
      <c r="I37" s="151">
        <f t="shared" si="13"/>
        <v>0</v>
      </c>
      <c r="J37" s="151">
        <f t="shared" si="14"/>
        <v>0</v>
      </c>
      <c r="K37" s="151">
        <f t="shared" si="15"/>
        <v>0</v>
      </c>
      <c r="L37" s="152">
        <v>1250</v>
      </c>
      <c r="M37" s="151">
        <f t="shared" si="16"/>
        <v>0</v>
      </c>
      <c r="N37" s="151">
        <f t="shared" si="17"/>
        <v>0</v>
      </c>
      <c r="O37" s="151">
        <f t="shared" si="18"/>
        <v>0</v>
      </c>
      <c r="P37" s="153">
        <f t="shared" si="19"/>
        <v>0</v>
      </c>
      <c r="Q37" s="151">
        <f t="shared" si="20"/>
        <v>0</v>
      </c>
      <c r="R37" s="151">
        <f t="shared" si="21"/>
        <v>0</v>
      </c>
      <c r="S37" s="67"/>
    </row>
    <row r="38" spans="1:19">
      <c r="A38" s="147">
        <f t="shared" si="22"/>
        <v>1</v>
      </c>
      <c r="B38" s="167">
        <f t="shared" si="23"/>
        <v>11</v>
      </c>
      <c r="C38" s="154" t="s">
        <v>140</v>
      </c>
      <c r="D38" s="155" t="s">
        <v>146</v>
      </c>
      <c r="E38" s="170">
        <f>'FORMULARZ OFERTY'!$H38+'FORMULARZ OFERTY'!$L38</f>
        <v>300</v>
      </c>
      <c r="F38" s="156"/>
      <c r="G38" s="157"/>
      <c r="H38" s="150">
        <v>150</v>
      </c>
      <c r="I38" s="151">
        <f t="shared" si="13"/>
        <v>0</v>
      </c>
      <c r="J38" s="151">
        <f t="shared" si="14"/>
        <v>0</v>
      </c>
      <c r="K38" s="151">
        <f t="shared" si="15"/>
        <v>0</v>
      </c>
      <c r="L38" s="152">
        <v>150</v>
      </c>
      <c r="M38" s="151">
        <f t="shared" si="16"/>
        <v>0</v>
      </c>
      <c r="N38" s="151">
        <f t="shared" si="17"/>
        <v>0</v>
      </c>
      <c r="O38" s="151">
        <f t="shared" si="18"/>
        <v>0</v>
      </c>
      <c r="P38" s="153">
        <f t="shared" si="19"/>
        <v>0</v>
      </c>
      <c r="Q38" s="151">
        <f t="shared" si="20"/>
        <v>0</v>
      </c>
      <c r="R38" s="151">
        <f t="shared" si="21"/>
        <v>0</v>
      </c>
      <c r="S38" s="67"/>
    </row>
    <row r="39" spans="1:19">
      <c r="A39" s="147">
        <f t="shared" si="22"/>
        <v>1</v>
      </c>
      <c r="B39" s="167">
        <f t="shared" si="23"/>
        <v>12</v>
      </c>
      <c r="C39" s="154" t="s">
        <v>141</v>
      </c>
      <c r="D39" s="155" t="s">
        <v>146</v>
      </c>
      <c r="E39" s="170">
        <f>'FORMULARZ OFERTY'!$H39+'FORMULARZ OFERTY'!$L39</f>
        <v>700</v>
      </c>
      <c r="F39" s="156"/>
      <c r="G39" s="157"/>
      <c r="H39" s="150">
        <v>350</v>
      </c>
      <c r="I39" s="151">
        <f t="shared" si="13"/>
        <v>0</v>
      </c>
      <c r="J39" s="151">
        <f t="shared" si="14"/>
        <v>0</v>
      </c>
      <c r="K39" s="151">
        <f t="shared" si="15"/>
        <v>0</v>
      </c>
      <c r="L39" s="152">
        <v>350</v>
      </c>
      <c r="M39" s="151">
        <f t="shared" si="16"/>
        <v>0</v>
      </c>
      <c r="N39" s="151">
        <f t="shared" si="17"/>
        <v>0</v>
      </c>
      <c r="O39" s="151">
        <f t="shared" si="18"/>
        <v>0</v>
      </c>
      <c r="P39" s="153">
        <f t="shared" si="19"/>
        <v>0</v>
      </c>
      <c r="Q39" s="151">
        <f t="shared" si="20"/>
        <v>0</v>
      </c>
      <c r="R39" s="151">
        <f t="shared" si="21"/>
        <v>0</v>
      </c>
      <c r="S39" s="67"/>
    </row>
    <row r="40" spans="1:19">
      <c r="A40" s="147">
        <f t="shared" si="22"/>
        <v>1</v>
      </c>
      <c r="B40" s="167">
        <f t="shared" si="23"/>
        <v>13</v>
      </c>
      <c r="C40" s="154" t="s">
        <v>202</v>
      </c>
      <c r="D40" s="155" t="s">
        <v>146</v>
      </c>
      <c r="E40" s="170">
        <f>'FORMULARZ OFERTY'!$H40+'FORMULARZ OFERTY'!$L40</f>
        <v>200</v>
      </c>
      <c r="F40" s="156"/>
      <c r="G40" s="157"/>
      <c r="H40" s="150">
        <v>100</v>
      </c>
      <c r="I40" s="151">
        <f t="shared" si="13"/>
        <v>0</v>
      </c>
      <c r="J40" s="151">
        <f t="shared" si="14"/>
        <v>0</v>
      </c>
      <c r="K40" s="151">
        <f t="shared" si="15"/>
        <v>0</v>
      </c>
      <c r="L40" s="152">
        <v>100</v>
      </c>
      <c r="M40" s="151">
        <f t="shared" si="16"/>
        <v>0</v>
      </c>
      <c r="N40" s="151">
        <f t="shared" si="17"/>
        <v>0</v>
      </c>
      <c r="O40" s="151">
        <f t="shared" si="18"/>
        <v>0</v>
      </c>
      <c r="P40" s="153">
        <f t="shared" si="19"/>
        <v>0</v>
      </c>
      <c r="Q40" s="151">
        <f t="shared" si="20"/>
        <v>0</v>
      </c>
      <c r="R40" s="151">
        <f t="shared" si="21"/>
        <v>0</v>
      </c>
      <c r="S40" s="67"/>
    </row>
    <row r="41" spans="1:19">
      <c r="A41" s="147">
        <f t="shared" si="22"/>
        <v>1</v>
      </c>
      <c r="B41" s="167">
        <f t="shared" si="23"/>
        <v>14</v>
      </c>
      <c r="C41" s="154" t="s">
        <v>142</v>
      </c>
      <c r="D41" s="155" t="s">
        <v>146</v>
      </c>
      <c r="E41" s="170">
        <f>'FORMULARZ OFERTY'!$H41+'FORMULARZ OFERTY'!$L41</f>
        <v>800</v>
      </c>
      <c r="F41" s="156"/>
      <c r="G41" s="157"/>
      <c r="H41" s="150">
        <v>400</v>
      </c>
      <c r="I41" s="151">
        <f t="shared" si="13"/>
        <v>0</v>
      </c>
      <c r="J41" s="151">
        <f t="shared" si="14"/>
        <v>0</v>
      </c>
      <c r="K41" s="151">
        <f t="shared" si="15"/>
        <v>0</v>
      </c>
      <c r="L41" s="152">
        <v>400</v>
      </c>
      <c r="M41" s="151">
        <f t="shared" si="16"/>
        <v>0</v>
      </c>
      <c r="N41" s="151">
        <f t="shared" si="17"/>
        <v>0</v>
      </c>
      <c r="O41" s="151">
        <f t="shared" si="18"/>
        <v>0</v>
      </c>
      <c r="P41" s="153">
        <f t="shared" si="19"/>
        <v>0</v>
      </c>
      <c r="Q41" s="151">
        <f t="shared" si="20"/>
        <v>0</v>
      </c>
      <c r="R41" s="151">
        <f t="shared" si="21"/>
        <v>0</v>
      </c>
      <c r="S41" s="67"/>
    </row>
    <row r="42" spans="1:19" ht="16.5" customHeight="1">
      <c r="A42" s="147">
        <f t="shared" si="22"/>
        <v>1</v>
      </c>
      <c r="B42" s="167">
        <f t="shared" si="23"/>
        <v>15</v>
      </c>
      <c r="C42" s="154" t="s">
        <v>143</v>
      </c>
      <c r="D42" s="155" t="s">
        <v>146</v>
      </c>
      <c r="E42" s="170">
        <f>'FORMULARZ OFERTY'!$H42+'FORMULARZ OFERTY'!$L42</f>
        <v>900</v>
      </c>
      <c r="F42" s="156"/>
      <c r="G42" s="157"/>
      <c r="H42" s="150">
        <v>450</v>
      </c>
      <c r="I42" s="151">
        <f t="shared" si="13"/>
        <v>0</v>
      </c>
      <c r="J42" s="151">
        <f t="shared" si="14"/>
        <v>0</v>
      </c>
      <c r="K42" s="151">
        <f t="shared" si="15"/>
        <v>0</v>
      </c>
      <c r="L42" s="152">
        <v>450</v>
      </c>
      <c r="M42" s="151">
        <f t="shared" si="16"/>
        <v>0</v>
      </c>
      <c r="N42" s="151">
        <f t="shared" si="17"/>
        <v>0</v>
      </c>
      <c r="O42" s="151">
        <f t="shared" si="18"/>
        <v>0</v>
      </c>
      <c r="P42" s="153">
        <f t="shared" si="19"/>
        <v>0</v>
      </c>
      <c r="Q42" s="151">
        <f t="shared" si="20"/>
        <v>0</v>
      </c>
      <c r="R42" s="151">
        <f t="shared" si="21"/>
        <v>0</v>
      </c>
      <c r="S42" s="67"/>
    </row>
    <row r="43" spans="1:19">
      <c r="A43" s="147">
        <f t="shared" si="22"/>
        <v>1</v>
      </c>
      <c r="B43" s="167">
        <f t="shared" si="23"/>
        <v>16</v>
      </c>
      <c r="C43" s="154" t="s">
        <v>144</v>
      </c>
      <c r="D43" s="155" t="s">
        <v>146</v>
      </c>
      <c r="E43" s="170">
        <f>'FORMULARZ OFERTY'!$H43+'FORMULARZ OFERTY'!$L43</f>
        <v>300</v>
      </c>
      <c r="F43" s="156"/>
      <c r="G43" s="157"/>
      <c r="H43" s="150">
        <v>150</v>
      </c>
      <c r="I43" s="151">
        <f t="shared" si="13"/>
        <v>0</v>
      </c>
      <c r="J43" s="151">
        <f t="shared" si="14"/>
        <v>0</v>
      </c>
      <c r="K43" s="151">
        <f t="shared" si="15"/>
        <v>0</v>
      </c>
      <c r="L43" s="152">
        <v>150</v>
      </c>
      <c r="M43" s="151">
        <f t="shared" si="16"/>
        <v>0</v>
      </c>
      <c r="N43" s="151">
        <f t="shared" si="17"/>
        <v>0</v>
      </c>
      <c r="O43" s="151">
        <f t="shared" si="18"/>
        <v>0</v>
      </c>
      <c r="P43" s="153">
        <f t="shared" si="19"/>
        <v>0</v>
      </c>
      <c r="Q43" s="151">
        <f t="shared" si="20"/>
        <v>0</v>
      </c>
      <c r="R43" s="151">
        <f t="shared" si="21"/>
        <v>0</v>
      </c>
      <c r="S43" s="67"/>
    </row>
    <row r="44" spans="1:19" ht="17.25" thickBot="1">
      <c r="A44" s="147">
        <f t="shared" si="22"/>
        <v>1</v>
      </c>
      <c r="B44" s="167">
        <f t="shared" si="23"/>
        <v>17</v>
      </c>
      <c r="C44" s="154" t="s">
        <v>145</v>
      </c>
      <c r="D44" s="155" t="s">
        <v>146</v>
      </c>
      <c r="E44" s="170">
        <f>'FORMULARZ OFERTY'!$H44+'FORMULARZ OFERTY'!$L44</f>
        <v>100</v>
      </c>
      <c r="F44" s="156"/>
      <c r="G44" s="157"/>
      <c r="H44" s="150">
        <v>50</v>
      </c>
      <c r="I44" s="151">
        <f t="shared" si="13"/>
        <v>0</v>
      </c>
      <c r="J44" s="151">
        <f t="shared" si="14"/>
        <v>0</v>
      </c>
      <c r="K44" s="151">
        <f t="shared" si="15"/>
        <v>0</v>
      </c>
      <c r="L44" s="152">
        <v>50</v>
      </c>
      <c r="M44" s="151">
        <f t="shared" si="16"/>
        <v>0</v>
      </c>
      <c r="N44" s="151">
        <f t="shared" si="17"/>
        <v>0</v>
      </c>
      <c r="O44" s="151">
        <f t="shared" si="18"/>
        <v>0</v>
      </c>
      <c r="P44" s="153">
        <f t="shared" si="19"/>
        <v>0</v>
      </c>
      <c r="Q44" s="151">
        <f t="shared" si="20"/>
        <v>0</v>
      </c>
      <c r="R44" s="151">
        <f t="shared" si="21"/>
        <v>0</v>
      </c>
      <c r="S44" s="67"/>
    </row>
    <row r="45" spans="1:19" hidden="1">
      <c r="A45" s="147">
        <f t="shared" si="22"/>
        <v>1</v>
      </c>
      <c r="B45" s="167">
        <f t="shared" si="23"/>
        <v>18</v>
      </c>
      <c r="C45" s="154"/>
      <c r="D45" s="155"/>
      <c r="E45" s="170">
        <f>'FORMULARZ OFERTY'!$H45+'FORMULARZ OFERTY'!$L45</f>
        <v>2</v>
      </c>
      <c r="F45" s="156"/>
      <c r="G45" s="157"/>
      <c r="H45" s="150">
        <v>1</v>
      </c>
      <c r="I45" s="151">
        <f t="shared" si="13"/>
        <v>0</v>
      </c>
      <c r="J45" s="151">
        <f t="shared" si="14"/>
        <v>0</v>
      </c>
      <c r="K45" s="151">
        <f t="shared" si="15"/>
        <v>0</v>
      </c>
      <c r="L45" s="152">
        <v>1</v>
      </c>
      <c r="M45" s="151">
        <f t="shared" si="16"/>
        <v>0</v>
      </c>
      <c r="N45" s="151">
        <f t="shared" si="17"/>
        <v>0</v>
      </c>
      <c r="O45" s="151">
        <f t="shared" si="18"/>
        <v>0</v>
      </c>
      <c r="P45" s="153">
        <f t="shared" si="19"/>
        <v>0</v>
      </c>
      <c r="Q45" s="151">
        <f t="shared" si="20"/>
        <v>0</v>
      </c>
      <c r="R45" s="151">
        <f t="shared" si="21"/>
        <v>0</v>
      </c>
      <c r="S45" s="67"/>
    </row>
    <row r="46" spans="1:19" hidden="1">
      <c r="A46" s="147">
        <f t="shared" si="22"/>
        <v>1</v>
      </c>
      <c r="B46" s="167">
        <f t="shared" si="23"/>
        <v>19</v>
      </c>
      <c r="C46" s="154"/>
      <c r="D46" s="155"/>
      <c r="E46" s="170">
        <f>'FORMULARZ OFERTY'!$H46+'FORMULARZ OFERTY'!$L46</f>
        <v>2</v>
      </c>
      <c r="F46" s="156"/>
      <c r="G46" s="157"/>
      <c r="H46" s="150">
        <v>1</v>
      </c>
      <c r="I46" s="151">
        <f t="shared" si="13"/>
        <v>0</v>
      </c>
      <c r="J46" s="151">
        <f t="shared" si="14"/>
        <v>0</v>
      </c>
      <c r="K46" s="151">
        <f t="shared" si="15"/>
        <v>0</v>
      </c>
      <c r="L46" s="152">
        <v>1</v>
      </c>
      <c r="M46" s="151">
        <f t="shared" si="16"/>
        <v>0</v>
      </c>
      <c r="N46" s="151">
        <f t="shared" si="17"/>
        <v>0</v>
      </c>
      <c r="O46" s="151">
        <f t="shared" si="18"/>
        <v>0</v>
      </c>
      <c r="P46" s="153">
        <f t="shared" si="19"/>
        <v>0</v>
      </c>
      <c r="Q46" s="151">
        <f t="shared" si="20"/>
        <v>0</v>
      </c>
      <c r="R46" s="151">
        <f t="shared" si="21"/>
        <v>0</v>
      </c>
      <c r="S46" s="67"/>
    </row>
    <row r="47" spans="1:19" hidden="1">
      <c r="A47" s="147">
        <f t="shared" si="22"/>
        <v>1</v>
      </c>
      <c r="B47" s="167">
        <f t="shared" si="23"/>
        <v>20</v>
      </c>
      <c r="C47" s="154"/>
      <c r="D47" s="155"/>
      <c r="E47" s="170">
        <f>'FORMULARZ OFERTY'!$H47+'FORMULARZ OFERTY'!$L47</f>
        <v>2</v>
      </c>
      <c r="F47" s="156"/>
      <c r="G47" s="157"/>
      <c r="H47" s="150">
        <v>1</v>
      </c>
      <c r="I47" s="151">
        <f t="shared" si="13"/>
        <v>0</v>
      </c>
      <c r="J47" s="151">
        <f t="shared" si="14"/>
        <v>0</v>
      </c>
      <c r="K47" s="151">
        <f t="shared" si="15"/>
        <v>0</v>
      </c>
      <c r="L47" s="152">
        <v>1</v>
      </c>
      <c r="M47" s="151">
        <f t="shared" si="16"/>
        <v>0</v>
      </c>
      <c r="N47" s="151">
        <f t="shared" si="17"/>
        <v>0</v>
      </c>
      <c r="O47" s="151">
        <f t="shared" si="18"/>
        <v>0</v>
      </c>
      <c r="P47" s="153">
        <f t="shared" si="19"/>
        <v>0</v>
      </c>
      <c r="Q47" s="151">
        <f t="shared" si="20"/>
        <v>0</v>
      </c>
      <c r="R47" s="151">
        <f t="shared" si="21"/>
        <v>0</v>
      </c>
      <c r="S47" s="67"/>
    </row>
    <row r="48" spans="1:19" hidden="1">
      <c r="A48" s="147">
        <f t="shared" si="22"/>
        <v>1</v>
      </c>
      <c r="B48" s="167">
        <f t="shared" si="23"/>
        <v>21</v>
      </c>
      <c r="C48" s="154"/>
      <c r="D48" s="155"/>
      <c r="E48" s="170">
        <f>'FORMULARZ OFERTY'!$H48+'FORMULARZ OFERTY'!$L48</f>
        <v>2</v>
      </c>
      <c r="F48" s="156"/>
      <c r="G48" s="157"/>
      <c r="H48" s="150">
        <v>1</v>
      </c>
      <c r="I48" s="151">
        <f t="shared" si="13"/>
        <v>0</v>
      </c>
      <c r="J48" s="151">
        <f t="shared" si="14"/>
        <v>0</v>
      </c>
      <c r="K48" s="151">
        <f t="shared" si="15"/>
        <v>0</v>
      </c>
      <c r="L48" s="152">
        <v>1</v>
      </c>
      <c r="M48" s="151">
        <f t="shared" si="16"/>
        <v>0</v>
      </c>
      <c r="N48" s="151">
        <f t="shared" si="17"/>
        <v>0</v>
      </c>
      <c r="O48" s="151">
        <f t="shared" si="18"/>
        <v>0</v>
      </c>
      <c r="P48" s="153">
        <f t="shared" si="19"/>
        <v>0</v>
      </c>
      <c r="Q48" s="151">
        <f t="shared" si="20"/>
        <v>0</v>
      </c>
      <c r="R48" s="151">
        <f t="shared" si="21"/>
        <v>0</v>
      </c>
      <c r="S48" s="67"/>
    </row>
    <row r="49" spans="1:19" hidden="1">
      <c r="A49" s="147">
        <f t="shared" si="22"/>
        <v>1</v>
      </c>
      <c r="B49" s="167">
        <f t="shared" si="23"/>
        <v>22</v>
      </c>
      <c r="C49" s="154"/>
      <c r="D49" s="155"/>
      <c r="E49" s="170">
        <f>'FORMULARZ OFERTY'!$H49+'FORMULARZ OFERTY'!$L49</f>
        <v>2</v>
      </c>
      <c r="F49" s="156"/>
      <c r="G49" s="157"/>
      <c r="H49" s="150">
        <v>1</v>
      </c>
      <c r="I49" s="151">
        <f t="shared" si="13"/>
        <v>0</v>
      </c>
      <c r="J49" s="151">
        <f t="shared" si="14"/>
        <v>0</v>
      </c>
      <c r="K49" s="151">
        <f t="shared" si="15"/>
        <v>0</v>
      </c>
      <c r="L49" s="152">
        <v>1</v>
      </c>
      <c r="M49" s="151">
        <f t="shared" si="16"/>
        <v>0</v>
      </c>
      <c r="N49" s="151">
        <f t="shared" si="17"/>
        <v>0</v>
      </c>
      <c r="O49" s="151">
        <f t="shared" si="18"/>
        <v>0</v>
      </c>
      <c r="P49" s="153">
        <f t="shared" si="19"/>
        <v>0</v>
      </c>
      <c r="Q49" s="151">
        <f t="shared" si="20"/>
        <v>0</v>
      </c>
      <c r="R49" s="151">
        <f t="shared" si="21"/>
        <v>0</v>
      </c>
      <c r="S49" s="67"/>
    </row>
    <row r="50" spans="1:19" hidden="1">
      <c r="A50" s="147">
        <f t="shared" si="22"/>
        <v>1</v>
      </c>
      <c r="B50" s="167">
        <f t="shared" si="23"/>
        <v>23</v>
      </c>
      <c r="C50" s="154"/>
      <c r="D50" s="155"/>
      <c r="E50" s="170">
        <f>'FORMULARZ OFERTY'!$H50+'FORMULARZ OFERTY'!$L50</f>
        <v>2</v>
      </c>
      <c r="F50" s="156"/>
      <c r="G50" s="157"/>
      <c r="H50" s="150">
        <v>1</v>
      </c>
      <c r="I50" s="151">
        <f t="shared" si="13"/>
        <v>0</v>
      </c>
      <c r="J50" s="151">
        <f t="shared" si="14"/>
        <v>0</v>
      </c>
      <c r="K50" s="151">
        <f t="shared" si="15"/>
        <v>0</v>
      </c>
      <c r="L50" s="152">
        <v>1</v>
      </c>
      <c r="M50" s="151">
        <f t="shared" si="16"/>
        <v>0</v>
      </c>
      <c r="N50" s="151">
        <f t="shared" si="17"/>
        <v>0</v>
      </c>
      <c r="O50" s="151">
        <f t="shared" si="18"/>
        <v>0</v>
      </c>
      <c r="P50" s="153">
        <f t="shared" si="19"/>
        <v>0</v>
      </c>
      <c r="Q50" s="151">
        <f t="shared" si="20"/>
        <v>0</v>
      </c>
      <c r="R50" s="151">
        <f t="shared" si="21"/>
        <v>0</v>
      </c>
      <c r="S50" s="67"/>
    </row>
    <row r="51" spans="1:19" hidden="1">
      <c r="A51" s="147">
        <f t="shared" si="22"/>
        <v>1</v>
      </c>
      <c r="B51" s="167">
        <f t="shared" si="23"/>
        <v>24</v>
      </c>
      <c r="C51" s="154"/>
      <c r="D51" s="155"/>
      <c r="E51" s="170">
        <f>'FORMULARZ OFERTY'!$H51+'FORMULARZ OFERTY'!$L51</f>
        <v>2</v>
      </c>
      <c r="F51" s="156"/>
      <c r="G51" s="157"/>
      <c r="H51" s="150">
        <v>1</v>
      </c>
      <c r="I51" s="151">
        <f t="shared" si="13"/>
        <v>0</v>
      </c>
      <c r="J51" s="151">
        <f t="shared" si="14"/>
        <v>0</v>
      </c>
      <c r="K51" s="151">
        <f t="shared" si="15"/>
        <v>0</v>
      </c>
      <c r="L51" s="152">
        <v>1</v>
      </c>
      <c r="M51" s="151">
        <f t="shared" si="16"/>
        <v>0</v>
      </c>
      <c r="N51" s="151">
        <f t="shared" si="17"/>
        <v>0</v>
      </c>
      <c r="O51" s="151">
        <f t="shared" si="18"/>
        <v>0</v>
      </c>
      <c r="P51" s="153">
        <f t="shared" si="19"/>
        <v>0</v>
      </c>
      <c r="Q51" s="151">
        <f t="shared" si="20"/>
        <v>0</v>
      </c>
      <c r="R51" s="151">
        <f t="shared" si="21"/>
        <v>0</v>
      </c>
      <c r="S51" s="67"/>
    </row>
    <row r="52" spans="1:19" hidden="1">
      <c r="A52" s="147">
        <f t="shared" si="22"/>
        <v>1</v>
      </c>
      <c r="B52" s="167">
        <f t="shared" si="23"/>
        <v>25</v>
      </c>
      <c r="C52" s="154"/>
      <c r="D52" s="155"/>
      <c r="E52" s="170">
        <f>'FORMULARZ OFERTY'!$H52+'FORMULARZ OFERTY'!$L52</f>
        <v>2</v>
      </c>
      <c r="F52" s="156"/>
      <c r="G52" s="157"/>
      <c r="H52" s="150">
        <v>1</v>
      </c>
      <c r="I52" s="151">
        <f t="shared" si="13"/>
        <v>0</v>
      </c>
      <c r="J52" s="151">
        <f t="shared" si="14"/>
        <v>0</v>
      </c>
      <c r="K52" s="151">
        <f t="shared" si="15"/>
        <v>0</v>
      </c>
      <c r="L52" s="152">
        <v>1</v>
      </c>
      <c r="M52" s="151">
        <f t="shared" si="16"/>
        <v>0</v>
      </c>
      <c r="N52" s="151">
        <f t="shared" si="17"/>
        <v>0</v>
      </c>
      <c r="O52" s="151">
        <f t="shared" si="18"/>
        <v>0</v>
      </c>
      <c r="P52" s="153">
        <f t="shared" si="19"/>
        <v>0</v>
      </c>
      <c r="Q52" s="151">
        <f t="shared" si="20"/>
        <v>0</v>
      </c>
      <c r="R52" s="151">
        <f t="shared" si="21"/>
        <v>0</v>
      </c>
      <c r="S52" s="67"/>
    </row>
    <row r="53" spans="1:19" hidden="1">
      <c r="A53" s="147">
        <f t="shared" si="22"/>
        <v>1</v>
      </c>
      <c r="B53" s="167">
        <f t="shared" si="23"/>
        <v>26</v>
      </c>
      <c r="C53" s="154"/>
      <c r="D53" s="155"/>
      <c r="E53" s="170">
        <f>'FORMULARZ OFERTY'!$H53+'FORMULARZ OFERTY'!$L53</f>
        <v>2</v>
      </c>
      <c r="F53" s="156"/>
      <c r="G53" s="157"/>
      <c r="H53" s="150">
        <v>1</v>
      </c>
      <c r="I53" s="151">
        <f t="shared" si="13"/>
        <v>0</v>
      </c>
      <c r="J53" s="151">
        <f t="shared" si="14"/>
        <v>0</v>
      </c>
      <c r="K53" s="151">
        <f t="shared" si="15"/>
        <v>0</v>
      </c>
      <c r="L53" s="152">
        <v>1</v>
      </c>
      <c r="M53" s="151">
        <f t="shared" si="16"/>
        <v>0</v>
      </c>
      <c r="N53" s="151">
        <f t="shared" si="17"/>
        <v>0</v>
      </c>
      <c r="O53" s="151">
        <f t="shared" si="18"/>
        <v>0</v>
      </c>
      <c r="P53" s="153">
        <f t="shared" si="19"/>
        <v>0</v>
      </c>
      <c r="Q53" s="151">
        <f t="shared" si="20"/>
        <v>0</v>
      </c>
      <c r="R53" s="151">
        <f t="shared" si="21"/>
        <v>0</v>
      </c>
      <c r="S53" s="67"/>
    </row>
    <row r="54" spans="1:19" hidden="1">
      <c r="A54" s="147">
        <f t="shared" si="22"/>
        <v>1</v>
      </c>
      <c r="B54" s="167">
        <f t="shared" si="23"/>
        <v>27</v>
      </c>
      <c r="C54" s="154"/>
      <c r="D54" s="155"/>
      <c r="E54" s="170">
        <f>'FORMULARZ OFERTY'!$H54+'FORMULARZ OFERTY'!$L54</f>
        <v>2</v>
      </c>
      <c r="F54" s="156"/>
      <c r="G54" s="157"/>
      <c r="H54" s="150">
        <v>1</v>
      </c>
      <c r="I54" s="151">
        <f t="shared" si="13"/>
        <v>0</v>
      </c>
      <c r="J54" s="151">
        <f t="shared" si="14"/>
        <v>0</v>
      </c>
      <c r="K54" s="151">
        <f t="shared" si="15"/>
        <v>0</v>
      </c>
      <c r="L54" s="152">
        <v>1</v>
      </c>
      <c r="M54" s="151">
        <f t="shared" si="16"/>
        <v>0</v>
      </c>
      <c r="N54" s="151">
        <f t="shared" si="17"/>
        <v>0</v>
      </c>
      <c r="O54" s="151">
        <f t="shared" si="18"/>
        <v>0</v>
      </c>
      <c r="P54" s="153">
        <f t="shared" si="19"/>
        <v>0</v>
      </c>
      <c r="Q54" s="151">
        <f t="shared" si="20"/>
        <v>0</v>
      </c>
      <c r="R54" s="151">
        <f t="shared" si="21"/>
        <v>0</v>
      </c>
      <c r="S54" s="67"/>
    </row>
    <row r="55" spans="1:19" hidden="1">
      <c r="A55" s="147">
        <f t="shared" si="22"/>
        <v>1</v>
      </c>
      <c r="B55" s="167">
        <f t="shared" si="23"/>
        <v>28</v>
      </c>
      <c r="C55" s="154"/>
      <c r="D55" s="155"/>
      <c r="E55" s="170">
        <f>'FORMULARZ OFERTY'!$H55+'FORMULARZ OFERTY'!$L55</f>
        <v>2</v>
      </c>
      <c r="F55" s="156"/>
      <c r="G55" s="157"/>
      <c r="H55" s="150">
        <v>1</v>
      </c>
      <c r="I55" s="151">
        <f t="shared" si="13"/>
        <v>0</v>
      </c>
      <c r="J55" s="151">
        <f t="shared" si="14"/>
        <v>0</v>
      </c>
      <c r="K55" s="151">
        <f t="shared" si="15"/>
        <v>0</v>
      </c>
      <c r="L55" s="152">
        <v>1</v>
      </c>
      <c r="M55" s="151">
        <f t="shared" si="16"/>
        <v>0</v>
      </c>
      <c r="N55" s="151">
        <f t="shared" si="17"/>
        <v>0</v>
      </c>
      <c r="O55" s="151">
        <f t="shared" si="18"/>
        <v>0</v>
      </c>
      <c r="P55" s="153">
        <f t="shared" si="19"/>
        <v>0</v>
      </c>
      <c r="Q55" s="151">
        <f t="shared" si="20"/>
        <v>0</v>
      </c>
      <c r="R55" s="151">
        <f t="shared" si="21"/>
        <v>0</v>
      </c>
      <c r="S55" s="67"/>
    </row>
    <row r="56" spans="1:19" hidden="1">
      <c r="A56" s="147">
        <f t="shared" si="22"/>
        <v>1</v>
      </c>
      <c r="B56" s="167">
        <f t="shared" si="23"/>
        <v>29</v>
      </c>
      <c r="C56" s="154"/>
      <c r="D56" s="155"/>
      <c r="E56" s="170">
        <f>'FORMULARZ OFERTY'!$H56+'FORMULARZ OFERTY'!$L56</f>
        <v>2</v>
      </c>
      <c r="F56" s="156"/>
      <c r="G56" s="157"/>
      <c r="H56" s="150">
        <v>1</v>
      </c>
      <c r="I56" s="151">
        <f t="shared" si="13"/>
        <v>0</v>
      </c>
      <c r="J56" s="151">
        <f t="shared" si="14"/>
        <v>0</v>
      </c>
      <c r="K56" s="151">
        <f t="shared" si="15"/>
        <v>0</v>
      </c>
      <c r="L56" s="152">
        <v>1</v>
      </c>
      <c r="M56" s="151">
        <f t="shared" si="16"/>
        <v>0</v>
      </c>
      <c r="N56" s="151">
        <f t="shared" si="17"/>
        <v>0</v>
      </c>
      <c r="O56" s="151">
        <f t="shared" si="18"/>
        <v>0</v>
      </c>
      <c r="P56" s="153">
        <f t="shared" si="19"/>
        <v>0</v>
      </c>
      <c r="Q56" s="151">
        <f t="shared" si="20"/>
        <v>0</v>
      </c>
      <c r="R56" s="151">
        <f t="shared" si="21"/>
        <v>0</v>
      </c>
      <c r="S56" s="67"/>
    </row>
    <row r="57" spans="1:19" hidden="1">
      <c r="A57" s="147">
        <f t="shared" si="22"/>
        <v>1</v>
      </c>
      <c r="B57" s="167">
        <f t="shared" si="23"/>
        <v>30</v>
      </c>
      <c r="C57" s="154"/>
      <c r="D57" s="155"/>
      <c r="E57" s="170">
        <f>'FORMULARZ OFERTY'!$H57+'FORMULARZ OFERTY'!$L57</f>
        <v>2</v>
      </c>
      <c r="F57" s="156"/>
      <c r="G57" s="157"/>
      <c r="H57" s="150">
        <v>1</v>
      </c>
      <c r="I57" s="151">
        <f t="shared" si="13"/>
        <v>0</v>
      </c>
      <c r="J57" s="151">
        <f t="shared" si="14"/>
        <v>0</v>
      </c>
      <c r="K57" s="151">
        <f t="shared" si="15"/>
        <v>0</v>
      </c>
      <c r="L57" s="152">
        <v>1</v>
      </c>
      <c r="M57" s="151">
        <f t="shared" si="16"/>
        <v>0</v>
      </c>
      <c r="N57" s="151">
        <f t="shared" si="17"/>
        <v>0</v>
      </c>
      <c r="O57" s="151">
        <f t="shared" si="18"/>
        <v>0</v>
      </c>
      <c r="P57" s="153">
        <f t="shared" si="19"/>
        <v>0</v>
      </c>
      <c r="Q57" s="151">
        <f t="shared" si="20"/>
        <v>0</v>
      </c>
      <c r="R57" s="151">
        <f t="shared" si="21"/>
        <v>0</v>
      </c>
      <c r="S57" s="67"/>
    </row>
    <row r="58" spans="1:19" hidden="1">
      <c r="A58" s="147">
        <f t="shared" si="22"/>
        <v>1</v>
      </c>
      <c r="B58" s="167">
        <f t="shared" si="23"/>
        <v>31</v>
      </c>
      <c r="C58" s="154"/>
      <c r="D58" s="155"/>
      <c r="E58" s="170">
        <f>'FORMULARZ OFERTY'!$H58+'FORMULARZ OFERTY'!$L58</f>
        <v>2</v>
      </c>
      <c r="F58" s="156"/>
      <c r="G58" s="157"/>
      <c r="H58" s="150">
        <v>1</v>
      </c>
      <c r="I58" s="151">
        <f t="shared" si="13"/>
        <v>0</v>
      </c>
      <c r="J58" s="151">
        <f t="shared" si="14"/>
        <v>0</v>
      </c>
      <c r="K58" s="151">
        <f t="shared" si="15"/>
        <v>0</v>
      </c>
      <c r="L58" s="152">
        <v>1</v>
      </c>
      <c r="M58" s="151">
        <f t="shared" si="16"/>
        <v>0</v>
      </c>
      <c r="N58" s="151">
        <f t="shared" si="17"/>
        <v>0</v>
      </c>
      <c r="O58" s="151">
        <f t="shared" si="18"/>
        <v>0</v>
      </c>
      <c r="P58" s="153">
        <f t="shared" si="19"/>
        <v>0</v>
      </c>
      <c r="Q58" s="151">
        <f t="shared" si="20"/>
        <v>0</v>
      </c>
      <c r="R58" s="151">
        <f t="shared" si="21"/>
        <v>0</v>
      </c>
      <c r="S58" s="67"/>
    </row>
    <row r="59" spans="1:19" hidden="1">
      <c r="A59" s="147">
        <f t="shared" si="22"/>
        <v>1</v>
      </c>
      <c r="B59" s="167">
        <f t="shared" si="23"/>
        <v>32</v>
      </c>
      <c r="C59" s="154"/>
      <c r="D59" s="155"/>
      <c r="E59" s="170">
        <f>'FORMULARZ OFERTY'!$H59+'FORMULARZ OFERTY'!$L59</f>
        <v>2</v>
      </c>
      <c r="F59" s="156"/>
      <c r="G59" s="157"/>
      <c r="H59" s="150">
        <v>1</v>
      </c>
      <c r="I59" s="151">
        <f t="shared" si="13"/>
        <v>0</v>
      </c>
      <c r="J59" s="151">
        <f t="shared" si="14"/>
        <v>0</v>
      </c>
      <c r="K59" s="151">
        <f t="shared" si="15"/>
        <v>0</v>
      </c>
      <c r="L59" s="152">
        <v>1</v>
      </c>
      <c r="M59" s="151">
        <f t="shared" si="16"/>
        <v>0</v>
      </c>
      <c r="N59" s="151">
        <f t="shared" si="17"/>
        <v>0</v>
      </c>
      <c r="O59" s="151">
        <f t="shared" si="18"/>
        <v>0</v>
      </c>
      <c r="P59" s="153">
        <f t="shared" si="19"/>
        <v>0</v>
      </c>
      <c r="Q59" s="151">
        <f t="shared" si="20"/>
        <v>0</v>
      </c>
      <c r="R59" s="151">
        <f t="shared" si="21"/>
        <v>0</v>
      </c>
      <c r="S59" s="67"/>
    </row>
    <row r="60" spans="1:19" hidden="1">
      <c r="A60" s="147">
        <f t="shared" si="22"/>
        <v>1</v>
      </c>
      <c r="B60" s="167">
        <f t="shared" si="23"/>
        <v>33</v>
      </c>
      <c r="C60" s="154"/>
      <c r="D60" s="155"/>
      <c r="E60" s="170">
        <f>'FORMULARZ OFERTY'!$H60+'FORMULARZ OFERTY'!$L60</f>
        <v>2</v>
      </c>
      <c r="F60" s="156"/>
      <c r="G60" s="157"/>
      <c r="H60" s="150">
        <v>1</v>
      </c>
      <c r="I60" s="151">
        <f t="shared" si="13"/>
        <v>0</v>
      </c>
      <c r="J60" s="151">
        <f t="shared" si="14"/>
        <v>0</v>
      </c>
      <c r="K60" s="151">
        <f t="shared" si="15"/>
        <v>0</v>
      </c>
      <c r="L60" s="152">
        <v>1</v>
      </c>
      <c r="M60" s="151">
        <f t="shared" si="16"/>
        <v>0</v>
      </c>
      <c r="N60" s="151">
        <f t="shared" si="17"/>
        <v>0</v>
      </c>
      <c r="O60" s="151">
        <f t="shared" si="18"/>
        <v>0</v>
      </c>
      <c r="P60" s="153">
        <f t="shared" si="19"/>
        <v>0</v>
      </c>
      <c r="Q60" s="151">
        <f t="shared" si="20"/>
        <v>0</v>
      </c>
      <c r="R60" s="151">
        <f t="shared" si="21"/>
        <v>0</v>
      </c>
      <c r="S60" s="67"/>
    </row>
    <row r="61" spans="1:19" hidden="1">
      <c r="A61" s="147">
        <f t="shared" si="22"/>
        <v>1</v>
      </c>
      <c r="B61" s="167">
        <f t="shared" si="23"/>
        <v>34</v>
      </c>
      <c r="C61" s="154"/>
      <c r="D61" s="155"/>
      <c r="E61" s="170">
        <f>'FORMULARZ OFERTY'!$H61+'FORMULARZ OFERTY'!$L61</f>
        <v>2</v>
      </c>
      <c r="F61" s="156"/>
      <c r="G61" s="157"/>
      <c r="H61" s="150">
        <v>1</v>
      </c>
      <c r="I61" s="151">
        <f t="shared" ref="I61:I92" si="24">ROUND($F61*H61,2)</f>
        <v>0</v>
      </c>
      <c r="J61" s="151">
        <f t="shared" ref="J61:J92" si="25">ROUND(I61*$G61,2)</f>
        <v>0</v>
      </c>
      <c r="K61" s="151">
        <f t="shared" ref="K61:K92" si="26">ROUND(I61+J61,2)</f>
        <v>0</v>
      </c>
      <c r="L61" s="152">
        <v>1</v>
      </c>
      <c r="M61" s="151">
        <f t="shared" ref="M61:M92" si="27">ROUND($F61*L61,2)</f>
        <v>0</v>
      </c>
      <c r="N61" s="151">
        <f t="shared" ref="N61:N92" si="28">ROUND(M61*$G61,2)</f>
        <v>0</v>
      </c>
      <c r="O61" s="151">
        <f t="shared" ref="O61:O92" si="29">ROUND(M61+N61,2)</f>
        <v>0</v>
      </c>
      <c r="P61" s="153">
        <f t="shared" ref="P61:P92" si="30">ROUND(I61+M61,2)</f>
        <v>0</v>
      </c>
      <c r="Q61" s="151">
        <f t="shared" ref="Q61:Q92" si="31">ROUND(J61+N61,2)</f>
        <v>0</v>
      </c>
      <c r="R61" s="151">
        <f t="shared" ref="R61:R92" si="32">ROUND(K61+O61,2)</f>
        <v>0</v>
      </c>
      <c r="S61" s="67"/>
    </row>
    <row r="62" spans="1:19" hidden="1">
      <c r="A62" s="147">
        <f t="shared" si="22"/>
        <v>1</v>
      </c>
      <c r="B62" s="167">
        <f t="shared" si="23"/>
        <v>35</v>
      </c>
      <c r="C62" s="154"/>
      <c r="D62" s="155"/>
      <c r="E62" s="170">
        <f>'FORMULARZ OFERTY'!$H62+'FORMULARZ OFERTY'!$L62</f>
        <v>2</v>
      </c>
      <c r="F62" s="156"/>
      <c r="G62" s="157"/>
      <c r="H62" s="150">
        <v>1</v>
      </c>
      <c r="I62" s="151">
        <f t="shared" si="24"/>
        <v>0</v>
      </c>
      <c r="J62" s="151">
        <f t="shared" si="25"/>
        <v>0</v>
      </c>
      <c r="K62" s="151">
        <f t="shared" si="26"/>
        <v>0</v>
      </c>
      <c r="L62" s="152">
        <v>1</v>
      </c>
      <c r="M62" s="151">
        <f t="shared" si="27"/>
        <v>0</v>
      </c>
      <c r="N62" s="151">
        <f t="shared" si="28"/>
        <v>0</v>
      </c>
      <c r="O62" s="151">
        <f t="shared" si="29"/>
        <v>0</v>
      </c>
      <c r="P62" s="153">
        <f t="shared" si="30"/>
        <v>0</v>
      </c>
      <c r="Q62" s="151">
        <f t="shared" si="31"/>
        <v>0</v>
      </c>
      <c r="R62" s="151">
        <f t="shared" si="32"/>
        <v>0</v>
      </c>
      <c r="S62" s="67"/>
    </row>
    <row r="63" spans="1:19" hidden="1">
      <c r="A63" s="147">
        <f t="shared" si="22"/>
        <v>1</v>
      </c>
      <c r="B63" s="167">
        <f t="shared" si="23"/>
        <v>36</v>
      </c>
      <c r="C63" s="154"/>
      <c r="D63" s="155"/>
      <c r="E63" s="170">
        <f>'FORMULARZ OFERTY'!$H63+'FORMULARZ OFERTY'!$L63</f>
        <v>2</v>
      </c>
      <c r="F63" s="156"/>
      <c r="G63" s="157"/>
      <c r="H63" s="150">
        <v>1</v>
      </c>
      <c r="I63" s="151">
        <f t="shared" si="24"/>
        <v>0</v>
      </c>
      <c r="J63" s="151">
        <f t="shared" si="25"/>
        <v>0</v>
      </c>
      <c r="K63" s="151">
        <f t="shared" si="26"/>
        <v>0</v>
      </c>
      <c r="L63" s="152">
        <v>1</v>
      </c>
      <c r="M63" s="151">
        <f t="shared" si="27"/>
        <v>0</v>
      </c>
      <c r="N63" s="151">
        <f t="shared" si="28"/>
        <v>0</v>
      </c>
      <c r="O63" s="151">
        <f t="shared" si="29"/>
        <v>0</v>
      </c>
      <c r="P63" s="153">
        <f t="shared" si="30"/>
        <v>0</v>
      </c>
      <c r="Q63" s="151">
        <f t="shared" si="31"/>
        <v>0</v>
      </c>
      <c r="R63" s="151">
        <f t="shared" si="32"/>
        <v>0</v>
      </c>
      <c r="S63" s="67"/>
    </row>
    <row r="64" spans="1:19" hidden="1">
      <c r="A64" s="147">
        <f t="shared" si="22"/>
        <v>1</v>
      </c>
      <c r="B64" s="167">
        <f t="shared" si="23"/>
        <v>37</v>
      </c>
      <c r="C64" s="154"/>
      <c r="D64" s="155"/>
      <c r="E64" s="170">
        <f>'FORMULARZ OFERTY'!$H64+'FORMULARZ OFERTY'!$L64</f>
        <v>2</v>
      </c>
      <c r="F64" s="156"/>
      <c r="G64" s="157"/>
      <c r="H64" s="150">
        <v>1</v>
      </c>
      <c r="I64" s="151">
        <f t="shared" si="24"/>
        <v>0</v>
      </c>
      <c r="J64" s="151">
        <f t="shared" si="25"/>
        <v>0</v>
      </c>
      <c r="K64" s="151">
        <f t="shared" si="26"/>
        <v>0</v>
      </c>
      <c r="L64" s="152">
        <v>1</v>
      </c>
      <c r="M64" s="151">
        <f t="shared" si="27"/>
        <v>0</v>
      </c>
      <c r="N64" s="151">
        <f t="shared" si="28"/>
        <v>0</v>
      </c>
      <c r="O64" s="151">
        <f t="shared" si="29"/>
        <v>0</v>
      </c>
      <c r="P64" s="153">
        <f t="shared" si="30"/>
        <v>0</v>
      </c>
      <c r="Q64" s="151">
        <f t="shared" si="31"/>
        <v>0</v>
      </c>
      <c r="R64" s="151">
        <f t="shared" si="32"/>
        <v>0</v>
      </c>
      <c r="S64" s="67"/>
    </row>
    <row r="65" spans="1:19" hidden="1">
      <c r="A65" s="147">
        <f t="shared" si="22"/>
        <v>1</v>
      </c>
      <c r="B65" s="167">
        <f t="shared" si="23"/>
        <v>38</v>
      </c>
      <c r="C65" s="154"/>
      <c r="D65" s="155"/>
      <c r="E65" s="170">
        <f>'FORMULARZ OFERTY'!$H65+'FORMULARZ OFERTY'!$L65</f>
        <v>2</v>
      </c>
      <c r="F65" s="156"/>
      <c r="G65" s="157"/>
      <c r="H65" s="150">
        <v>1</v>
      </c>
      <c r="I65" s="151">
        <f t="shared" si="24"/>
        <v>0</v>
      </c>
      <c r="J65" s="151">
        <f t="shared" si="25"/>
        <v>0</v>
      </c>
      <c r="K65" s="151">
        <f t="shared" si="26"/>
        <v>0</v>
      </c>
      <c r="L65" s="152">
        <v>1</v>
      </c>
      <c r="M65" s="151">
        <f t="shared" si="27"/>
        <v>0</v>
      </c>
      <c r="N65" s="151">
        <f t="shared" si="28"/>
        <v>0</v>
      </c>
      <c r="O65" s="151">
        <f t="shared" si="29"/>
        <v>0</v>
      </c>
      <c r="P65" s="153">
        <f t="shared" si="30"/>
        <v>0</v>
      </c>
      <c r="Q65" s="151">
        <f t="shared" si="31"/>
        <v>0</v>
      </c>
      <c r="R65" s="151">
        <f t="shared" si="32"/>
        <v>0</v>
      </c>
      <c r="S65" s="67"/>
    </row>
    <row r="66" spans="1:19" hidden="1">
      <c r="A66" s="147">
        <f t="shared" si="22"/>
        <v>1</v>
      </c>
      <c r="B66" s="167">
        <f t="shared" si="23"/>
        <v>39</v>
      </c>
      <c r="C66" s="154"/>
      <c r="D66" s="155"/>
      <c r="E66" s="170">
        <f>'FORMULARZ OFERTY'!$H66+'FORMULARZ OFERTY'!$L66</f>
        <v>2</v>
      </c>
      <c r="F66" s="156"/>
      <c r="G66" s="157"/>
      <c r="H66" s="150">
        <v>1</v>
      </c>
      <c r="I66" s="151">
        <f t="shared" si="24"/>
        <v>0</v>
      </c>
      <c r="J66" s="151">
        <f t="shared" si="25"/>
        <v>0</v>
      </c>
      <c r="K66" s="151">
        <f t="shared" si="26"/>
        <v>0</v>
      </c>
      <c r="L66" s="152">
        <v>1</v>
      </c>
      <c r="M66" s="151">
        <f t="shared" si="27"/>
        <v>0</v>
      </c>
      <c r="N66" s="151">
        <f t="shared" si="28"/>
        <v>0</v>
      </c>
      <c r="O66" s="151">
        <f t="shared" si="29"/>
        <v>0</v>
      </c>
      <c r="P66" s="153">
        <f t="shared" si="30"/>
        <v>0</v>
      </c>
      <c r="Q66" s="151">
        <f t="shared" si="31"/>
        <v>0</v>
      </c>
      <c r="R66" s="151">
        <f t="shared" si="32"/>
        <v>0</v>
      </c>
      <c r="S66" s="67"/>
    </row>
    <row r="67" spans="1:19" hidden="1">
      <c r="A67" s="147">
        <f t="shared" si="22"/>
        <v>1</v>
      </c>
      <c r="B67" s="167">
        <f t="shared" si="23"/>
        <v>40</v>
      </c>
      <c r="C67" s="154"/>
      <c r="D67" s="155"/>
      <c r="E67" s="170">
        <f>'FORMULARZ OFERTY'!$H67+'FORMULARZ OFERTY'!$L67</f>
        <v>2</v>
      </c>
      <c r="F67" s="156"/>
      <c r="G67" s="157"/>
      <c r="H67" s="150">
        <v>1</v>
      </c>
      <c r="I67" s="151">
        <f t="shared" si="24"/>
        <v>0</v>
      </c>
      <c r="J67" s="151">
        <f t="shared" si="25"/>
        <v>0</v>
      </c>
      <c r="K67" s="151">
        <f t="shared" si="26"/>
        <v>0</v>
      </c>
      <c r="L67" s="152">
        <v>1</v>
      </c>
      <c r="M67" s="151">
        <f t="shared" si="27"/>
        <v>0</v>
      </c>
      <c r="N67" s="151">
        <f t="shared" si="28"/>
        <v>0</v>
      </c>
      <c r="O67" s="151">
        <f t="shared" si="29"/>
        <v>0</v>
      </c>
      <c r="P67" s="153">
        <f t="shared" si="30"/>
        <v>0</v>
      </c>
      <c r="Q67" s="151">
        <f t="shared" si="31"/>
        <v>0</v>
      </c>
      <c r="R67" s="151">
        <f t="shared" si="32"/>
        <v>0</v>
      </c>
      <c r="S67" s="67"/>
    </row>
    <row r="68" spans="1:19" hidden="1">
      <c r="A68" s="147">
        <f t="shared" si="22"/>
        <v>1</v>
      </c>
      <c r="B68" s="167">
        <f t="shared" si="23"/>
        <v>41</v>
      </c>
      <c r="C68" s="154"/>
      <c r="D68" s="155"/>
      <c r="E68" s="170">
        <f>'FORMULARZ OFERTY'!$H68+'FORMULARZ OFERTY'!$L68</f>
        <v>2</v>
      </c>
      <c r="F68" s="156"/>
      <c r="G68" s="157"/>
      <c r="H68" s="150">
        <v>1</v>
      </c>
      <c r="I68" s="151">
        <f t="shared" si="24"/>
        <v>0</v>
      </c>
      <c r="J68" s="151">
        <f t="shared" si="25"/>
        <v>0</v>
      </c>
      <c r="K68" s="151">
        <f t="shared" si="26"/>
        <v>0</v>
      </c>
      <c r="L68" s="152">
        <v>1</v>
      </c>
      <c r="M68" s="151">
        <f t="shared" si="27"/>
        <v>0</v>
      </c>
      <c r="N68" s="151">
        <f t="shared" si="28"/>
        <v>0</v>
      </c>
      <c r="O68" s="151">
        <f t="shared" si="29"/>
        <v>0</v>
      </c>
      <c r="P68" s="153">
        <f t="shared" si="30"/>
        <v>0</v>
      </c>
      <c r="Q68" s="151">
        <f t="shared" si="31"/>
        <v>0</v>
      </c>
      <c r="R68" s="151">
        <f t="shared" si="32"/>
        <v>0</v>
      </c>
      <c r="S68" s="67"/>
    </row>
    <row r="69" spans="1:19" hidden="1">
      <c r="A69" s="147">
        <f t="shared" si="22"/>
        <v>1</v>
      </c>
      <c r="B69" s="167">
        <f t="shared" si="23"/>
        <v>42</v>
      </c>
      <c r="C69" s="154"/>
      <c r="D69" s="155"/>
      <c r="E69" s="170">
        <f>'FORMULARZ OFERTY'!$H69+'FORMULARZ OFERTY'!$L69</f>
        <v>2</v>
      </c>
      <c r="F69" s="156"/>
      <c r="G69" s="157"/>
      <c r="H69" s="150">
        <v>1</v>
      </c>
      <c r="I69" s="151">
        <f t="shared" si="24"/>
        <v>0</v>
      </c>
      <c r="J69" s="151">
        <f t="shared" si="25"/>
        <v>0</v>
      </c>
      <c r="K69" s="151">
        <f t="shared" si="26"/>
        <v>0</v>
      </c>
      <c r="L69" s="152">
        <v>1</v>
      </c>
      <c r="M69" s="151">
        <f t="shared" si="27"/>
        <v>0</v>
      </c>
      <c r="N69" s="151">
        <f t="shared" si="28"/>
        <v>0</v>
      </c>
      <c r="O69" s="151">
        <f t="shared" si="29"/>
        <v>0</v>
      </c>
      <c r="P69" s="153">
        <f t="shared" si="30"/>
        <v>0</v>
      </c>
      <c r="Q69" s="151">
        <f t="shared" si="31"/>
        <v>0</v>
      </c>
      <c r="R69" s="151">
        <f t="shared" si="32"/>
        <v>0</v>
      </c>
      <c r="S69" s="67"/>
    </row>
    <row r="70" spans="1:19" hidden="1">
      <c r="A70" s="147">
        <f t="shared" si="22"/>
        <v>1</v>
      </c>
      <c r="B70" s="167">
        <f t="shared" si="23"/>
        <v>43</v>
      </c>
      <c r="C70" s="154"/>
      <c r="D70" s="155"/>
      <c r="E70" s="170">
        <f>'FORMULARZ OFERTY'!$H70+'FORMULARZ OFERTY'!$L70</f>
        <v>2</v>
      </c>
      <c r="F70" s="156"/>
      <c r="G70" s="157"/>
      <c r="H70" s="150">
        <v>1</v>
      </c>
      <c r="I70" s="151">
        <f t="shared" si="24"/>
        <v>0</v>
      </c>
      <c r="J70" s="151">
        <f t="shared" si="25"/>
        <v>0</v>
      </c>
      <c r="K70" s="151">
        <f t="shared" si="26"/>
        <v>0</v>
      </c>
      <c r="L70" s="152">
        <v>1</v>
      </c>
      <c r="M70" s="151">
        <f t="shared" si="27"/>
        <v>0</v>
      </c>
      <c r="N70" s="151">
        <f t="shared" si="28"/>
        <v>0</v>
      </c>
      <c r="O70" s="151">
        <f t="shared" si="29"/>
        <v>0</v>
      </c>
      <c r="P70" s="153">
        <f t="shared" si="30"/>
        <v>0</v>
      </c>
      <c r="Q70" s="151">
        <f t="shared" si="31"/>
        <v>0</v>
      </c>
      <c r="R70" s="151">
        <f t="shared" si="32"/>
        <v>0</v>
      </c>
      <c r="S70" s="67"/>
    </row>
    <row r="71" spans="1:19" hidden="1">
      <c r="A71" s="147">
        <f t="shared" si="22"/>
        <v>1</v>
      </c>
      <c r="B71" s="167">
        <f t="shared" si="23"/>
        <v>44</v>
      </c>
      <c r="C71" s="154"/>
      <c r="D71" s="155"/>
      <c r="E71" s="170">
        <f>'FORMULARZ OFERTY'!$H71+'FORMULARZ OFERTY'!$L71</f>
        <v>2</v>
      </c>
      <c r="F71" s="156"/>
      <c r="G71" s="157"/>
      <c r="H71" s="150">
        <v>1</v>
      </c>
      <c r="I71" s="151">
        <f t="shared" si="24"/>
        <v>0</v>
      </c>
      <c r="J71" s="151">
        <f t="shared" si="25"/>
        <v>0</v>
      </c>
      <c r="K71" s="151">
        <f t="shared" si="26"/>
        <v>0</v>
      </c>
      <c r="L71" s="152">
        <v>1</v>
      </c>
      <c r="M71" s="151">
        <f t="shared" si="27"/>
        <v>0</v>
      </c>
      <c r="N71" s="151">
        <f t="shared" si="28"/>
        <v>0</v>
      </c>
      <c r="O71" s="151">
        <f t="shared" si="29"/>
        <v>0</v>
      </c>
      <c r="P71" s="153">
        <f t="shared" si="30"/>
        <v>0</v>
      </c>
      <c r="Q71" s="151">
        <f t="shared" si="31"/>
        <v>0</v>
      </c>
      <c r="R71" s="151">
        <f t="shared" si="32"/>
        <v>0</v>
      </c>
      <c r="S71" s="67"/>
    </row>
    <row r="72" spans="1:19" hidden="1">
      <c r="A72" s="147">
        <f t="shared" si="22"/>
        <v>1</v>
      </c>
      <c r="B72" s="167">
        <f t="shared" si="23"/>
        <v>45</v>
      </c>
      <c r="C72" s="154"/>
      <c r="D72" s="155"/>
      <c r="E72" s="170">
        <f>'FORMULARZ OFERTY'!$H72+'FORMULARZ OFERTY'!$L72</f>
        <v>2</v>
      </c>
      <c r="F72" s="156"/>
      <c r="G72" s="157"/>
      <c r="H72" s="150">
        <v>1</v>
      </c>
      <c r="I72" s="151">
        <f t="shared" si="24"/>
        <v>0</v>
      </c>
      <c r="J72" s="151">
        <f t="shared" si="25"/>
        <v>0</v>
      </c>
      <c r="K72" s="151">
        <f t="shared" si="26"/>
        <v>0</v>
      </c>
      <c r="L72" s="152">
        <v>1</v>
      </c>
      <c r="M72" s="151">
        <f t="shared" si="27"/>
        <v>0</v>
      </c>
      <c r="N72" s="151">
        <f t="shared" si="28"/>
        <v>0</v>
      </c>
      <c r="O72" s="151">
        <f t="shared" si="29"/>
        <v>0</v>
      </c>
      <c r="P72" s="153">
        <f t="shared" si="30"/>
        <v>0</v>
      </c>
      <c r="Q72" s="151">
        <f t="shared" si="31"/>
        <v>0</v>
      </c>
      <c r="R72" s="151">
        <f t="shared" si="32"/>
        <v>0</v>
      </c>
      <c r="S72" s="67"/>
    </row>
    <row r="73" spans="1:19" hidden="1">
      <c r="A73" s="147">
        <f t="shared" si="22"/>
        <v>1</v>
      </c>
      <c r="B73" s="167">
        <f t="shared" si="23"/>
        <v>46</v>
      </c>
      <c r="C73" s="154"/>
      <c r="D73" s="155"/>
      <c r="E73" s="170">
        <f>'FORMULARZ OFERTY'!$H73+'FORMULARZ OFERTY'!$L73</f>
        <v>2</v>
      </c>
      <c r="F73" s="156"/>
      <c r="G73" s="157"/>
      <c r="H73" s="150">
        <v>1</v>
      </c>
      <c r="I73" s="151">
        <f t="shared" si="24"/>
        <v>0</v>
      </c>
      <c r="J73" s="151">
        <f t="shared" si="25"/>
        <v>0</v>
      </c>
      <c r="K73" s="151">
        <f t="shared" si="26"/>
        <v>0</v>
      </c>
      <c r="L73" s="152">
        <v>1</v>
      </c>
      <c r="M73" s="151">
        <f t="shared" si="27"/>
        <v>0</v>
      </c>
      <c r="N73" s="151">
        <f t="shared" si="28"/>
        <v>0</v>
      </c>
      <c r="O73" s="151">
        <f t="shared" si="29"/>
        <v>0</v>
      </c>
      <c r="P73" s="153">
        <f t="shared" si="30"/>
        <v>0</v>
      </c>
      <c r="Q73" s="151">
        <f t="shared" si="31"/>
        <v>0</v>
      </c>
      <c r="R73" s="151">
        <f t="shared" si="32"/>
        <v>0</v>
      </c>
      <c r="S73" s="67"/>
    </row>
    <row r="74" spans="1:19" hidden="1">
      <c r="A74" s="147">
        <f t="shared" si="22"/>
        <v>1</v>
      </c>
      <c r="B74" s="167">
        <f t="shared" si="23"/>
        <v>47</v>
      </c>
      <c r="C74" s="154"/>
      <c r="D74" s="155"/>
      <c r="E74" s="170">
        <f>'FORMULARZ OFERTY'!$H74+'FORMULARZ OFERTY'!$L74</f>
        <v>2</v>
      </c>
      <c r="F74" s="156"/>
      <c r="G74" s="157"/>
      <c r="H74" s="150">
        <v>1</v>
      </c>
      <c r="I74" s="151">
        <f t="shared" si="24"/>
        <v>0</v>
      </c>
      <c r="J74" s="151">
        <f t="shared" si="25"/>
        <v>0</v>
      </c>
      <c r="K74" s="151">
        <f t="shared" si="26"/>
        <v>0</v>
      </c>
      <c r="L74" s="152">
        <v>1</v>
      </c>
      <c r="M74" s="151">
        <f t="shared" si="27"/>
        <v>0</v>
      </c>
      <c r="N74" s="151">
        <f t="shared" si="28"/>
        <v>0</v>
      </c>
      <c r="O74" s="151">
        <f t="shared" si="29"/>
        <v>0</v>
      </c>
      <c r="P74" s="153">
        <f t="shared" si="30"/>
        <v>0</v>
      </c>
      <c r="Q74" s="151">
        <f t="shared" si="31"/>
        <v>0</v>
      </c>
      <c r="R74" s="151">
        <f t="shared" si="32"/>
        <v>0</v>
      </c>
      <c r="S74" s="67"/>
    </row>
    <row r="75" spans="1:19" hidden="1">
      <c r="A75" s="147">
        <f t="shared" si="22"/>
        <v>1</v>
      </c>
      <c r="B75" s="167">
        <f t="shared" si="23"/>
        <v>48</v>
      </c>
      <c r="C75" s="154"/>
      <c r="D75" s="155"/>
      <c r="E75" s="170">
        <f>'FORMULARZ OFERTY'!$H75+'FORMULARZ OFERTY'!$L75</f>
        <v>2</v>
      </c>
      <c r="F75" s="156"/>
      <c r="G75" s="157"/>
      <c r="H75" s="150">
        <v>1</v>
      </c>
      <c r="I75" s="151">
        <f t="shared" si="24"/>
        <v>0</v>
      </c>
      <c r="J75" s="151">
        <f t="shared" si="25"/>
        <v>0</v>
      </c>
      <c r="K75" s="151">
        <f t="shared" si="26"/>
        <v>0</v>
      </c>
      <c r="L75" s="152">
        <v>1</v>
      </c>
      <c r="M75" s="151">
        <f t="shared" si="27"/>
        <v>0</v>
      </c>
      <c r="N75" s="151">
        <f t="shared" si="28"/>
        <v>0</v>
      </c>
      <c r="O75" s="151">
        <f t="shared" si="29"/>
        <v>0</v>
      </c>
      <c r="P75" s="153">
        <f t="shared" si="30"/>
        <v>0</v>
      </c>
      <c r="Q75" s="151">
        <f t="shared" si="31"/>
        <v>0</v>
      </c>
      <c r="R75" s="151">
        <f t="shared" si="32"/>
        <v>0</v>
      </c>
      <c r="S75" s="67"/>
    </row>
    <row r="76" spans="1:19" hidden="1">
      <c r="A76" s="147">
        <f t="shared" si="22"/>
        <v>1</v>
      </c>
      <c r="B76" s="167">
        <f t="shared" si="23"/>
        <v>49</v>
      </c>
      <c r="C76" s="154"/>
      <c r="D76" s="155"/>
      <c r="E76" s="170">
        <f>'FORMULARZ OFERTY'!$H76+'FORMULARZ OFERTY'!$L76</f>
        <v>2</v>
      </c>
      <c r="F76" s="156"/>
      <c r="G76" s="157"/>
      <c r="H76" s="150">
        <v>1</v>
      </c>
      <c r="I76" s="151">
        <f t="shared" si="24"/>
        <v>0</v>
      </c>
      <c r="J76" s="151">
        <f t="shared" si="25"/>
        <v>0</v>
      </c>
      <c r="K76" s="151">
        <f t="shared" si="26"/>
        <v>0</v>
      </c>
      <c r="L76" s="152">
        <v>1</v>
      </c>
      <c r="M76" s="151">
        <f t="shared" si="27"/>
        <v>0</v>
      </c>
      <c r="N76" s="151">
        <f t="shared" si="28"/>
        <v>0</v>
      </c>
      <c r="O76" s="151">
        <f t="shared" si="29"/>
        <v>0</v>
      </c>
      <c r="P76" s="153">
        <f t="shared" si="30"/>
        <v>0</v>
      </c>
      <c r="Q76" s="151">
        <f t="shared" si="31"/>
        <v>0</v>
      </c>
      <c r="R76" s="151">
        <f t="shared" si="32"/>
        <v>0</v>
      </c>
      <c r="S76" s="67"/>
    </row>
    <row r="77" spans="1:19" hidden="1">
      <c r="A77" s="147">
        <f t="shared" si="22"/>
        <v>1</v>
      </c>
      <c r="B77" s="167">
        <f t="shared" si="23"/>
        <v>50</v>
      </c>
      <c r="C77" s="154"/>
      <c r="D77" s="155"/>
      <c r="E77" s="170">
        <f>'FORMULARZ OFERTY'!$H77+'FORMULARZ OFERTY'!$L77</f>
        <v>2</v>
      </c>
      <c r="F77" s="156"/>
      <c r="G77" s="157"/>
      <c r="H77" s="150">
        <v>1</v>
      </c>
      <c r="I77" s="151">
        <f t="shared" si="24"/>
        <v>0</v>
      </c>
      <c r="J77" s="151">
        <f t="shared" si="25"/>
        <v>0</v>
      </c>
      <c r="K77" s="151">
        <f t="shared" si="26"/>
        <v>0</v>
      </c>
      <c r="L77" s="152">
        <v>1</v>
      </c>
      <c r="M77" s="151">
        <f t="shared" si="27"/>
        <v>0</v>
      </c>
      <c r="N77" s="151">
        <f t="shared" si="28"/>
        <v>0</v>
      </c>
      <c r="O77" s="151">
        <f t="shared" si="29"/>
        <v>0</v>
      </c>
      <c r="P77" s="153">
        <f t="shared" si="30"/>
        <v>0</v>
      </c>
      <c r="Q77" s="151">
        <f t="shared" si="31"/>
        <v>0</v>
      </c>
      <c r="R77" s="151">
        <f t="shared" si="32"/>
        <v>0</v>
      </c>
      <c r="S77" s="67"/>
    </row>
    <row r="78" spans="1:19" hidden="1">
      <c r="A78" s="147">
        <f t="shared" si="22"/>
        <v>1</v>
      </c>
      <c r="B78" s="167">
        <f t="shared" si="23"/>
        <v>51</v>
      </c>
      <c r="C78" s="154"/>
      <c r="D78" s="155"/>
      <c r="E78" s="170">
        <f>'FORMULARZ OFERTY'!$H78+'FORMULARZ OFERTY'!$L78</f>
        <v>2</v>
      </c>
      <c r="F78" s="156"/>
      <c r="G78" s="157"/>
      <c r="H78" s="150">
        <v>1</v>
      </c>
      <c r="I78" s="151">
        <f t="shared" si="24"/>
        <v>0</v>
      </c>
      <c r="J78" s="151">
        <f t="shared" si="25"/>
        <v>0</v>
      </c>
      <c r="K78" s="151">
        <f t="shared" si="26"/>
        <v>0</v>
      </c>
      <c r="L78" s="152">
        <v>1</v>
      </c>
      <c r="M78" s="151">
        <f t="shared" si="27"/>
        <v>0</v>
      </c>
      <c r="N78" s="151">
        <f t="shared" si="28"/>
        <v>0</v>
      </c>
      <c r="O78" s="151">
        <f t="shared" si="29"/>
        <v>0</v>
      </c>
      <c r="P78" s="153">
        <f t="shared" si="30"/>
        <v>0</v>
      </c>
      <c r="Q78" s="151">
        <f t="shared" si="31"/>
        <v>0</v>
      </c>
      <c r="R78" s="151">
        <f t="shared" si="32"/>
        <v>0</v>
      </c>
      <c r="S78" s="67"/>
    </row>
    <row r="79" spans="1:19" hidden="1">
      <c r="A79" s="147">
        <f t="shared" si="22"/>
        <v>1</v>
      </c>
      <c r="B79" s="167">
        <f t="shared" si="23"/>
        <v>52</v>
      </c>
      <c r="C79" s="154"/>
      <c r="D79" s="155"/>
      <c r="E79" s="170">
        <f>'FORMULARZ OFERTY'!$H79+'FORMULARZ OFERTY'!$L79</f>
        <v>2</v>
      </c>
      <c r="F79" s="156"/>
      <c r="G79" s="157"/>
      <c r="H79" s="150">
        <v>1</v>
      </c>
      <c r="I79" s="151">
        <f t="shared" si="24"/>
        <v>0</v>
      </c>
      <c r="J79" s="151">
        <f t="shared" si="25"/>
        <v>0</v>
      </c>
      <c r="K79" s="151">
        <f t="shared" si="26"/>
        <v>0</v>
      </c>
      <c r="L79" s="152">
        <v>1</v>
      </c>
      <c r="M79" s="151">
        <f t="shared" si="27"/>
        <v>0</v>
      </c>
      <c r="N79" s="151">
        <f t="shared" si="28"/>
        <v>0</v>
      </c>
      <c r="O79" s="151">
        <f t="shared" si="29"/>
        <v>0</v>
      </c>
      <c r="P79" s="153">
        <f t="shared" si="30"/>
        <v>0</v>
      </c>
      <c r="Q79" s="151">
        <f t="shared" si="31"/>
        <v>0</v>
      </c>
      <c r="R79" s="151">
        <f t="shared" si="32"/>
        <v>0</v>
      </c>
      <c r="S79" s="67"/>
    </row>
    <row r="80" spans="1:19" hidden="1">
      <c r="A80" s="147">
        <f t="shared" si="22"/>
        <v>1</v>
      </c>
      <c r="B80" s="167">
        <f t="shared" si="23"/>
        <v>53</v>
      </c>
      <c r="C80" s="154"/>
      <c r="D80" s="155"/>
      <c r="E80" s="170">
        <f>'FORMULARZ OFERTY'!$H80+'FORMULARZ OFERTY'!$L80</f>
        <v>2</v>
      </c>
      <c r="F80" s="156"/>
      <c r="G80" s="157"/>
      <c r="H80" s="150">
        <v>1</v>
      </c>
      <c r="I80" s="151">
        <f t="shared" si="24"/>
        <v>0</v>
      </c>
      <c r="J80" s="151">
        <f t="shared" si="25"/>
        <v>0</v>
      </c>
      <c r="K80" s="151">
        <f t="shared" si="26"/>
        <v>0</v>
      </c>
      <c r="L80" s="152">
        <v>1</v>
      </c>
      <c r="M80" s="151">
        <f t="shared" si="27"/>
        <v>0</v>
      </c>
      <c r="N80" s="151">
        <f t="shared" si="28"/>
        <v>0</v>
      </c>
      <c r="O80" s="151">
        <f t="shared" si="29"/>
        <v>0</v>
      </c>
      <c r="P80" s="153">
        <f t="shared" si="30"/>
        <v>0</v>
      </c>
      <c r="Q80" s="151">
        <f t="shared" si="31"/>
        <v>0</v>
      </c>
      <c r="R80" s="151">
        <f t="shared" si="32"/>
        <v>0</v>
      </c>
      <c r="S80" s="67"/>
    </row>
    <row r="81" spans="1:19" hidden="1">
      <c r="A81" s="147">
        <f t="shared" si="22"/>
        <v>1</v>
      </c>
      <c r="B81" s="167">
        <f t="shared" si="23"/>
        <v>54</v>
      </c>
      <c r="C81" s="154"/>
      <c r="D81" s="155"/>
      <c r="E81" s="170">
        <f>'FORMULARZ OFERTY'!$H81+'FORMULARZ OFERTY'!$L81</f>
        <v>2</v>
      </c>
      <c r="F81" s="156"/>
      <c r="G81" s="157"/>
      <c r="H81" s="150">
        <v>1</v>
      </c>
      <c r="I81" s="151">
        <f t="shared" si="24"/>
        <v>0</v>
      </c>
      <c r="J81" s="151">
        <f t="shared" si="25"/>
        <v>0</v>
      </c>
      <c r="K81" s="151">
        <f t="shared" si="26"/>
        <v>0</v>
      </c>
      <c r="L81" s="152">
        <v>1</v>
      </c>
      <c r="M81" s="151">
        <f t="shared" si="27"/>
        <v>0</v>
      </c>
      <c r="N81" s="151">
        <f t="shared" si="28"/>
        <v>0</v>
      </c>
      <c r="O81" s="151">
        <f t="shared" si="29"/>
        <v>0</v>
      </c>
      <c r="P81" s="153">
        <f t="shared" si="30"/>
        <v>0</v>
      </c>
      <c r="Q81" s="151">
        <f t="shared" si="31"/>
        <v>0</v>
      </c>
      <c r="R81" s="151">
        <f t="shared" si="32"/>
        <v>0</v>
      </c>
      <c r="S81" s="67"/>
    </row>
    <row r="82" spans="1:19" hidden="1">
      <c r="A82" s="147">
        <f t="shared" si="22"/>
        <v>1</v>
      </c>
      <c r="B82" s="167">
        <f t="shared" si="23"/>
        <v>55</v>
      </c>
      <c r="C82" s="154"/>
      <c r="D82" s="155"/>
      <c r="E82" s="170">
        <f>'FORMULARZ OFERTY'!$H82+'FORMULARZ OFERTY'!$L82</f>
        <v>2</v>
      </c>
      <c r="F82" s="156"/>
      <c r="G82" s="157"/>
      <c r="H82" s="150">
        <v>1</v>
      </c>
      <c r="I82" s="151">
        <f t="shared" si="24"/>
        <v>0</v>
      </c>
      <c r="J82" s="151">
        <f t="shared" si="25"/>
        <v>0</v>
      </c>
      <c r="K82" s="151">
        <f t="shared" si="26"/>
        <v>0</v>
      </c>
      <c r="L82" s="152">
        <v>1</v>
      </c>
      <c r="M82" s="151">
        <f t="shared" si="27"/>
        <v>0</v>
      </c>
      <c r="N82" s="151">
        <f t="shared" si="28"/>
        <v>0</v>
      </c>
      <c r="O82" s="151">
        <f t="shared" si="29"/>
        <v>0</v>
      </c>
      <c r="P82" s="153">
        <f t="shared" si="30"/>
        <v>0</v>
      </c>
      <c r="Q82" s="151">
        <f t="shared" si="31"/>
        <v>0</v>
      </c>
      <c r="R82" s="151">
        <f t="shared" si="32"/>
        <v>0</v>
      </c>
      <c r="S82" s="67"/>
    </row>
    <row r="83" spans="1:19" hidden="1">
      <c r="A83" s="147">
        <f t="shared" si="22"/>
        <v>1</v>
      </c>
      <c r="B83" s="167">
        <f t="shared" si="23"/>
        <v>56</v>
      </c>
      <c r="C83" s="154"/>
      <c r="D83" s="155"/>
      <c r="E83" s="170">
        <f>'FORMULARZ OFERTY'!$H83+'FORMULARZ OFERTY'!$L83</f>
        <v>2</v>
      </c>
      <c r="F83" s="156"/>
      <c r="G83" s="157"/>
      <c r="H83" s="150">
        <v>1</v>
      </c>
      <c r="I83" s="151">
        <f t="shared" si="24"/>
        <v>0</v>
      </c>
      <c r="J83" s="151">
        <f t="shared" si="25"/>
        <v>0</v>
      </c>
      <c r="K83" s="151">
        <f t="shared" si="26"/>
        <v>0</v>
      </c>
      <c r="L83" s="152">
        <v>1</v>
      </c>
      <c r="M83" s="151">
        <f t="shared" si="27"/>
        <v>0</v>
      </c>
      <c r="N83" s="151">
        <f t="shared" si="28"/>
        <v>0</v>
      </c>
      <c r="O83" s="151">
        <f t="shared" si="29"/>
        <v>0</v>
      </c>
      <c r="P83" s="153">
        <f t="shared" si="30"/>
        <v>0</v>
      </c>
      <c r="Q83" s="151">
        <f t="shared" si="31"/>
        <v>0</v>
      </c>
      <c r="R83" s="151">
        <f t="shared" si="32"/>
        <v>0</v>
      </c>
      <c r="S83" s="67"/>
    </row>
    <row r="84" spans="1:19" hidden="1">
      <c r="A84" s="147">
        <f t="shared" si="22"/>
        <v>1</v>
      </c>
      <c r="B84" s="167">
        <f t="shared" si="23"/>
        <v>57</v>
      </c>
      <c r="C84" s="154"/>
      <c r="D84" s="155"/>
      <c r="E84" s="170">
        <f>'FORMULARZ OFERTY'!$H84+'FORMULARZ OFERTY'!$L84</f>
        <v>2</v>
      </c>
      <c r="F84" s="156"/>
      <c r="G84" s="157"/>
      <c r="H84" s="150">
        <v>1</v>
      </c>
      <c r="I84" s="151">
        <f t="shared" si="24"/>
        <v>0</v>
      </c>
      <c r="J84" s="151">
        <f t="shared" si="25"/>
        <v>0</v>
      </c>
      <c r="K84" s="151">
        <f t="shared" si="26"/>
        <v>0</v>
      </c>
      <c r="L84" s="152">
        <v>1</v>
      </c>
      <c r="M84" s="151">
        <f t="shared" si="27"/>
        <v>0</v>
      </c>
      <c r="N84" s="151">
        <f t="shared" si="28"/>
        <v>0</v>
      </c>
      <c r="O84" s="151">
        <f t="shared" si="29"/>
        <v>0</v>
      </c>
      <c r="P84" s="153">
        <f t="shared" si="30"/>
        <v>0</v>
      </c>
      <c r="Q84" s="151">
        <f t="shared" si="31"/>
        <v>0</v>
      </c>
      <c r="R84" s="151">
        <f t="shared" si="32"/>
        <v>0</v>
      </c>
      <c r="S84" s="67"/>
    </row>
    <row r="85" spans="1:19" hidden="1">
      <c r="A85" s="147">
        <f t="shared" si="22"/>
        <v>1</v>
      </c>
      <c r="B85" s="167">
        <f t="shared" si="23"/>
        <v>58</v>
      </c>
      <c r="C85" s="154"/>
      <c r="D85" s="155"/>
      <c r="E85" s="170">
        <f>'FORMULARZ OFERTY'!$H85+'FORMULARZ OFERTY'!$L85</f>
        <v>2</v>
      </c>
      <c r="F85" s="156"/>
      <c r="G85" s="157"/>
      <c r="H85" s="150">
        <v>1</v>
      </c>
      <c r="I85" s="151">
        <f t="shared" si="24"/>
        <v>0</v>
      </c>
      <c r="J85" s="151">
        <f t="shared" si="25"/>
        <v>0</v>
      </c>
      <c r="K85" s="151">
        <f t="shared" si="26"/>
        <v>0</v>
      </c>
      <c r="L85" s="152">
        <v>1</v>
      </c>
      <c r="M85" s="151">
        <f t="shared" si="27"/>
        <v>0</v>
      </c>
      <c r="N85" s="151">
        <f t="shared" si="28"/>
        <v>0</v>
      </c>
      <c r="O85" s="151">
        <f t="shared" si="29"/>
        <v>0</v>
      </c>
      <c r="P85" s="153">
        <f t="shared" si="30"/>
        <v>0</v>
      </c>
      <c r="Q85" s="151">
        <f t="shared" si="31"/>
        <v>0</v>
      </c>
      <c r="R85" s="151">
        <f t="shared" si="32"/>
        <v>0</v>
      </c>
      <c r="S85" s="67"/>
    </row>
    <row r="86" spans="1:19" hidden="1">
      <c r="A86" s="147">
        <f t="shared" si="22"/>
        <v>1</v>
      </c>
      <c r="B86" s="167">
        <f t="shared" si="23"/>
        <v>59</v>
      </c>
      <c r="C86" s="154"/>
      <c r="D86" s="155"/>
      <c r="E86" s="170">
        <f>'FORMULARZ OFERTY'!$H86+'FORMULARZ OFERTY'!$L86</f>
        <v>2</v>
      </c>
      <c r="F86" s="156"/>
      <c r="G86" s="157"/>
      <c r="H86" s="150">
        <v>1</v>
      </c>
      <c r="I86" s="151">
        <f t="shared" si="24"/>
        <v>0</v>
      </c>
      <c r="J86" s="151">
        <f t="shared" si="25"/>
        <v>0</v>
      </c>
      <c r="K86" s="151">
        <f t="shared" si="26"/>
        <v>0</v>
      </c>
      <c r="L86" s="152">
        <v>1</v>
      </c>
      <c r="M86" s="151">
        <f t="shared" si="27"/>
        <v>0</v>
      </c>
      <c r="N86" s="151">
        <f t="shared" si="28"/>
        <v>0</v>
      </c>
      <c r="O86" s="151">
        <f t="shared" si="29"/>
        <v>0</v>
      </c>
      <c r="P86" s="153">
        <f t="shared" si="30"/>
        <v>0</v>
      </c>
      <c r="Q86" s="151">
        <f t="shared" si="31"/>
        <v>0</v>
      </c>
      <c r="R86" s="151">
        <f t="shared" si="32"/>
        <v>0</v>
      </c>
      <c r="S86" s="67"/>
    </row>
    <row r="87" spans="1:19" hidden="1">
      <c r="A87" s="147">
        <f t="shared" si="22"/>
        <v>1</v>
      </c>
      <c r="B87" s="167">
        <f t="shared" si="23"/>
        <v>60</v>
      </c>
      <c r="C87" s="154"/>
      <c r="D87" s="155"/>
      <c r="E87" s="170">
        <f>'FORMULARZ OFERTY'!$H87+'FORMULARZ OFERTY'!$L87</f>
        <v>2</v>
      </c>
      <c r="F87" s="156"/>
      <c r="G87" s="157"/>
      <c r="H87" s="150">
        <v>1</v>
      </c>
      <c r="I87" s="151">
        <f t="shared" si="24"/>
        <v>0</v>
      </c>
      <c r="J87" s="151">
        <f t="shared" si="25"/>
        <v>0</v>
      </c>
      <c r="K87" s="151">
        <f t="shared" si="26"/>
        <v>0</v>
      </c>
      <c r="L87" s="152">
        <v>1</v>
      </c>
      <c r="M87" s="151">
        <f t="shared" si="27"/>
        <v>0</v>
      </c>
      <c r="N87" s="151">
        <f t="shared" si="28"/>
        <v>0</v>
      </c>
      <c r="O87" s="151">
        <f t="shared" si="29"/>
        <v>0</v>
      </c>
      <c r="P87" s="153">
        <f t="shared" si="30"/>
        <v>0</v>
      </c>
      <c r="Q87" s="151">
        <f t="shared" si="31"/>
        <v>0</v>
      </c>
      <c r="R87" s="151">
        <f t="shared" si="32"/>
        <v>0</v>
      </c>
      <c r="S87" s="67"/>
    </row>
    <row r="88" spans="1:19" hidden="1">
      <c r="A88" s="147">
        <f t="shared" si="22"/>
        <v>1</v>
      </c>
      <c r="B88" s="167">
        <f t="shared" si="23"/>
        <v>61</v>
      </c>
      <c r="C88" s="154"/>
      <c r="D88" s="155"/>
      <c r="E88" s="170">
        <f>'FORMULARZ OFERTY'!$H88+'FORMULARZ OFERTY'!$L88</f>
        <v>2</v>
      </c>
      <c r="F88" s="156"/>
      <c r="G88" s="157"/>
      <c r="H88" s="150">
        <v>1</v>
      </c>
      <c r="I88" s="151">
        <f t="shared" si="24"/>
        <v>0</v>
      </c>
      <c r="J88" s="151">
        <f t="shared" si="25"/>
        <v>0</v>
      </c>
      <c r="K88" s="151">
        <f t="shared" si="26"/>
        <v>0</v>
      </c>
      <c r="L88" s="152">
        <v>1</v>
      </c>
      <c r="M88" s="151">
        <f t="shared" si="27"/>
        <v>0</v>
      </c>
      <c r="N88" s="151">
        <f t="shared" si="28"/>
        <v>0</v>
      </c>
      <c r="O88" s="151">
        <f t="shared" si="29"/>
        <v>0</v>
      </c>
      <c r="P88" s="153">
        <f t="shared" si="30"/>
        <v>0</v>
      </c>
      <c r="Q88" s="151">
        <f t="shared" si="31"/>
        <v>0</v>
      </c>
      <c r="R88" s="151">
        <f t="shared" si="32"/>
        <v>0</v>
      </c>
      <c r="S88" s="67"/>
    </row>
    <row r="89" spans="1:19" hidden="1">
      <c r="A89" s="147">
        <f t="shared" si="22"/>
        <v>1</v>
      </c>
      <c r="B89" s="167">
        <f t="shared" si="23"/>
        <v>62</v>
      </c>
      <c r="C89" s="154"/>
      <c r="D89" s="155"/>
      <c r="E89" s="170">
        <f>'FORMULARZ OFERTY'!$H89+'FORMULARZ OFERTY'!$L89</f>
        <v>2</v>
      </c>
      <c r="F89" s="156"/>
      <c r="G89" s="157"/>
      <c r="H89" s="150">
        <v>1</v>
      </c>
      <c r="I89" s="151">
        <f t="shared" si="24"/>
        <v>0</v>
      </c>
      <c r="J89" s="151">
        <f t="shared" si="25"/>
        <v>0</v>
      </c>
      <c r="K89" s="151">
        <f t="shared" si="26"/>
        <v>0</v>
      </c>
      <c r="L89" s="152">
        <v>1</v>
      </c>
      <c r="M89" s="151">
        <f t="shared" si="27"/>
        <v>0</v>
      </c>
      <c r="N89" s="151">
        <f t="shared" si="28"/>
        <v>0</v>
      </c>
      <c r="O89" s="151">
        <f t="shared" si="29"/>
        <v>0</v>
      </c>
      <c r="P89" s="153">
        <f t="shared" si="30"/>
        <v>0</v>
      </c>
      <c r="Q89" s="151">
        <f t="shared" si="31"/>
        <v>0</v>
      </c>
      <c r="R89" s="151">
        <f t="shared" si="32"/>
        <v>0</v>
      </c>
      <c r="S89" s="67"/>
    </row>
    <row r="90" spans="1:19" hidden="1">
      <c r="A90" s="147">
        <f t="shared" si="22"/>
        <v>1</v>
      </c>
      <c r="B90" s="167">
        <f t="shared" si="23"/>
        <v>63</v>
      </c>
      <c r="C90" s="154"/>
      <c r="D90" s="155"/>
      <c r="E90" s="170">
        <f>'FORMULARZ OFERTY'!$H90+'FORMULARZ OFERTY'!$L90</f>
        <v>2</v>
      </c>
      <c r="F90" s="156"/>
      <c r="G90" s="157"/>
      <c r="H90" s="150">
        <v>1</v>
      </c>
      <c r="I90" s="151">
        <f t="shared" si="24"/>
        <v>0</v>
      </c>
      <c r="J90" s="151">
        <f t="shared" si="25"/>
        <v>0</v>
      </c>
      <c r="K90" s="151">
        <f t="shared" si="26"/>
        <v>0</v>
      </c>
      <c r="L90" s="152">
        <v>1</v>
      </c>
      <c r="M90" s="151">
        <f t="shared" si="27"/>
        <v>0</v>
      </c>
      <c r="N90" s="151">
        <f t="shared" si="28"/>
        <v>0</v>
      </c>
      <c r="O90" s="151">
        <f t="shared" si="29"/>
        <v>0</v>
      </c>
      <c r="P90" s="153">
        <f t="shared" si="30"/>
        <v>0</v>
      </c>
      <c r="Q90" s="151">
        <f t="shared" si="31"/>
        <v>0</v>
      </c>
      <c r="R90" s="151">
        <f t="shared" si="32"/>
        <v>0</v>
      </c>
      <c r="S90" s="67"/>
    </row>
    <row r="91" spans="1:19" hidden="1">
      <c r="A91" s="147">
        <f t="shared" si="22"/>
        <v>1</v>
      </c>
      <c r="B91" s="167">
        <f t="shared" si="23"/>
        <v>64</v>
      </c>
      <c r="C91" s="154"/>
      <c r="D91" s="155"/>
      <c r="E91" s="170">
        <f>'FORMULARZ OFERTY'!$H91+'FORMULARZ OFERTY'!$L91</f>
        <v>2</v>
      </c>
      <c r="F91" s="156"/>
      <c r="G91" s="157"/>
      <c r="H91" s="150">
        <v>1</v>
      </c>
      <c r="I91" s="151">
        <f t="shared" si="24"/>
        <v>0</v>
      </c>
      <c r="J91" s="151">
        <f t="shared" si="25"/>
        <v>0</v>
      </c>
      <c r="K91" s="151">
        <f t="shared" si="26"/>
        <v>0</v>
      </c>
      <c r="L91" s="152">
        <v>1</v>
      </c>
      <c r="M91" s="151">
        <f t="shared" si="27"/>
        <v>0</v>
      </c>
      <c r="N91" s="151">
        <f t="shared" si="28"/>
        <v>0</v>
      </c>
      <c r="O91" s="151">
        <f t="shared" si="29"/>
        <v>0</v>
      </c>
      <c r="P91" s="153">
        <f t="shared" si="30"/>
        <v>0</v>
      </c>
      <c r="Q91" s="151">
        <f t="shared" si="31"/>
        <v>0</v>
      </c>
      <c r="R91" s="151">
        <f t="shared" si="32"/>
        <v>0</v>
      </c>
      <c r="S91" s="67"/>
    </row>
    <row r="92" spans="1:19" hidden="1">
      <c r="A92" s="147">
        <f t="shared" si="22"/>
        <v>1</v>
      </c>
      <c r="B92" s="167">
        <f t="shared" si="23"/>
        <v>65</v>
      </c>
      <c r="C92" s="154"/>
      <c r="D92" s="155"/>
      <c r="E92" s="170">
        <f>'FORMULARZ OFERTY'!$H92+'FORMULARZ OFERTY'!$L92</f>
        <v>2</v>
      </c>
      <c r="F92" s="156"/>
      <c r="G92" s="157"/>
      <c r="H92" s="150">
        <v>1</v>
      </c>
      <c r="I92" s="151">
        <f t="shared" si="24"/>
        <v>0</v>
      </c>
      <c r="J92" s="151">
        <f t="shared" si="25"/>
        <v>0</v>
      </c>
      <c r="K92" s="151">
        <f t="shared" si="26"/>
        <v>0</v>
      </c>
      <c r="L92" s="152">
        <v>1</v>
      </c>
      <c r="M92" s="151">
        <f t="shared" si="27"/>
        <v>0</v>
      </c>
      <c r="N92" s="151">
        <f t="shared" si="28"/>
        <v>0</v>
      </c>
      <c r="O92" s="151">
        <f t="shared" si="29"/>
        <v>0</v>
      </c>
      <c r="P92" s="153">
        <f t="shared" si="30"/>
        <v>0</v>
      </c>
      <c r="Q92" s="151">
        <f t="shared" si="31"/>
        <v>0</v>
      </c>
      <c r="R92" s="151">
        <f t="shared" si="32"/>
        <v>0</v>
      </c>
      <c r="S92" s="67"/>
    </row>
    <row r="93" spans="1:19" hidden="1">
      <c r="A93" s="147">
        <f t="shared" si="22"/>
        <v>1</v>
      </c>
      <c r="B93" s="167">
        <f t="shared" si="23"/>
        <v>66</v>
      </c>
      <c r="C93" s="154"/>
      <c r="D93" s="155"/>
      <c r="E93" s="170">
        <f>'FORMULARZ OFERTY'!$H93+'FORMULARZ OFERTY'!$L93</f>
        <v>2</v>
      </c>
      <c r="F93" s="156"/>
      <c r="G93" s="157"/>
      <c r="H93" s="150">
        <v>1</v>
      </c>
      <c r="I93" s="151">
        <f t="shared" ref="I93:I123" si="33">ROUND($F93*H93,2)</f>
        <v>0</v>
      </c>
      <c r="J93" s="151">
        <f t="shared" ref="J93:J123" si="34">ROUND(I93*$G93,2)</f>
        <v>0</v>
      </c>
      <c r="K93" s="151">
        <f t="shared" ref="K93:K123" si="35">ROUND(I93+J93,2)</f>
        <v>0</v>
      </c>
      <c r="L93" s="152">
        <v>1</v>
      </c>
      <c r="M93" s="151">
        <f t="shared" ref="M93:M123" si="36">ROUND($F93*L93,2)</f>
        <v>0</v>
      </c>
      <c r="N93" s="151">
        <f t="shared" ref="N93:N123" si="37">ROUND(M93*$G93,2)</f>
        <v>0</v>
      </c>
      <c r="O93" s="151">
        <f t="shared" ref="O93:O123" si="38">ROUND(M93+N93,2)</f>
        <v>0</v>
      </c>
      <c r="P93" s="153">
        <f t="shared" ref="P93:P123" si="39">ROUND(I93+M93,2)</f>
        <v>0</v>
      </c>
      <c r="Q93" s="151">
        <f t="shared" ref="Q93:Q123" si="40">ROUND(J93+N93,2)</f>
        <v>0</v>
      </c>
      <c r="R93" s="151">
        <f t="shared" ref="R93:R123" si="41">ROUND(K93+O93,2)</f>
        <v>0</v>
      </c>
      <c r="S93" s="67"/>
    </row>
    <row r="94" spans="1:19" hidden="1">
      <c r="A94" s="147">
        <f t="shared" si="22"/>
        <v>1</v>
      </c>
      <c r="B94" s="167">
        <f t="shared" si="23"/>
        <v>67</v>
      </c>
      <c r="C94" s="154"/>
      <c r="D94" s="155"/>
      <c r="E94" s="170">
        <f>'FORMULARZ OFERTY'!$H94+'FORMULARZ OFERTY'!$L94</f>
        <v>2</v>
      </c>
      <c r="F94" s="156"/>
      <c r="G94" s="157"/>
      <c r="H94" s="150">
        <v>1</v>
      </c>
      <c r="I94" s="151">
        <f t="shared" si="33"/>
        <v>0</v>
      </c>
      <c r="J94" s="151">
        <f t="shared" si="34"/>
        <v>0</v>
      </c>
      <c r="K94" s="151">
        <f t="shared" si="35"/>
        <v>0</v>
      </c>
      <c r="L94" s="152">
        <v>1</v>
      </c>
      <c r="M94" s="151">
        <f t="shared" si="36"/>
        <v>0</v>
      </c>
      <c r="N94" s="151">
        <f t="shared" si="37"/>
        <v>0</v>
      </c>
      <c r="O94" s="151">
        <f t="shared" si="38"/>
        <v>0</v>
      </c>
      <c r="P94" s="153">
        <f t="shared" si="39"/>
        <v>0</v>
      </c>
      <c r="Q94" s="151">
        <f t="shared" si="40"/>
        <v>0</v>
      </c>
      <c r="R94" s="151">
        <f t="shared" si="41"/>
        <v>0</v>
      </c>
      <c r="S94" s="67"/>
    </row>
    <row r="95" spans="1:19" hidden="1">
      <c r="A95" s="147">
        <f t="shared" si="22"/>
        <v>1</v>
      </c>
      <c r="B95" s="167">
        <f t="shared" si="23"/>
        <v>68</v>
      </c>
      <c r="C95" s="154"/>
      <c r="D95" s="155"/>
      <c r="E95" s="170">
        <f>'FORMULARZ OFERTY'!$H95+'FORMULARZ OFERTY'!$L95</f>
        <v>2</v>
      </c>
      <c r="F95" s="156"/>
      <c r="G95" s="157"/>
      <c r="H95" s="150">
        <v>1</v>
      </c>
      <c r="I95" s="151">
        <f t="shared" si="33"/>
        <v>0</v>
      </c>
      <c r="J95" s="151">
        <f t="shared" si="34"/>
        <v>0</v>
      </c>
      <c r="K95" s="151">
        <f t="shared" si="35"/>
        <v>0</v>
      </c>
      <c r="L95" s="152">
        <v>1</v>
      </c>
      <c r="M95" s="151">
        <f t="shared" si="36"/>
        <v>0</v>
      </c>
      <c r="N95" s="151">
        <f t="shared" si="37"/>
        <v>0</v>
      </c>
      <c r="O95" s="151">
        <f t="shared" si="38"/>
        <v>0</v>
      </c>
      <c r="P95" s="153">
        <f t="shared" si="39"/>
        <v>0</v>
      </c>
      <c r="Q95" s="151">
        <f t="shared" si="40"/>
        <v>0</v>
      </c>
      <c r="R95" s="151">
        <f t="shared" si="41"/>
        <v>0</v>
      </c>
      <c r="S95" s="67"/>
    </row>
    <row r="96" spans="1:19" hidden="1">
      <c r="A96" s="147">
        <f t="shared" si="22"/>
        <v>1</v>
      </c>
      <c r="B96" s="167">
        <f t="shared" si="23"/>
        <v>69</v>
      </c>
      <c r="C96" s="154"/>
      <c r="D96" s="155"/>
      <c r="E96" s="170">
        <f>'FORMULARZ OFERTY'!$H96+'FORMULARZ OFERTY'!$L96</f>
        <v>2</v>
      </c>
      <c r="F96" s="156"/>
      <c r="G96" s="157"/>
      <c r="H96" s="150">
        <v>1</v>
      </c>
      <c r="I96" s="151">
        <f t="shared" si="33"/>
        <v>0</v>
      </c>
      <c r="J96" s="151">
        <f t="shared" si="34"/>
        <v>0</v>
      </c>
      <c r="K96" s="151">
        <f t="shared" si="35"/>
        <v>0</v>
      </c>
      <c r="L96" s="152">
        <v>1</v>
      </c>
      <c r="M96" s="151">
        <f t="shared" si="36"/>
        <v>0</v>
      </c>
      <c r="N96" s="151">
        <f t="shared" si="37"/>
        <v>0</v>
      </c>
      <c r="O96" s="151">
        <f t="shared" si="38"/>
        <v>0</v>
      </c>
      <c r="P96" s="153">
        <f t="shared" si="39"/>
        <v>0</v>
      </c>
      <c r="Q96" s="151">
        <f t="shared" si="40"/>
        <v>0</v>
      </c>
      <c r="R96" s="151">
        <f t="shared" si="41"/>
        <v>0</v>
      </c>
      <c r="S96" s="67"/>
    </row>
    <row r="97" spans="1:19" hidden="1">
      <c r="A97" s="147">
        <f t="shared" si="22"/>
        <v>1</v>
      </c>
      <c r="B97" s="167">
        <f t="shared" si="23"/>
        <v>70</v>
      </c>
      <c r="C97" s="154"/>
      <c r="D97" s="155"/>
      <c r="E97" s="170">
        <f>'FORMULARZ OFERTY'!$H97+'FORMULARZ OFERTY'!$L97</f>
        <v>2</v>
      </c>
      <c r="F97" s="156"/>
      <c r="G97" s="157"/>
      <c r="H97" s="150">
        <v>1</v>
      </c>
      <c r="I97" s="151">
        <f t="shared" si="33"/>
        <v>0</v>
      </c>
      <c r="J97" s="151">
        <f t="shared" si="34"/>
        <v>0</v>
      </c>
      <c r="K97" s="151">
        <f t="shared" si="35"/>
        <v>0</v>
      </c>
      <c r="L97" s="152">
        <v>1</v>
      </c>
      <c r="M97" s="151">
        <f t="shared" si="36"/>
        <v>0</v>
      </c>
      <c r="N97" s="151">
        <f t="shared" si="37"/>
        <v>0</v>
      </c>
      <c r="O97" s="151">
        <f t="shared" si="38"/>
        <v>0</v>
      </c>
      <c r="P97" s="153">
        <f t="shared" si="39"/>
        <v>0</v>
      </c>
      <c r="Q97" s="151">
        <f t="shared" si="40"/>
        <v>0</v>
      </c>
      <c r="R97" s="151">
        <f t="shared" si="41"/>
        <v>0</v>
      </c>
      <c r="S97" s="67"/>
    </row>
    <row r="98" spans="1:19" hidden="1">
      <c r="A98" s="147">
        <f t="shared" ref="A98:A123" si="42">$D$27</f>
        <v>1</v>
      </c>
      <c r="B98" s="167">
        <f t="shared" ref="B98:B123" si="43">B97+1</f>
        <v>71</v>
      </c>
      <c r="C98" s="154"/>
      <c r="D98" s="155"/>
      <c r="E98" s="170">
        <f>'FORMULARZ OFERTY'!$H98+'FORMULARZ OFERTY'!$L98</f>
        <v>2</v>
      </c>
      <c r="F98" s="156"/>
      <c r="G98" s="157"/>
      <c r="H98" s="150">
        <v>1</v>
      </c>
      <c r="I98" s="151">
        <f t="shared" si="33"/>
        <v>0</v>
      </c>
      <c r="J98" s="151">
        <f t="shared" si="34"/>
        <v>0</v>
      </c>
      <c r="K98" s="151">
        <f t="shared" si="35"/>
        <v>0</v>
      </c>
      <c r="L98" s="152">
        <v>1</v>
      </c>
      <c r="M98" s="151">
        <f t="shared" si="36"/>
        <v>0</v>
      </c>
      <c r="N98" s="151">
        <f t="shared" si="37"/>
        <v>0</v>
      </c>
      <c r="O98" s="151">
        <f t="shared" si="38"/>
        <v>0</v>
      </c>
      <c r="P98" s="153">
        <f t="shared" si="39"/>
        <v>0</v>
      </c>
      <c r="Q98" s="151">
        <f t="shared" si="40"/>
        <v>0</v>
      </c>
      <c r="R98" s="151">
        <f t="shared" si="41"/>
        <v>0</v>
      </c>
      <c r="S98" s="67"/>
    </row>
    <row r="99" spans="1:19" hidden="1">
      <c r="A99" s="147">
        <f t="shared" si="42"/>
        <v>1</v>
      </c>
      <c r="B99" s="167">
        <f t="shared" si="43"/>
        <v>72</v>
      </c>
      <c r="C99" s="154"/>
      <c r="D99" s="155"/>
      <c r="E99" s="170">
        <f>'FORMULARZ OFERTY'!$H99+'FORMULARZ OFERTY'!$L99</f>
        <v>2</v>
      </c>
      <c r="F99" s="156"/>
      <c r="G99" s="157"/>
      <c r="H99" s="150">
        <v>1</v>
      </c>
      <c r="I99" s="151">
        <f t="shared" si="33"/>
        <v>0</v>
      </c>
      <c r="J99" s="151">
        <f t="shared" si="34"/>
        <v>0</v>
      </c>
      <c r="K99" s="151">
        <f t="shared" si="35"/>
        <v>0</v>
      </c>
      <c r="L99" s="152">
        <v>1</v>
      </c>
      <c r="M99" s="151">
        <f t="shared" si="36"/>
        <v>0</v>
      </c>
      <c r="N99" s="151">
        <f t="shared" si="37"/>
        <v>0</v>
      </c>
      <c r="O99" s="151">
        <f t="shared" si="38"/>
        <v>0</v>
      </c>
      <c r="P99" s="153">
        <f t="shared" si="39"/>
        <v>0</v>
      </c>
      <c r="Q99" s="151">
        <f t="shared" si="40"/>
        <v>0</v>
      </c>
      <c r="R99" s="151">
        <f t="shared" si="41"/>
        <v>0</v>
      </c>
      <c r="S99" s="67"/>
    </row>
    <row r="100" spans="1:19" hidden="1">
      <c r="A100" s="147">
        <f t="shared" si="42"/>
        <v>1</v>
      </c>
      <c r="B100" s="167">
        <f t="shared" si="43"/>
        <v>73</v>
      </c>
      <c r="C100" s="154"/>
      <c r="D100" s="155"/>
      <c r="E100" s="170">
        <f>'FORMULARZ OFERTY'!$H100+'FORMULARZ OFERTY'!$L100</f>
        <v>2</v>
      </c>
      <c r="F100" s="156"/>
      <c r="G100" s="157"/>
      <c r="H100" s="150">
        <v>1</v>
      </c>
      <c r="I100" s="151">
        <f t="shared" si="33"/>
        <v>0</v>
      </c>
      <c r="J100" s="151">
        <f t="shared" si="34"/>
        <v>0</v>
      </c>
      <c r="K100" s="151">
        <f t="shared" si="35"/>
        <v>0</v>
      </c>
      <c r="L100" s="152">
        <v>1</v>
      </c>
      <c r="M100" s="151">
        <f t="shared" si="36"/>
        <v>0</v>
      </c>
      <c r="N100" s="151">
        <f t="shared" si="37"/>
        <v>0</v>
      </c>
      <c r="O100" s="151">
        <f t="shared" si="38"/>
        <v>0</v>
      </c>
      <c r="P100" s="153">
        <f t="shared" si="39"/>
        <v>0</v>
      </c>
      <c r="Q100" s="151">
        <f t="shared" si="40"/>
        <v>0</v>
      </c>
      <c r="R100" s="151">
        <f t="shared" si="41"/>
        <v>0</v>
      </c>
      <c r="S100" s="67"/>
    </row>
    <row r="101" spans="1:19" hidden="1">
      <c r="A101" s="147">
        <f t="shared" si="42"/>
        <v>1</v>
      </c>
      <c r="B101" s="167">
        <f t="shared" si="43"/>
        <v>74</v>
      </c>
      <c r="C101" s="154"/>
      <c r="D101" s="155"/>
      <c r="E101" s="170">
        <f>'FORMULARZ OFERTY'!$H101+'FORMULARZ OFERTY'!$L101</f>
        <v>2</v>
      </c>
      <c r="F101" s="156"/>
      <c r="G101" s="157"/>
      <c r="H101" s="150">
        <v>1</v>
      </c>
      <c r="I101" s="151">
        <f t="shared" si="33"/>
        <v>0</v>
      </c>
      <c r="J101" s="151">
        <f t="shared" si="34"/>
        <v>0</v>
      </c>
      <c r="K101" s="151">
        <f t="shared" si="35"/>
        <v>0</v>
      </c>
      <c r="L101" s="152">
        <v>1</v>
      </c>
      <c r="M101" s="151">
        <f t="shared" si="36"/>
        <v>0</v>
      </c>
      <c r="N101" s="151">
        <f t="shared" si="37"/>
        <v>0</v>
      </c>
      <c r="O101" s="151">
        <f t="shared" si="38"/>
        <v>0</v>
      </c>
      <c r="P101" s="153">
        <f t="shared" si="39"/>
        <v>0</v>
      </c>
      <c r="Q101" s="151">
        <f t="shared" si="40"/>
        <v>0</v>
      </c>
      <c r="R101" s="151">
        <f t="shared" si="41"/>
        <v>0</v>
      </c>
      <c r="S101" s="67"/>
    </row>
    <row r="102" spans="1:19" hidden="1">
      <c r="A102" s="147">
        <f t="shared" si="42"/>
        <v>1</v>
      </c>
      <c r="B102" s="167">
        <f t="shared" si="43"/>
        <v>75</v>
      </c>
      <c r="C102" s="154"/>
      <c r="D102" s="155"/>
      <c r="E102" s="170">
        <f>'FORMULARZ OFERTY'!$H102+'FORMULARZ OFERTY'!$L102</f>
        <v>2</v>
      </c>
      <c r="F102" s="156"/>
      <c r="G102" s="157"/>
      <c r="H102" s="150">
        <v>1</v>
      </c>
      <c r="I102" s="151">
        <f t="shared" si="33"/>
        <v>0</v>
      </c>
      <c r="J102" s="151">
        <f t="shared" si="34"/>
        <v>0</v>
      </c>
      <c r="K102" s="151">
        <f t="shared" si="35"/>
        <v>0</v>
      </c>
      <c r="L102" s="152">
        <v>1</v>
      </c>
      <c r="M102" s="151">
        <f t="shared" si="36"/>
        <v>0</v>
      </c>
      <c r="N102" s="151">
        <f t="shared" si="37"/>
        <v>0</v>
      </c>
      <c r="O102" s="151">
        <f t="shared" si="38"/>
        <v>0</v>
      </c>
      <c r="P102" s="153">
        <f t="shared" si="39"/>
        <v>0</v>
      </c>
      <c r="Q102" s="151">
        <f t="shared" si="40"/>
        <v>0</v>
      </c>
      <c r="R102" s="151">
        <f t="shared" si="41"/>
        <v>0</v>
      </c>
      <c r="S102" s="67"/>
    </row>
    <row r="103" spans="1:19" hidden="1">
      <c r="A103" s="147">
        <f t="shared" si="42"/>
        <v>1</v>
      </c>
      <c r="B103" s="167">
        <f t="shared" si="43"/>
        <v>76</v>
      </c>
      <c r="C103" s="154"/>
      <c r="D103" s="155"/>
      <c r="E103" s="170">
        <f>'FORMULARZ OFERTY'!$H103+'FORMULARZ OFERTY'!$L103</f>
        <v>2</v>
      </c>
      <c r="F103" s="156"/>
      <c r="G103" s="157"/>
      <c r="H103" s="150">
        <v>1</v>
      </c>
      <c r="I103" s="151">
        <f t="shared" si="33"/>
        <v>0</v>
      </c>
      <c r="J103" s="151">
        <f t="shared" si="34"/>
        <v>0</v>
      </c>
      <c r="K103" s="151">
        <f t="shared" si="35"/>
        <v>0</v>
      </c>
      <c r="L103" s="152">
        <v>1</v>
      </c>
      <c r="M103" s="151">
        <f t="shared" si="36"/>
        <v>0</v>
      </c>
      <c r="N103" s="151">
        <f t="shared" si="37"/>
        <v>0</v>
      </c>
      <c r="O103" s="151">
        <f t="shared" si="38"/>
        <v>0</v>
      </c>
      <c r="P103" s="153">
        <f t="shared" si="39"/>
        <v>0</v>
      </c>
      <c r="Q103" s="151">
        <f t="shared" si="40"/>
        <v>0</v>
      </c>
      <c r="R103" s="151">
        <f t="shared" si="41"/>
        <v>0</v>
      </c>
      <c r="S103" s="67"/>
    </row>
    <row r="104" spans="1:19" hidden="1">
      <c r="A104" s="147">
        <f t="shared" si="42"/>
        <v>1</v>
      </c>
      <c r="B104" s="167">
        <f t="shared" si="43"/>
        <v>77</v>
      </c>
      <c r="C104" s="154"/>
      <c r="D104" s="155"/>
      <c r="E104" s="170">
        <f>'FORMULARZ OFERTY'!$H104+'FORMULARZ OFERTY'!$L104</f>
        <v>2</v>
      </c>
      <c r="F104" s="156"/>
      <c r="G104" s="157"/>
      <c r="H104" s="150">
        <v>1</v>
      </c>
      <c r="I104" s="151">
        <f t="shared" si="33"/>
        <v>0</v>
      </c>
      <c r="J104" s="151">
        <f t="shared" si="34"/>
        <v>0</v>
      </c>
      <c r="K104" s="151">
        <f t="shared" si="35"/>
        <v>0</v>
      </c>
      <c r="L104" s="152">
        <v>1</v>
      </c>
      <c r="M104" s="151">
        <f t="shared" si="36"/>
        <v>0</v>
      </c>
      <c r="N104" s="151">
        <f t="shared" si="37"/>
        <v>0</v>
      </c>
      <c r="O104" s="151">
        <f t="shared" si="38"/>
        <v>0</v>
      </c>
      <c r="P104" s="153">
        <f t="shared" si="39"/>
        <v>0</v>
      </c>
      <c r="Q104" s="151">
        <f t="shared" si="40"/>
        <v>0</v>
      </c>
      <c r="R104" s="151">
        <f t="shared" si="41"/>
        <v>0</v>
      </c>
      <c r="S104" s="67"/>
    </row>
    <row r="105" spans="1:19" hidden="1">
      <c r="A105" s="147">
        <f t="shared" si="42"/>
        <v>1</v>
      </c>
      <c r="B105" s="167">
        <f t="shared" si="43"/>
        <v>78</v>
      </c>
      <c r="C105" s="154"/>
      <c r="D105" s="155"/>
      <c r="E105" s="170">
        <f>'FORMULARZ OFERTY'!$H105+'FORMULARZ OFERTY'!$L105</f>
        <v>2</v>
      </c>
      <c r="F105" s="156"/>
      <c r="G105" s="157"/>
      <c r="H105" s="150">
        <v>1</v>
      </c>
      <c r="I105" s="151">
        <f t="shared" si="33"/>
        <v>0</v>
      </c>
      <c r="J105" s="151">
        <f t="shared" si="34"/>
        <v>0</v>
      </c>
      <c r="K105" s="151">
        <f t="shared" si="35"/>
        <v>0</v>
      </c>
      <c r="L105" s="152">
        <v>1</v>
      </c>
      <c r="M105" s="151">
        <f t="shared" si="36"/>
        <v>0</v>
      </c>
      <c r="N105" s="151">
        <f t="shared" si="37"/>
        <v>0</v>
      </c>
      <c r="O105" s="151">
        <f t="shared" si="38"/>
        <v>0</v>
      </c>
      <c r="P105" s="153">
        <f t="shared" si="39"/>
        <v>0</v>
      </c>
      <c r="Q105" s="151">
        <f t="shared" si="40"/>
        <v>0</v>
      </c>
      <c r="R105" s="151">
        <f t="shared" si="41"/>
        <v>0</v>
      </c>
      <c r="S105" s="67"/>
    </row>
    <row r="106" spans="1:19" hidden="1">
      <c r="A106" s="147">
        <f t="shared" si="42"/>
        <v>1</v>
      </c>
      <c r="B106" s="167">
        <f t="shared" si="43"/>
        <v>79</v>
      </c>
      <c r="C106" s="154"/>
      <c r="D106" s="155"/>
      <c r="E106" s="170">
        <f>'FORMULARZ OFERTY'!$H106+'FORMULARZ OFERTY'!$L106</f>
        <v>2</v>
      </c>
      <c r="F106" s="156"/>
      <c r="G106" s="157"/>
      <c r="H106" s="150">
        <v>1</v>
      </c>
      <c r="I106" s="151">
        <f t="shared" si="33"/>
        <v>0</v>
      </c>
      <c r="J106" s="151">
        <f t="shared" si="34"/>
        <v>0</v>
      </c>
      <c r="K106" s="151">
        <f t="shared" si="35"/>
        <v>0</v>
      </c>
      <c r="L106" s="152">
        <v>1</v>
      </c>
      <c r="M106" s="151">
        <f t="shared" si="36"/>
        <v>0</v>
      </c>
      <c r="N106" s="151">
        <f t="shared" si="37"/>
        <v>0</v>
      </c>
      <c r="O106" s="151">
        <f t="shared" si="38"/>
        <v>0</v>
      </c>
      <c r="P106" s="153">
        <f t="shared" si="39"/>
        <v>0</v>
      </c>
      <c r="Q106" s="151">
        <f t="shared" si="40"/>
        <v>0</v>
      </c>
      <c r="R106" s="151">
        <f t="shared" si="41"/>
        <v>0</v>
      </c>
      <c r="S106" s="67"/>
    </row>
    <row r="107" spans="1:19" hidden="1">
      <c r="A107" s="147">
        <f t="shared" si="42"/>
        <v>1</v>
      </c>
      <c r="B107" s="167">
        <f t="shared" si="43"/>
        <v>80</v>
      </c>
      <c r="C107" s="154"/>
      <c r="D107" s="155"/>
      <c r="E107" s="170">
        <f>'FORMULARZ OFERTY'!$H107+'FORMULARZ OFERTY'!$L107</f>
        <v>2</v>
      </c>
      <c r="F107" s="156"/>
      <c r="G107" s="157"/>
      <c r="H107" s="150">
        <v>1</v>
      </c>
      <c r="I107" s="151">
        <f t="shared" si="33"/>
        <v>0</v>
      </c>
      <c r="J107" s="151">
        <f t="shared" si="34"/>
        <v>0</v>
      </c>
      <c r="K107" s="151">
        <f t="shared" si="35"/>
        <v>0</v>
      </c>
      <c r="L107" s="152">
        <v>1</v>
      </c>
      <c r="M107" s="151">
        <f t="shared" si="36"/>
        <v>0</v>
      </c>
      <c r="N107" s="151">
        <f t="shared" si="37"/>
        <v>0</v>
      </c>
      <c r="O107" s="151">
        <f t="shared" si="38"/>
        <v>0</v>
      </c>
      <c r="P107" s="153">
        <f t="shared" si="39"/>
        <v>0</v>
      </c>
      <c r="Q107" s="151">
        <f t="shared" si="40"/>
        <v>0</v>
      </c>
      <c r="R107" s="151">
        <f t="shared" si="41"/>
        <v>0</v>
      </c>
      <c r="S107" s="67"/>
    </row>
    <row r="108" spans="1:19" hidden="1">
      <c r="A108" s="147">
        <f t="shared" si="42"/>
        <v>1</v>
      </c>
      <c r="B108" s="167">
        <f t="shared" si="43"/>
        <v>81</v>
      </c>
      <c r="C108" s="154"/>
      <c r="D108" s="155"/>
      <c r="E108" s="170">
        <f>'FORMULARZ OFERTY'!$H108+'FORMULARZ OFERTY'!$L108</f>
        <v>2</v>
      </c>
      <c r="F108" s="156"/>
      <c r="G108" s="157"/>
      <c r="H108" s="150">
        <v>1</v>
      </c>
      <c r="I108" s="151">
        <f t="shared" si="33"/>
        <v>0</v>
      </c>
      <c r="J108" s="151">
        <f t="shared" si="34"/>
        <v>0</v>
      </c>
      <c r="K108" s="151">
        <f t="shared" si="35"/>
        <v>0</v>
      </c>
      <c r="L108" s="152">
        <v>1</v>
      </c>
      <c r="M108" s="151">
        <f t="shared" si="36"/>
        <v>0</v>
      </c>
      <c r="N108" s="151">
        <f t="shared" si="37"/>
        <v>0</v>
      </c>
      <c r="O108" s="151">
        <f t="shared" si="38"/>
        <v>0</v>
      </c>
      <c r="P108" s="153">
        <f t="shared" si="39"/>
        <v>0</v>
      </c>
      <c r="Q108" s="151">
        <f t="shared" si="40"/>
        <v>0</v>
      </c>
      <c r="R108" s="151">
        <f t="shared" si="41"/>
        <v>0</v>
      </c>
      <c r="S108" s="67"/>
    </row>
    <row r="109" spans="1:19" hidden="1">
      <c r="A109" s="147">
        <f t="shared" si="42"/>
        <v>1</v>
      </c>
      <c r="B109" s="167">
        <f t="shared" si="43"/>
        <v>82</v>
      </c>
      <c r="C109" s="154"/>
      <c r="D109" s="155"/>
      <c r="E109" s="170">
        <f>'FORMULARZ OFERTY'!$H109+'FORMULARZ OFERTY'!$L109</f>
        <v>2</v>
      </c>
      <c r="F109" s="156"/>
      <c r="G109" s="157"/>
      <c r="H109" s="150">
        <v>1</v>
      </c>
      <c r="I109" s="151">
        <f t="shared" si="33"/>
        <v>0</v>
      </c>
      <c r="J109" s="151">
        <f t="shared" si="34"/>
        <v>0</v>
      </c>
      <c r="K109" s="151">
        <f t="shared" si="35"/>
        <v>0</v>
      </c>
      <c r="L109" s="152">
        <v>1</v>
      </c>
      <c r="M109" s="151">
        <f t="shared" si="36"/>
        <v>0</v>
      </c>
      <c r="N109" s="151">
        <f t="shared" si="37"/>
        <v>0</v>
      </c>
      <c r="O109" s="151">
        <f t="shared" si="38"/>
        <v>0</v>
      </c>
      <c r="P109" s="153">
        <f t="shared" si="39"/>
        <v>0</v>
      </c>
      <c r="Q109" s="151">
        <f t="shared" si="40"/>
        <v>0</v>
      </c>
      <c r="R109" s="151">
        <f t="shared" si="41"/>
        <v>0</v>
      </c>
      <c r="S109" s="67"/>
    </row>
    <row r="110" spans="1:19" hidden="1">
      <c r="A110" s="147">
        <f t="shared" si="42"/>
        <v>1</v>
      </c>
      <c r="B110" s="167">
        <f t="shared" si="43"/>
        <v>83</v>
      </c>
      <c r="C110" s="154"/>
      <c r="D110" s="155"/>
      <c r="E110" s="170">
        <f>'FORMULARZ OFERTY'!$H110+'FORMULARZ OFERTY'!$L110</f>
        <v>2</v>
      </c>
      <c r="F110" s="156"/>
      <c r="G110" s="157"/>
      <c r="H110" s="150">
        <v>1</v>
      </c>
      <c r="I110" s="151">
        <f t="shared" si="33"/>
        <v>0</v>
      </c>
      <c r="J110" s="151">
        <f t="shared" si="34"/>
        <v>0</v>
      </c>
      <c r="K110" s="151">
        <f t="shared" si="35"/>
        <v>0</v>
      </c>
      <c r="L110" s="152">
        <v>1</v>
      </c>
      <c r="M110" s="151">
        <f t="shared" si="36"/>
        <v>0</v>
      </c>
      <c r="N110" s="151">
        <f t="shared" si="37"/>
        <v>0</v>
      </c>
      <c r="O110" s="151">
        <f t="shared" si="38"/>
        <v>0</v>
      </c>
      <c r="P110" s="153">
        <f t="shared" si="39"/>
        <v>0</v>
      </c>
      <c r="Q110" s="151">
        <f t="shared" si="40"/>
        <v>0</v>
      </c>
      <c r="R110" s="151">
        <f t="shared" si="41"/>
        <v>0</v>
      </c>
      <c r="S110" s="67"/>
    </row>
    <row r="111" spans="1:19" hidden="1">
      <c r="A111" s="147">
        <f t="shared" si="42"/>
        <v>1</v>
      </c>
      <c r="B111" s="167">
        <f t="shared" si="43"/>
        <v>84</v>
      </c>
      <c r="C111" s="154"/>
      <c r="D111" s="155"/>
      <c r="E111" s="170">
        <f>'FORMULARZ OFERTY'!$H111+'FORMULARZ OFERTY'!$L111</f>
        <v>2</v>
      </c>
      <c r="F111" s="156"/>
      <c r="G111" s="157"/>
      <c r="H111" s="150">
        <v>1</v>
      </c>
      <c r="I111" s="151">
        <f t="shared" si="33"/>
        <v>0</v>
      </c>
      <c r="J111" s="151">
        <f t="shared" si="34"/>
        <v>0</v>
      </c>
      <c r="K111" s="151">
        <f t="shared" si="35"/>
        <v>0</v>
      </c>
      <c r="L111" s="152">
        <v>1</v>
      </c>
      <c r="M111" s="151">
        <f t="shared" si="36"/>
        <v>0</v>
      </c>
      <c r="N111" s="151">
        <f t="shared" si="37"/>
        <v>0</v>
      </c>
      <c r="O111" s="151">
        <f t="shared" si="38"/>
        <v>0</v>
      </c>
      <c r="P111" s="153">
        <f t="shared" si="39"/>
        <v>0</v>
      </c>
      <c r="Q111" s="151">
        <f t="shared" si="40"/>
        <v>0</v>
      </c>
      <c r="R111" s="151">
        <f t="shared" si="41"/>
        <v>0</v>
      </c>
      <c r="S111" s="67"/>
    </row>
    <row r="112" spans="1:19" hidden="1">
      <c r="A112" s="147">
        <f t="shared" si="42"/>
        <v>1</v>
      </c>
      <c r="B112" s="167">
        <f t="shared" si="43"/>
        <v>85</v>
      </c>
      <c r="C112" s="154"/>
      <c r="D112" s="155"/>
      <c r="E112" s="170">
        <f>'FORMULARZ OFERTY'!$H112+'FORMULARZ OFERTY'!$L112</f>
        <v>2</v>
      </c>
      <c r="F112" s="156"/>
      <c r="G112" s="157"/>
      <c r="H112" s="150">
        <v>1</v>
      </c>
      <c r="I112" s="151">
        <f t="shared" si="33"/>
        <v>0</v>
      </c>
      <c r="J112" s="151">
        <f t="shared" si="34"/>
        <v>0</v>
      </c>
      <c r="K112" s="151">
        <f t="shared" si="35"/>
        <v>0</v>
      </c>
      <c r="L112" s="152">
        <v>1</v>
      </c>
      <c r="M112" s="151">
        <f t="shared" si="36"/>
        <v>0</v>
      </c>
      <c r="N112" s="151">
        <f t="shared" si="37"/>
        <v>0</v>
      </c>
      <c r="O112" s="151">
        <f t="shared" si="38"/>
        <v>0</v>
      </c>
      <c r="P112" s="153">
        <f t="shared" si="39"/>
        <v>0</v>
      </c>
      <c r="Q112" s="151">
        <f t="shared" si="40"/>
        <v>0</v>
      </c>
      <c r="R112" s="151">
        <f t="shared" si="41"/>
        <v>0</v>
      </c>
      <c r="S112" s="67"/>
    </row>
    <row r="113" spans="1:19" hidden="1">
      <c r="A113" s="147">
        <f t="shared" si="42"/>
        <v>1</v>
      </c>
      <c r="B113" s="167">
        <f t="shared" si="43"/>
        <v>86</v>
      </c>
      <c r="C113" s="154"/>
      <c r="D113" s="155"/>
      <c r="E113" s="170">
        <f>'FORMULARZ OFERTY'!$H113+'FORMULARZ OFERTY'!$L113</f>
        <v>2</v>
      </c>
      <c r="F113" s="156"/>
      <c r="G113" s="157"/>
      <c r="H113" s="150">
        <v>1</v>
      </c>
      <c r="I113" s="151">
        <f t="shared" si="33"/>
        <v>0</v>
      </c>
      <c r="J113" s="151">
        <f t="shared" si="34"/>
        <v>0</v>
      </c>
      <c r="K113" s="151">
        <f t="shared" si="35"/>
        <v>0</v>
      </c>
      <c r="L113" s="152">
        <v>1</v>
      </c>
      <c r="M113" s="151">
        <f t="shared" si="36"/>
        <v>0</v>
      </c>
      <c r="N113" s="151">
        <f t="shared" si="37"/>
        <v>0</v>
      </c>
      <c r="O113" s="151">
        <f t="shared" si="38"/>
        <v>0</v>
      </c>
      <c r="P113" s="153">
        <f t="shared" si="39"/>
        <v>0</v>
      </c>
      <c r="Q113" s="151">
        <f t="shared" si="40"/>
        <v>0</v>
      </c>
      <c r="R113" s="151">
        <f t="shared" si="41"/>
        <v>0</v>
      </c>
      <c r="S113" s="67"/>
    </row>
    <row r="114" spans="1:19" hidden="1">
      <c r="A114" s="147">
        <f t="shared" si="42"/>
        <v>1</v>
      </c>
      <c r="B114" s="167">
        <f t="shared" si="43"/>
        <v>87</v>
      </c>
      <c r="C114" s="154"/>
      <c r="D114" s="155"/>
      <c r="E114" s="170">
        <f>'FORMULARZ OFERTY'!$H114+'FORMULARZ OFERTY'!$L114</f>
        <v>2</v>
      </c>
      <c r="F114" s="156"/>
      <c r="G114" s="157"/>
      <c r="H114" s="150">
        <v>1</v>
      </c>
      <c r="I114" s="151">
        <f t="shared" si="33"/>
        <v>0</v>
      </c>
      <c r="J114" s="151">
        <f t="shared" si="34"/>
        <v>0</v>
      </c>
      <c r="K114" s="151">
        <f t="shared" si="35"/>
        <v>0</v>
      </c>
      <c r="L114" s="152">
        <v>1</v>
      </c>
      <c r="M114" s="151">
        <f t="shared" si="36"/>
        <v>0</v>
      </c>
      <c r="N114" s="151">
        <f t="shared" si="37"/>
        <v>0</v>
      </c>
      <c r="O114" s="151">
        <f t="shared" si="38"/>
        <v>0</v>
      </c>
      <c r="P114" s="153">
        <f t="shared" si="39"/>
        <v>0</v>
      </c>
      <c r="Q114" s="151">
        <f t="shared" si="40"/>
        <v>0</v>
      </c>
      <c r="R114" s="151">
        <f t="shared" si="41"/>
        <v>0</v>
      </c>
      <c r="S114" s="67"/>
    </row>
    <row r="115" spans="1:19" hidden="1">
      <c r="A115" s="147">
        <f t="shared" si="42"/>
        <v>1</v>
      </c>
      <c r="B115" s="167">
        <f t="shared" si="43"/>
        <v>88</v>
      </c>
      <c r="C115" s="154"/>
      <c r="D115" s="155"/>
      <c r="E115" s="170">
        <f>'FORMULARZ OFERTY'!$H115+'FORMULARZ OFERTY'!$L115</f>
        <v>2</v>
      </c>
      <c r="F115" s="156"/>
      <c r="G115" s="157"/>
      <c r="H115" s="150">
        <v>1</v>
      </c>
      <c r="I115" s="151">
        <f t="shared" si="33"/>
        <v>0</v>
      </c>
      <c r="J115" s="151">
        <f t="shared" si="34"/>
        <v>0</v>
      </c>
      <c r="K115" s="151">
        <f t="shared" si="35"/>
        <v>0</v>
      </c>
      <c r="L115" s="152">
        <v>1</v>
      </c>
      <c r="M115" s="151">
        <f t="shared" si="36"/>
        <v>0</v>
      </c>
      <c r="N115" s="151">
        <f t="shared" si="37"/>
        <v>0</v>
      </c>
      <c r="O115" s="151">
        <f t="shared" si="38"/>
        <v>0</v>
      </c>
      <c r="P115" s="153">
        <f t="shared" si="39"/>
        <v>0</v>
      </c>
      <c r="Q115" s="151">
        <f t="shared" si="40"/>
        <v>0</v>
      </c>
      <c r="R115" s="151">
        <f t="shared" si="41"/>
        <v>0</v>
      </c>
      <c r="S115" s="67"/>
    </row>
    <row r="116" spans="1:19" hidden="1">
      <c r="A116" s="147">
        <f t="shared" si="42"/>
        <v>1</v>
      </c>
      <c r="B116" s="167">
        <f t="shared" si="43"/>
        <v>89</v>
      </c>
      <c r="C116" s="154"/>
      <c r="D116" s="155"/>
      <c r="E116" s="170">
        <f>'FORMULARZ OFERTY'!$H116+'FORMULARZ OFERTY'!$L116</f>
        <v>2</v>
      </c>
      <c r="F116" s="156"/>
      <c r="G116" s="157"/>
      <c r="H116" s="150">
        <v>1</v>
      </c>
      <c r="I116" s="151">
        <f t="shared" si="33"/>
        <v>0</v>
      </c>
      <c r="J116" s="151">
        <f t="shared" si="34"/>
        <v>0</v>
      </c>
      <c r="K116" s="151">
        <f t="shared" si="35"/>
        <v>0</v>
      </c>
      <c r="L116" s="152">
        <v>1</v>
      </c>
      <c r="M116" s="151">
        <f t="shared" si="36"/>
        <v>0</v>
      </c>
      <c r="N116" s="151">
        <f t="shared" si="37"/>
        <v>0</v>
      </c>
      <c r="O116" s="151">
        <f t="shared" si="38"/>
        <v>0</v>
      </c>
      <c r="P116" s="153">
        <f t="shared" si="39"/>
        <v>0</v>
      </c>
      <c r="Q116" s="151">
        <f t="shared" si="40"/>
        <v>0</v>
      </c>
      <c r="R116" s="151">
        <f t="shared" si="41"/>
        <v>0</v>
      </c>
      <c r="S116" s="67"/>
    </row>
    <row r="117" spans="1:19" hidden="1">
      <c r="A117" s="147">
        <f t="shared" si="42"/>
        <v>1</v>
      </c>
      <c r="B117" s="167">
        <f t="shared" si="43"/>
        <v>90</v>
      </c>
      <c r="C117" s="154"/>
      <c r="D117" s="155"/>
      <c r="E117" s="170">
        <f>'FORMULARZ OFERTY'!$H117+'FORMULARZ OFERTY'!$L117</f>
        <v>2</v>
      </c>
      <c r="F117" s="156"/>
      <c r="G117" s="157"/>
      <c r="H117" s="150">
        <v>1</v>
      </c>
      <c r="I117" s="151">
        <f t="shared" si="33"/>
        <v>0</v>
      </c>
      <c r="J117" s="151">
        <f t="shared" si="34"/>
        <v>0</v>
      </c>
      <c r="K117" s="151">
        <f t="shared" si="35"/>
        <v>0</v>
      </c>
      <c r="L117" s="152">
        <v>1</v>
      </c>
      <c r="M117" s="151">
        <f t="shared" si="36"/>
        <v>0</v>
      </c>
      <c r="N117" s="151">
        <f t="shared" si="37"/>
        <v>0</v>
      </c>
      <c r="O117" s="151">
        <f t="shared" si="38"/>
        <v>0</v>
      </c>
      <c r="P117" s="153">
        <f t="shared" si="39"/>
        <v>0</v>
      </c>
      <c r="Q117" s="151">
        <f t="shared" si="40"/>
        <v>0</v>
      </c>
      <c r="R117" s="151">
        <f t="shared" si="41"/>
        <v>0</v>
      </c>
      <c r="S117" s="67"/>
    </row>
    <row r="118" spans="1:19" hidden="1">
      <c r="A118" s="147">
        <f t="shared" si="42"/>
        <v>1</v>
      </c>
      <c r="B118" s="167">
        <f t="shared" si="43"/>
        <v>91</v>
      </c>
      <c r="C118" s="154"/>
      <c r="D118" s="155"/>
      <c r="E118" s="170">
        <f>'FORMULARZ OFERTY'!$H118+'FORMULARZ OFERTY'!$L118</f>
        <v>2</v>
      </c>
      <c r="F118" s="156"/>
      <c r="G118" s="157"/>
      <c r="H118" s="150">
        <v>1</v>
      </c>
      <c r="I118" s="151">
        <f t="shared" si="33"/>
        <v>0</v>
      </c>
      <c r="J118" s="151">
        <f t="shared" si="34"/>
        <v>0</v>
      </c>
      <c r="K118" s="151">
        <f t="shared" si="35"/>
        <v>0</v>
      </c>
      <c r="L118" s="152">
        <v>1</v>
      </c>
      <c r="M118" s="151">
        <f t="shared" si="36"/>
        <v>0</v>
      </c>
      <c r="N118" s="151">
        <f t="shared" si="37"/>
        <v>0</v>
      </c>
      <c r="O118" s="151">
        <f t="shared" si="38"/>
        <v>0</v>
      </c>
      <c r="P118" s="153">
        <f t="shared" si="39"/>
        <v>0</v>
      </c>
      <c r="Q118" s="151">
        <f t="shared" si="40"/>
        <v>0</v>
      </c>
      <c r="R118" s="151">
        <f t="shared" si="41"/>
        <v>0</v>
      </c>
      <c r="S118" s="67"/>
    </row>
    <row r="119" spans="1:19" hidden="1">
      <c r="A119" s="147">
        <f t="shared" si="42"/>
        <v>1</v>
      </c>
      <c r="B119" s="167">
        <f t="shared" si="43"/>
        <v>92</v>
      </c>
      <c r="C119" s="154"/>
      <c r="D119" s="155"/>
      <c r="E119" s="170">
        <f>'FORMULARZ OFERTY'!$H119+'FORMULARZ OFERTY'!$L119</f>
        <v>2</v>
      </c>
      <c r="F119" s="156"/>
      <c r="G119" s="157"/>
      <c r="H119" s="150">
        <v>1</v>
      </c>
      <c r="I119" s="151">
        <f t="shared" si="33"/>
        <v>0</v>
      </c>
      <c r="J119" s="151">
        <f t="shared" si="34"/>
        <v>0</v>
      </c>
      <c r="K119" s="151">
        <f t="shared" si="35"/>
        <v>0</v>
      </c>
      <c r="L119" s="152">
        <v>1</v>
      </c>
      <c r="M119" s="151">
        <f t="shared" si="36"/>
        <v>0</v>
      </c>
      <c r="N119" s="151">
        <f t="shared" si="37"/>
        <v>0</v>
      </c>
      <c r="O119" s="151">
        <f t="shared" si="38"/>
        <v>0</v>
      </c>
      <c r="P119" s="153">
        <f t="shared" si="39"/>
        <v>0</v>
      </c>
      <c r="Q119" s="151">
        <f t="shared" si="40"/>
        <v>0</v>
      </c>
      <c r="R119" s="151">
        <f t="shared" si="41"/>
        <v>0</v>
      </c>
      <c r="S119" s="67"/>
    </row>
    <row r="120" spans="1:19" hidden="1">
      <c r="A120" s="147">
        <f t="shared" si="42"/>
        <v>1</v>
      </c>
      <c r="B120" s="167">
        <f t="shared" si="43"/>
        <v>93</v>
      </c>
      <c r="C120" s="154"/>
      <c r="D120" s="155"/>
      <c r="E120" s="170">
        <f>'FORMULARZ OFERTY'!$H120+'FORMULARZ OFERTY'!$L120</f>
        <v>2</v>
      </c>
      <c r="F120" s="156"/>
      <c r="G120" s="157"/>
      <c r="H120" s="150">
        <v>1</v>
      </c>
      <c r="I120" s="151">
        <f t="shared" si="33"/>
        <v>0</v>
      </c>
      <c r="J120" s="151">
        <f t="shared" si="34"/>
        <v>0</v>
      </c>
      <c r="K120" s="151">
        <f t="shared" si="35"/>
        <v>0</v>
      </c>
      <c r="L120" s="152">
        <v>1</v>
      </c>
      <c r="M120" s="151">
        <f t="shared" si="36"/>
        <v>0</v>
      </c>
      <c r="N120" s="151">
        <f t="shared" si="37"/>
        <v>0</v>
      </c>
      <c r="O120" s="151">
        <f t="shared" si="38"/>
        <v>0</v>
      </c>
      <c r="P120" s="153">
        <f t="shared" si="39"/>
        <v>0</v>
      </c>
      <c r="Q120" s="151">
        <f t="shared" si="40"/>
        <v>0</v>
      </c>
      <c r="R120" s="151">
        <f t="shared" si="41"/>
        <v>0</v>
      </c>
      <c r="S120" s="67"/>
    </row>
    <row r="121" spans="1:19" hidden="1">
      <c r="A121" s="147">
        <f t="shared" si="42"/>
        <v>1</v>
      </c>
      <c r="B121" s="167">
        <f t="shared" si="43"/>
        <v>94</v>
      </c>
      <c r="C121" s="154"/>
      <c r="D121" s="155"/>
      <c r="E121" s="170">
        <f>'FORMULARZ OFERTY'!$H121+'FORMULARZ OFERTY'!$L121</f>
        <v>2</v>
      </c>
      <c r="F121" s="156"/>
      <c r="G121" s="157"/>
      <c r="H121" s="150">
        <v>1</v>
      </c>
      <c r="I121" s="151">
        <f t="shared" si="33"/>
        <v>0</v>
      </c>
      <c r="J121" s="151">
        <f t="shared" si="34"/>
        <v>0</v>
      </c>
      <c r="K121" s="151">
        <f t="shared" si="35"/>
        <v>0</v>
      </c>
      <c r="L121" s="152">
        <v>1</v>
      </c>
      <c r="M121" s="151">
        <f t="shared" si="36"/>
        <v>0</v>
      </c>
      <c r="N121" s="151">
        <f t="shared" si="37"/>
        <v>0</v>
      </c>
      <c r="O121" s="151">
        <f t="shared" si="38"/>
        <v>0</v>
      </c>
      <c r="P121" s="153">
        <f t="shared" si="39"/>
        <v>0</v>
      </c>
      <c r="Q121" s="151">
        <f t="shared" si="40"/>
        <v>0</v>
      </c>
      <c r="R121" s="151">
        <f t="shared" si="41"/>
        <v>0</v>
      </c>
      <c r="S121" s="67"/>
    </row>
    <row r="122" spans="1:19" hidden="1">
      <c r="A122" s="147">
        <f t="shared" si="42"/>
        <v>1</v>
      </c>
      <c r="B122" s="167">
        <f t="shared" si="43"/>
        <v>95</v>
      </c>
      <c r="C122" s="154"/>
      <c r="D122" s="155"/>
      <c r="E122" s="170">
        <f>'FORMULARZ OFERTY'!$H122+'FORMULARZ OFERTY'!$L122</f>
        <v>2</v>
      </c>
      <c r="F122" s="156"/>
      <c r="G122" s="157"/>
      <c r="H122" s="150">
        <v>1</v>
      </c>
      <c r="I122" s="151">
        <f t="shared" si="33"/>
        <v>0</v>
      </c>
      <c r="J122" s="151">
        <f t="shared" si="34"/>
        <v>0</v>
      </c>
      <c r="K122" s="151">
        <f t="shared" si="35"/>
        <v>0</v>
      </c>
      <c r="L122" s="152">
        <v>1</v>
      </c>
      <c r="M122" s="151">
        <f t="shared" si="36"/>
        <v>0</v>
      </c>
      <c r="N122" s="151">
        <f t="shared" si="37"/>
        <v>0</v>
      </c>
      <c r="O122" s="151">
        <f t="shared" si="38"/>
        <v>0</v>
      </c>
      <c r="P122" s="153">
        <f t="shared" si="39"/>
        <v>0</v>
      </c>
      <c r="Q122" s="151">
        <f t="shared" si="40"/>
        <v>0</v>
      </c>
      <c r="R122" s="151">
        <f t="shared" si="41"/>
        <v>0</v>
      </c>
      <c r="S122" s="67"/>
    </row>
    <row r="123" spans="1:19" ht="17.25" hidden="1" thickBot="1">
      <c r="A123" s="147">
        <f t="shared" si="42"/>
        <v>1</v>
      </c>
      <c r="B123" s="167">
        <f t="shared" si="43"/>
        <v>96</v>
      </c>
      <c r="C123" s="154"/>
      <c r="D123" s="155"/>
      <c r="E123" s="170">
        <f>'FORMULARZ OFERTY'!$H123+'FORMULARZ OFERTY'!$L123</f>
        <v>2</v>
      </c>
      <c r="F123" s="156"/>
      <c r="G123" s="157"/>
      <c r="H123" s="150">
        <v>1</v>
      </c>
      <c r="I123" s="151">
        <f t="shared" si="33"/>
        <v>0</v>
      </c>
      <c r="J123" s="151">
        <f t="shared" si="34"/>
        <v>0</v>
      </c>
      <c r="K123" s="151">
        <f t="shared" si="35"/>
        <v>0</v>
      </c>
      <c r="L123" s="152">
        <v>1</v>
      </c>
      <c r="M123" s="151">
        <f t="shared" si="36"/>
        <v>0</v>
      </c>
      <c r="N123" s="151">
        <f t="shared" si="37"/>
        <v>0</v>
      </c>
      <c r="O123" s="151">
        <f t="shared" si="38"/>
        <v>0</v>
      </c>
      <c r="P123" s="153">
        <f t="shared" si="39"/>
        <v>0</v>
      </c>
      <c r="Q123" s="151">
        <f t="shared" si="40"/>
        <v>0</v>
      </c>
      <c r="R123" s="151">
        <f t="shared" si="41"/>
        <v>0</v>
      </c>
      <c r="S123" s="67"/>
    </row>
    <row r="124" spans="1:19" ht="18.95" customHeight="1" thickBot="1">
      <c r="A124" s="149" t="s">
        <v>88</v>
      </c>
      <c r="B124" s="131"/>
      <c r="C124" s="132" t="s">
        <v>85</v>
      </c>
      <c r="D124" s="133">
        <v>2</v>
      </c>
      <c r="E124" s="158" t="s">
        <v>209</v>
      </c>
      <c r="F124" s="159"/>
      <c r="G124" s="159"/>
      <c r="H124" s="141"/>
      <c r="I124" s="137">
        <f>VLOOKUP($D124,wartości[],3,FALSE)</f>
        <v>0</v>
      </c>
      <c r="J124" s="137">
        <f>VLOOKUP($D124,wartości[],4,FALSE)</f>
        <v>0</v>
      </c>
      <c r="K124" s="137">
        <f>VLOOKUP($D124,wartości[],5,FALSE)</f>
        <v>0</v>
      </c>
      <c r="L124" s="138"/>
      <c r="M124" s="137">
        <f>VLOOKUP($D124,wartości[],7,FALSE)</f>
        <v>0</v>
      </c>
      <c r="N124" s="137">
        <f>VLOOKUP($D124,wartości[],8,FALSE)</f>
        <v>0</v>
      </c>
      <c r="O124" s="137">
        <f>VLOOKUP($D124,wartości[],9,FALSE)</f>
        <v>0</v>
      </c>
      <c r="P124" s="139">
        <f>VLOOKUP($D124,wartości[],11,FALSE)</f>
        <v>0</v>
      </c>
      <c r="Q124" s="137">
        <f>VLOOKUP($D124,wartości[],12,FALSE)</f>
        <v>0</v>
      </c>
      <c r="R124" s="140">
        <f>VLOOKUP($D124,wartości[],13,FALSE)</f>
        <v>0</v>
      </c>
    </row>
    <row r="125" spans="1:19">
      <c r="A125" s="147">
        <f>$D$124</f>
        <v>2</v>
      </c>
      <c r="B125" s="167">
        <v>1</v>
      </c>
      <c r="C125" s="168" t="s">
        <v>147</v>
      </c>
      <c r="D125" s="169" t="s">
        <v>146</v>
      </c>
      <c r="E125" s="170">
        <f>'FORMULARZ OFERTY'!$H125+'FORMULARZ OFERTY'!$L125</f>
        <v>210</v>
      </c>
      <c r="F125" s="156"/>
      <c r="G125" s="157"/>
      <c r="H125" s="150">
        <v>105</v>
      </c>
      <c r="I125" s="151">
        <f t="shared" ref="I125:I156" si="44">ROUND($F125*H125,2)</f>
        <v>0</v>
      </c>
      <c r="J125" s="151">
        <f t="shared" ref="J125:J156" si="45">ROUND(I125*$G125,2)</f>
        <v>0</v>
      </c>
      <c r="K125" s="151">
        <f t="shared" ref="K125:K156" si="46">ROUND(I125+J125,2)</f>
        <v>0</v>
      </c>
      <c r="L125" s="152">
        <v>105</v>
      </c>
      <c r="M125" s="151">
        <f t="shared" ref="M125:M156" si="47">ROUND($F125*L125,2)</f>
        <v>0</v>
      </c>
      <c r="N125" s="151">
        <f t="shared" ref="N125:N156" si="48">ROUND(M125*$G125,2)</f>
        <v>0</v>
      </c>
      <c r="O125" s="151">
        <f t="shared" ref="O125:O156" si="49">ROUND(M125+N125,2)</f>
        <v>0</v>
      </c>
      <c r="P125" s="153">
        <f t="shared" ref="P125:R156" si="50">ROUND(I125+M125,2)</f>
        <v>0</v>
      </c>
      <c r="Q125" s="151">
        <f t="shared" si="50"/>
        <v>0</v>
      </c>
      <c r="R125" s="151">
        <f t="shared" si="50"/>
        <v>0</v>
      </c>
      <c r="S125" s="67"/>
    </row>
    <row r="126" spans="1:19">
      <c r="A126" s="147">
        <f>$D$124</f>
        <v>2</v>
      </c>
      <c r="B126" s="192">
        <f t="shared" ref="B126" si="51">B125+1</f>
        <v>2</v>
      </c>
      <c r="C126" s="168" t="s">
        <v>148</v>
      </c>
      <c r="D126" s="169" t="s">
        <v>146</v>
      </c>
      <c r="E126" s="170">
        <f>'FORMULARZ OFERTY'!$H126+'FORMULARZ OFERTY'!$L126</f>
        <v>150</v>
      </c>
      <c r="F126" s="156"/>
      <c r="G126" s="157"/>
      <c r="H126" s="150">
        <v>75</v>
      </c>
      <c r="I126" s="151">
        <f t="shared" ref="I126" si="52">ROUND($F126*H126,2)</f>
        <v>0</v>
      </c>
      <c r="J126" s="151">
        <f t="shared" ref="J126" si="53">ROUND(I126*$G126,2)</f>
        <v>0</v>
      </c>
      <c r="K126" s="151">
        <f t="shared" ref="K126" si="54">ROUND(I126+J126,2)</f>
        <v>0</v>
      </c>
      <c r="L126" s="152">
        <v>75</v>
      </c>
      <c r="M126" s="151">
        <f t="shared" ref="M126" si="55">ROUND($F126*L126,2)</f>
        <v>0</v>
      </c>
      <c r="N126" s="151">
        <f t="shared" ref="N126" si="56">ROUND(M126*$G126,2)</f>
        <v>0</v>
      </c>
      <c r="O126" s="151">
        <f t="shared" ref="O126" si="57">ROUND(M126+N126,2)</f>
        <v>0</v>
      </c>
      <c r="P126" s="153">
        <f t="shared" ref="P126" si="58">ROUND(I126+M126,2)</f>
        <v>0</v>
      </c>
      <c r="Q126" s="151">
        <f t="shared" ref="Q126" si="59">ROUND(J126+N126,2)</f>
        <v>0</v>
      </c>
      <c r="R126" s="151">
        <f t="shared" ref="R126" si="60">ROUND(K126+O126,2)</f>
        <v>0</v>
      </c>
      <c r="S126" s="67"/>
    </row>
    <row r="127" spans="1:19">
      <c r="A127" s="147">
        <f t="shared" ref="A127:A153" si="61">$D$124</f>
        <v>2</v>
      </c>
      <c r="B127" s="192">
        <f t="shared" ref="B127:B154" si="62">B126+1</f>
        <v>3</v>
      </c>
      <c r="C127" s="186" t="s">
        <v>149</v>
      </c>
      <c r="D127" s="187" t="s">
        <v>146</v>
      </c>
      <c r="E127" s="188">
        <f>'FORMULARZ OFERTY'!$H127+'FORMULARZ OFERTY'!$L127</f>
        <v>120</v>
      </c>
      <c r="F127" s="156"/>
      <c r="G127" s="157"/>
      <c r="H127" s="150">
        <v>60</v>
      </c>
      <c r="I127" s="190">
        <f t="shared" ref="I127:I129" si="63">ROUND($F127*H127,2)</f>
        <v>0</v>
      </c>
      <c r="J127" s="190">
        <f t="shared" ref="J127:J129" si="64">ROUND(I127*$G127,2)</f>
        <v>0</v>
      </c>
      <c r="K127" s="190">
        <f t="shared" ref="K127:K129" si="65">ROUND(I127+J127,2)</f>
        <v>0</v>
      </c>
      <c r="L127" s="152">
        <v>60</v>
      </c>
      <c r="M127" s="190">
        <f t="shared" ref="M127:M129" si="66">ROUND($F127*L127,2)</f>
        <v>0</v>
      </c>
      <c r="N127" s="190">
        <f t="shared" ref="N127:N129" si="67">ROUND(M127*$G127,2)</f>
        <v>0</v>
      </c>
      <c r="O127" s="190">
        <f t="shared" ref="O127:O129" si="68">ROUND(M127+N127,2)</f>
        <v>0</v>
      </c>
      <c r="P127" s="191">
        <f t="shared" ref="P127:P129" si="69">ROUND(I127+M127,2)</f>
        <v>0</v>
      </c>
      <c r="Q127" s="190">
        <f t="shared" ref="Q127:Q129" si="70">ROUND(J127+N127,2)</f>
        <v>0</v>
      </c>
      <c r="R127" s="190">
        <f t="shared" ref="R127:R129" si="71">ROUND(K127+O127,2)</f>
        <v>0</v>
      </c>
      <c r="S127" s="67"/>
    </row>
    <row r="128" spans="1:19">
      <c r="A128" s="147">
        <f t="shared" si="61"/>
        <v>2</v>
      </c>
      <c r="B128" s="192">
        <f t="shared" si="62"/>
        <v>4</v>
      </c>
      <c r="C128" s="186" t="s">
        <v>150</v>
      </c>
      <c r="D128" s="187" t="s">
        <v>146</v>
      </c>
      <c r="E128" s="188">
        <f>'FORMULARZ OFERTY'!$H128+'FORMULARZ OFERTY'!$L128</f>
        <v>400</v>
      </c>
      <c r="F128" s="156"/>
      <c r="G128" s="157"/>
      <c r="H128" s="150">
        <v>200</v>
      </c>
      <c r="I128" s="190">
        <f t="shared" si="63"/>
        <v>0</v>
      </c>
      <c r="J128" s="190">
        <f t="shared" si="64"/>
        <v>0</v>
      </c>
      <c r="K128" s="190">
        <f t="shared" si="65"/>
        <v>0</v>
      </c>
      <c r="L128" s="152">
        <v>200</v>
      </c>
      <c r="M128" s="190">
        <f t="shared" si="66"/>
        <v>0</v>
      </c>
      <c r="N128" s="190">
        <f t="shared" si="67"/>
        <v>0</v>
      </c>
      <c r="O128" s="190">
        <f t="shared" si="68"/>
        <v>0</v>
      </c>
      <c r="P128" s="191">
        <f t="shared" si="69"/>
        <v>0</v>
      </c>
      <c r="Q128" s="190">
        <f t="shared" si="70"/>
        <v>0</v>
      </c>
      <c r="R128" s="190">
        <f t="shared" si="71"/>
        <v>0</v>
      </c>
      <c r="S128" s="67"/>
    </row>
    <row r="129" spans="1:19">
      <c r="A129" s="147">
        <f t="shared" si="61"/>
        <v>2</v>
      </c>
      <c r="B129" s="192">
        <f t="shared" ref="B129" si="72">B128+1</f>
        <v>5</v>
      </c>
      <c r="C129" s="186" t="s">
        <v>151</v>
      </c>
      <c r="D129" s="187" t="s">
        <v>146</v>
      </c>
      <c r="E129" s="188">
        <f>'FORMULARZ OFERTY'!$H129+'FORMULARZ OFERTY'!$L129</f>
        <v>170</v>
      </c>
      <c r="F129" s="156"/>
      <c r="G129" s="157"/>
      <c r="H129" s="150">
        <v>85</v>
      </c>
      <c r="I129" s="190">
        <f t="shared" si="63"/>
        <v>0</v>
      </c>
      <c r="J129" s="190">
        <f t="shared" si="64"/>
        <v>0</v>
      </c>
      <c r="K129" s="190">
        <f t="shared" si="65"/>
        <v>0</v>
      </c>
      <c r="L129" s="152">
        <v>85</v>
      </c>
      <c r="M129" s="190">
        <f t="shared" si="66"/>
        <v>0</v>
      </c>
      <c r="N129" s="190">
        <f t="shared" si="67"/>
        <v>0</v>
      </c>
      <c r="O129" s="190">
        <f t="shared" si="68"/>
        <v>0</v>
      </c>
      <c r="P129" s="191">
        <f t="shared" si="69"/>
        <v>0</v>
      </c>
      <c r="Q129" s="190">
        <f t="shared" si="70"/>
        <v>0</v>
      </c>
      <c r="R129" s="190">
        <f t="shared" si="71"/>
        <v>0</v>
      </c>
      <c r="S129" s="67"/>
    </row>
    <row r="130" spans="1:19">
      <c r="A130" s="147">
        <f t="shared" si="61"/>
        <v>2</v>
      </c>
      <c r="B130" s="192">
        <f t="shared" si="62"/>
        <v>6</v>
      </c>
      <c r="C130" s="186" t="s">
        <v>152</v>
      </c>
      <c r="D130" s="187" t="s">
        <v>146</v>
      </c>
      <c r="E130" s="188">
        <f>'FORMULARZ OFERTY'!$H130+'FORMULARZ OFERTY'!$L130</f>
        <v>1000</v>
      </c>
      <c r="F130" s="156"/>
      <c r="G130" s="157"/>
      <c r="H130" s="150">
        <v>500</v>
      </c>
      <c r="I130" s="190">
        <f t="shared" ref="I130:I131" si="73">ROUND($F130*H130,2)</f>
        <v>0</v>
      </c>
      <c r="J130" s="190">
        <f t="shared" ref="J130:J131" si="74">ROUND(I130*$G130,2)</f>
        <v>0</v>
      </c>
      <c r="K130" s="190">
        <f t="shared" ref="K130:K132" si="75">ROUND(I130+J130,2)</f>
        <v>0</v>
      </c>
      <c r="L130" s="152">
        <v>500</v>
      </c>
      <c r="M130" s="190">
        <f t="shared" ref="M130:M131" si="76">ROUND($F130*L130,2)</f>
        <v>0</v>
      </c>
      <c r="N130" s="190">
        <f t="shared" ref="N130:N131" si="77">ROUND(M130*$G130,2)</f>
        <v>0</v>
      </c>
      <c r="O130" s="190">
        <f t="shared" ref="O130:O132" si="78">ROUND(M130+N130,2)</f>
        <v>0</v>
      </c>
      <c r="P130" s="191">
        <f t="shared" ref="P130:P132" si="79">ROUND(I130+M130,2)</f>
        <v>0</v>
      </c>
      <c r="Q130" s="190">
        <f t="shared" ref="Q130:Q132" si="80">ROUND(J130+N130,2)</f>
        <v>0</v>
      </c>
      <c r="R130" s="190">
        <f t="shared" ref="R130:R132" si="81">ROUND(K130+O130,2)</f>
        <v>0</v>
      </c>
      <c r="S130" s="67"/>
    </row>
    <row r="131" spans="1:19">
      <c r="A131" s="147">
        <f t="shared" si="61"/>
        <v>2</v>
      </c>
      <c r="B131" s="192">
        <f t="shared" si="62"/>
        <v>7</v>
      </c>
      <c r="C131" s="186" t="s">
        <v>153</v>
      </c>
      <c r="D131" s="187" t="s">
        <v>146</v>
      </c>
      <c r="E131" s="188">
        <f>'FORMULARZ OFERTY'!$H131+'FORMULARZ OFERTY'!$L131</f>
        <v>1000</v>
      </c>
      <c r="F131" s="156"/>
      <c r="G131" s="157"/>
      <c r="H131" s="150">
        <v>500</v>
      </c>
      <c r="I131" s="190">
        <f t="shared" si="73"/>
        <v>0</v>
      </c>
      <c r="J131" s="190">
        <f t="shared" si="74"/>
        <v>0</v>
      </c>
      <c r="K131" s="190">
        <f t="shared" si="75"/>
        <v>0</v>
      </c>
      <c r="L131" s="152">
        <v>500</v>
      </c>
      <c r="M131" s="190">
        <f t="shared" si="76"/>
        <v>0</v>
      </c>
      <c r="N131" s="190">
        <f t="shared" si="77"/>
        <v>0</v>
      </c>
      <c r="O131" s="190">
        <f t="shared" si="78"/>
        <v>0</v>
      </c>
      <c r="P131" s="191">
        <f t="shared" si="79"/>
        <v>0</v>
      </c>
      <c r="Q131" s="190">
        <f t="shared" si="80"/>
        <v>0</v>
      </c>
      <c r="R131" s="190">
        <f t="shared" si="81"/>
        <v>0</v>
      </c>
      <c r="S131" s="67"/>
    </row>
    <row r="132" spans="1:19">
      <c r="A132" s="147">
        <f t="shared" si="61"/>
        <v>2</v>
      </c>
      <c r="B132" s="192">
        <f t="shared" ref="B132" si="82">B131+1</f>
        <v>8</v>
      </c>
      <c r="C132" s="186" t="s">
        <v>203</v>
      </c>
      <c r="D132" s="187" t="s">
        <v>146</v>
      </c>
      <c r="E132" s="188">
        <f>'FORMULARZ OFERTY'!$H132+'FORMULARZ OFERTY'!$L132</f>
        <v>350</v>
      </c>
      <c r="F132" s="156"/>
      <c r="G132" s="157"/>
      <c r="H132" s="150">
        <v>175</v>
      </c>
      <c r="I132" s="190">
        <f t="shared" ref="I132:I135" si="83">ROUND($F132*H132,2)</f>
        <v>0</v>
      </c>
      <c r="J132" s="190">
        <f t="shared" ref="J132:J135" si="84">ROUND(I132*$G132,2)</f>
        <v>0</v>
      </c>
      <c r="K132" s="190">
        <f t="shared" si="75"/>
        <v>0</v>
      </c>
      <c r="L132" s="152">
        <v>175</v>
      </c>
      <c r="M132" s="190">
        <f t="shared" ref="M132:M135" si="85">ROUND($F132*L132,2)</f>
        <v>0</v>
      </c>
      <c r="N132" s="190">
        <f t="shared" ref="N132:N135" si="86">ROUND(M132*$G132,2)</f>
        <v>0</v>
      </c>
      <c r="O132" s="190">
        <f t="shared" si="78"/>
        <v>0</v>
      </c>
      <c r="P132" s="191">
        <f t="shared" si="79"/>
        <v>0</v>
      </c>
      <c r="Q132" s="190">
        <f t="shared" si="80"/>
        <v>0</v>
      </c>
      <c r="R132" s="190">
        <f t="shared" si="81"/>
        <v>0</v>
      </c>
      <c r="S132" s="67"/>
    </row>
    <row r="133" spans="1:19">
      <c r="A133" s="147">
        <f t="shared" si="61"/>
        <v>2</v>
      </c>
      <c r="B133" s="192">
        <f t="shared" si="62"/>
        <v>9</v>
      </c>
      <c r="C133" s="186" t="s">
        <v>154</v>
      </c>
      <c r="D133" s="187" t="s">
        <v>146</v>
      </c>
      <c r="E133" s="188">
        <f>'FORMULARZ OFERTY'!$H133+'FORMULARZ OFERTY'!$L133</f>
        <v>250</v>
      </c>
      <c r="F133" s="156"/>
      <c r="G133" s="157"/>
      <c r="H133" s="150">
        <v>125</v>
      </c>
      <c r="I133" s="190">
        <f t="shared" si="83"/>
        <v>0</v>
      </c>
      <c r="J133" s="190">
        <f t="shared" si="84"/>
        <v>0</v>
      </c>
      <c r="K133" s="190">
        <f t="shared" ref="K133:K135" si="87">ROUND(I133+J133,2)</f>
        <v>0</v>
      </c>
      <c r="L133" s="152">
        <v>125</v>
      </c>
      <c r="M133" s="190">
        <f t="shared" si="85"/>
        <v>0</v>
      </c>
      <c r="N133" s="190">
        <f t="shared" si="86"/>
        <v>0</v>
      </c>
      <c r="O133" s="190">
        <f t="shared" ref="O133:O135" si="88">ROUND(M133+N133,2)</f>
        <v>0</v>
      </c>
      <c r="P133" s="191">
        <f t="shared" ref="P133:P135" si="89">ROUND(I133+M133,2)</f>
        <v>0</v>
      </c>
      <c r="Q133" s="190">
        <f t="shared" ref="Q133:Q135" si="90">ROUND(J133+N133,2)</f>
        <v>0</v>
      </c>
      <c r="R133" s="190">
        <f t="shared" ref="R133:R135" si="91">ROUND(K133+O133,2)</f>
        <v>0</v>
      </c>
      <c r="S133" s="67"/>
    </row>
    <row r="134" spans="1:19">
      <c r="A134" s="147">
        <f t="shared" si="61"/>
        <v>2</v>
      </c>
      <c r="B134" s="192">
        <f t="shared" si="62"/>
        <v>10</v>
      </c>
      <c r="C134" s="186" t="s">
        <v>155</v>
      </c>
      <c r="D134" s="187" t="s">
        <v>146</v>
      </c>
      <c r="E134" s="188">
        <f>'FORMULARZ OFERTY'!$H134+'FORMULARZ OFERTY'!$L134</f>
        <v>300</v>
      </c>
      <c r="F134" s="156"/>
      <c r="G134" s="157"/>
      <c r="H134" s="150">
        <v>150</v>
      </c>
      <c r="I134" s="190">
        <f t="shared" si="83"/>
        <v>0</v>
      </c>
      <c r="J134" s="190">
        <f t="shared" si="84"/>
        <v>0</v>
      </c>
      <c r="K134" s="190">
        <f t="shared" si="87"/>
        <v>0</v>
      </c>
      <c r="L134" s="152">
        <v>150</v>
      </c>
      <c r="M134" s="190">
        <f t="shared" si="85"/>
        <v>0</v>
      </c>
      <c r="N134" s="190">
        <f t="shared" si="86"/>
        <v>0</v>
      </c>
      <c r="O134" s="190">
        <f t="shared" si="88"/>
        <v>0</v>
      </c>
      <c r="P134" s="191">
        <f t="shared" si="89"/>
        <v>0</v>
      </c>
      <c r="Q134" s="190">
        <f t="shared" si="90"/>
        <v>0</v>
      </c>
      <c r="R134" s="190">
        <f t="shared" si="91"/>
        <v>0</v>
      </c>
      <c r="S134" s="67"/>
    </row>
    <row r="135" spans="1:19">
      <c r="A135" s="147">
        <f t="shared" si="61"/>
        <v>2</v>
      </c>
      <c r="B135" s="192">
        <f t="shared" ref="B135" si="92">B134+1</f>
        <v>11</v>
      </c>
      <c r="C135" s="186" t="s">
        <v>156</v>
      </c>
      <c r="D135" s="187" t="s">
        <v>146</v>
      </c>
      <c r="E135" s="188">
        <f>'FORMULARZ OFERTY'!$H135+'FORMULARZ OFERTY'!$L135</f>
        <v>220</v>
      </c>
      <c r="F135" s="156"/>
      <c r="G135" s="157"/>
      <c r="H135" s="150">
        <v>110</v>
      </c>
      <c r="I135" s="190">
        <f t="shared" si="83"/>
        <v>0</v>
      </c>
      <c r="J135" s="190">
        <f t="shared" si="84"/>
        <v>0</v>
      </c>
      <c r="K135" s="190">
        <f t="shared" si="87"/>
        <v>0</v>
      </c>
      <c r="L135" s="152">
        <v>110</v>
      </c>
      <c r="M135" s="190">
        <f t="shared" si="85"/>
        <v>0</v>
      </c>
      <c r="N135" s="190">
        <f t="shared" si="86"/>
        <v>0</v>
      </c>
      <c r="O135" s="190">
        <f t="shared" si="88"/>
        <v>0</v>
      </c>
      <c r="P135" s="191">
        <f t="shared" si="89"/>
        <v>0</v>
      </c>
      <c r="Q135" s="190">
        <f t="shared" si="90"/>
        <v>0</v>
      </c>
      <c r="R135" s="190">
        <f t="shared" si="91"/>
        <v>0</v>
      </c>
      <c r="S135" s="67"/>
    </row>
    <row r="136" spans="1:19">
      <c r="A136" s="147">
        <f t="shared" si="61"/>
        <v>2</v>
      </c>
      <c r="B136" s="192">
        <f t="shared" si="62"/>
        <v>12</v>
      </c>
      <c r="C136" s="186" t="s">
        <v>157</v>
      </c>
      <c r="D136" s="187" t="s">
        <v>146</v>
      </c>
      <c r="E136" s="188">
        <f>'FORMULARZ OFERTY'!$H136+'FORMULARZ OFERTY'!$L136</f>
        <v>500</v>
      </c>
      <c r="F136" s="156"/>
      <c r="G136" s="157"/>
      <c r="H136" s="150">
        <v>250</v>
      </c>
      <c r="I136" s="190">
        <f t="shared" ref="I136:I138" si="93">ROUND($F136*H136,2)</f>
        <v>0</v>
      </c>
      <c r="J136" s="190">
        <f t="shared" ref="J136:J138" si="94">ROUND(I136*$G136,2)</f>
        <v>0</v>
      </c>
      <c r="K136" s="190">
        <f t="shared" ref="K136:K138" si="95">ROUND(I136+J136,2)</f>
        <v>0</v>
      </c>
      <c r="L136" s="152">
        <v>250</v>
      </c>
      <c r="M136" s="190">
        <f t="shared" ref="M136:M138" si="96">ROUND($F136*L136,2)</f>
        <v>0</v>
      </c>
      <c r="N136" s="190">
        <f t="shared" ref="N136:N138" si="97">ROUND(M136*$G136,2)</f>
        <v>0</v>
      </c>
      <c r="O136" s="190">
        <f t="shared" ref="O136:O138" si="98">ROUND(M136+N136,2)</f>
        <v>0</v>
      </c>
      <c r="P136" s="191">
        <f t="shared" ref="P136:P138" si="99">ROUND(I136+M136,2)</f>
        <v>0</v>
      </c>
      <c r="Q136" s="190">
        <f t="shared" ref="Q136:Q138" si="100">ROUND(J136+N136,2)</f>
        <v>0</v>
      </c>
      <c r="R136" s="190">
        <f t="shared" ref="R136:R138" si="101">ROUND(K136+O136,2)</f>
        <v>0</v>
      </c>
      <c r="S136" s="67"/>
    </row>
    <row r="137" spans="1:19">
      <c r="A137" s="147">
        <f t="shared" si="61"/>
        <v>2</v>
      </c>
      <c r="B137" s="192">
        <f t="shared" si="62"/>
        <v>13</v>
      </c>
      <c r="C137" s="186" t="s">
        <v>158</v>
      </c>
      <c r="D137" s="187" t="s">
        <v>146</v>
      </c>
      <c r="E137" s="188">
        <f>'FORMULARZ OFERTY'!$H137+'FORMULARZ OFERTY'!$L137</f>
        <v>400</v>
      </c>
      <c r="F137" s="156"/>
      <c r="G137" s="157"/>
      <c r="H137" s="150">
        <v>200</v>
      </c>
      <c r="I137" s="190">
        <f t="shared" si="93"/>
        <v>0</v>
      </c>
      <c r="J137" s="190">
        <f t="shared" si="94"/>
        <v>0</v>
      </c>
      <c r="K137" s="190">
        <f t="shared" si="95"/>
        <v>0</v>
      </c>
      <c r="L137" s="152">
        <v>200</v>
      </c>
      <c r="M137" s="190">
        <f t="shared" si="96"/>
        <v>0</v>
      </c>
      <c r="N137" s="190">
        <f t="shared" si="97"/>
        <v>0</v>
      </c>
      <c r="O137" s="190">
        <f t="shared" si="98"/>
        <v>0</v>
      </c>
      <c r="P137" s="191">
        <f t="shared" si="99"/>
        <v>0</v>
      </c>
      <c r="Q137" s="190">
        <f t="shared" si="100"/>
        <v>0</v>
      </c>
      <c r="R137" s="190">
        <f t="shared" si="101"/>
        <v>0</v>
      </c>
      <c r="S137" s="67"/>
    </row>
    <row r="138" spans="1:19">
      <c r="A138" s="147">
        <f t="shared" si="61"/>
        <v>2</v>
      </c>
      <c r="B138" s="192">
        <f t="shared" ref="B138" si="102">B137+1</f>
        <v>14</v>
      </c>
      <c r="C138" s="186" t="s">
        <v>159</v>
      </c>
      <c r="D138" s="187" t="s">
        <v>146</v>
      </c>
      <c r="E138" s="188">
        <f>'FORMULARZ OFERTY'!$H138+'FORMULARZ OFERTY'!$L138</f>
        <v>400</v>
      </c>
      <c r="F138" s="156"/>
      <c r="G138" s="157"/>
      <c r="H138" s="150">
        <v>200</v>
      </c>
      <c r="I138" s="190">
        <f t="shared" si="93"/>
        <v>0</v>
      </c>
      <c r="J138" s="190">
        <f t="shared" si="94"/>
        <v>0</v>
      </c>
      <c r="K138" s="190">
        <f t="shared" si="95"/>
        <v>0</v>
      </c>
      <c r="L138" s="152">
        <v>200</v>
      </c>
      <c r="M138" s="190">
        <f t="shared" si="96"/>
        <v>0</v>
      </c>
      <c r="N138" s="190">
        <f t="shared" si="97"/>
        <v>0</v>
      </c>
      <c r="O138" s="190">
        <f t="shared" si="98"/>
        <v>0</v>
      </c>
      <c r="P138" s="191">
        <f t="shared" si="99"/>
        <v>0</v>
      </c>
      <c r="Q138" s="190">
        <f t="shared" si="100"/>
        <v>0</v>
      </c>
      <c r="R138" s="190">
        <f t="shared" si="101"/>
        <v>0</v>
      </c>
      <c r="S138" s="67"/>
    </row>
    <row r="139" spans="1:19">
      <c r="A139" s="147">
        <f t="shared" si="61"/>
        <v>2</v>
      </c>
      <c r="B139" s="192">
        <f t="shared" si="62"/>
        <v>15</v>
      </c>
      <c r="C139" s="186" t="s">
        <v>160</v>
      </c>
      <c r="D139" s="187" t="s">
        <v>146</v>
      </c>
      <c r="E139" s="188">
        <f>'FORMULARZ OFERTY'!$H139+'FORMULARZ OFERTY'!$L139</f>
        <v>700</v>
      </c>
      <c r="F139" s="156"/>
      <c r="G139" s="157"/>
      <c r="H139" s="150">
        <v>350</v>
      </c>
      <c r="I139" s="190">
        <f t="shared" ref="I139:I141" si="103">ROUND($F139*H139,2)</f>
        <v>0</v>
      </c>
      <c r="J139" s="190">
        <f t="shared" ref="J139:J141" si="104">ROUND(I139*$G139,2)</f>
        <v>0</v>
      </c>
      <c r="K139" s="190">
        <f t="shared" ref="K139:K140" si="105">ROUND(I139+J139,2)</f>
        <v>0</v>
      </c>
      <c r="L139" s="152">
        <v>350</v>
      </c>
      <c r="M139" s="190">
        <f t="shared" ref="M139:M141" si="106">ROUND($F139*L139,2)</f>
        <v>0</v>
      </c>
      <c r="N139" s="190">
        <f t="shared" ref="N139:N141" si="107">ROUND(M139*$G139,2)</f>
        <v>0</v>
      </c>
      <c r="O139" s="190">
        <f t="shared" ref="O139:O140" si="108">ROUND(M139+N139,2)</f>
        <v>0</v>
      </c>
      <c r="P139" s="191">
        <f t="shared" ref="P139:P140" si="109">ROUND(I139+M139,2)</f>
        <v>0</v>
      </c>
      <c r="Q139" s="190">
        <f t="shared" ref="Q139:Q140" si="110">ROUND(J139+N139,2)</f>
        <v>0</v>
      </c>
      <c r="R139" s="190">
        <f t="shared" ref="R139:R140" si="111">ROUND(K139+O139,2)</f>
        <v>0</v>
      </c>
      <c r="S139" s="67"/>
    </row>
    <row r="140" spans="1:19">
      <c r="A140" s="147">
        <f t="shared" si="61"/>
        <v>2</v>
      </c>
      <c r="B140" s="192">
        <f t="shared" si="62"/>
        <v>16</v>
      </c>
      <c r="C140" s="186" t="s">
        <v>161</v>
      </c>
      <c r="D140" s="187" t="s">
        <v>146</v>
      </c>
      <c r="E140" s="188">
        <f>'FORMULARZ OFERTY'!$H140+'FORMULARZ OFERTY'!$L140</f>
        <v>400</v>
      </c>
      <c r="F140" s="156"/>
      <c r="G140" s="157"/>
      <c r="H140" s="150">
        <v>200</v>
      </c>
      <c r="I140" s="190">
        <f t="shared" si="103"/>
        <v>0</v>
      </c>
      <c r="J140" s="190">
        <f t="shared" si="104"/>
        <v>0</v>
      </c>
      <c r="K140" s="190">
        <f t="shared" si="105"/>
        <v>0</v>
      </c>
      <c r="L140" s="152">
        <v>200</v>
      </c>
      <c r="M140" s="190">
        <f t="shared" si="106"/>
        <v>0</v>
      </c>
      <c r="N140" s="190">
        <f t="shared" si="107"/>
        <v>0</v>
      </c>
      <c r="O140" s="190">
        <f t="shared" si="108"/>
        <v>0</v>
      </c>
      <c r="P140" s="191">
        <f t="shared" si="109"/>
        <v>0</v>
      </c>
      <c r="Q140" s="190">
        <f t="shared" si="110"/>
        <v>0</v>
      </c>
      <c r="R140" s="190">
        <f t="shared" si="111"/>
        <v>0</v>
      </c>
      <c r="S140" s="67"/>
    </row>
    <row r="141" spans="1:19">
      <c r="A141" s="147">
        <f t="shared" si="61"/>
        <v>2</v>
      </c>
      <c r="B141" s="192">
        <f t="shared" ref="B141" si="112">B140+1</f>
        <v>17</v>
      </c>
      <c r="C141" s="186" t="s">
        <v>162</v>
      </c>
      <c r="D141" s="187" t="s">
        <v>146</v>
      </c>
      <c r="E141" s="188">
        <f>'FORMULARZ OFERTY'!$H141+'FORMULARZ OFERTY'!$L141</f>
        <v>400</v>
      </c>
      <c r="F141" s="156"/>
      <c r="G141" s="157"/>
      <c r="H141" s="150">
        <v>200</v>
      </c>
      <c r="I141" s="190">
        <f t="shared" si="103"/>
        <v>0</v>
      </c>
      <c r="J141" s="190">
        <f t="shared" si="104"/>
        <v>0</v>
      </c>
      <c r="K141" s="190">
        <f t="shared" ref="K141" si="113">ROUND(I141+J141,2)</f>
        <v>0</v>
      </c>
      <c r="L141" s="152">
        <v>200</v>
      </c>
      <c r="M141" s="190">
        <f t="shared" si="106"/>
        <v>0</v>
      </c>
      <c r="N141" s="190">
        <f t="shared" si="107"/>
        <v>0</v>
      </c>
      <c r="O141" s="190">
        <f t="shared" ref="O141" si="114">ROUND(M141+N141,2)</f>
        <v>0</v>
      </c>
      <c r="P141" s="191">
        <f t="shared" ref="P141" si="115">ROUND(I141+M141,2)</f>
        <v>0</v>
      </c>
      <c r="Q141" s="190">
        <f t="shared" ref="Q141" si="116">ROUND(J141+N141,2)</f>
        <v>0</v>
      </c>
      <c r="R141" s="190">
        <f t="shared" ref="R141" si="117">ROUND(K141+O141,2)</f>
        <v>0</v>
      </c>
      <c r="S141" s="67"/>
    </row>
    <row r="142" spans="1:19">
      <c r="A142" s="147">
        <f t="shared" si="61"/>
        <v>2</v>
      </c>
      <c r="B142" s="192">
        <f t="shared" si="62"/>
        <v>18</v>
      </c>
      <c r="C142" s="186" t="s">
        <v>163</v>
      </c>
      <c r="D142" s="187" t="s">
        <v>146</v>
      </c>
      <c r="E142" s="188">
        <f>'FORMULARZ OFERTY'!$H142+'FORMULARZ OFERTY'!$L142</f>
        <v>230</v>
      </c>
      <c r="F142" s="156"/>
      <c r="G142" s="157"/>
      <c r="H142" s="150">
        <v>115</v>
      </c>
      <c r="I142" s="190">
        <f t="shared" ref="I142:I144" si="118">ROUND($F142*H142,2)</f>
        <v>0</v>
      </c>
      <c r="J142" s="190">
        <f t="shared" ref="J142:J144" si="119">ROUND(I142*$G142,2)</f>
        <v>0</v>
      </c>
      <c r="K142" s="190">
        <f t="shared" ref="K142:K144" si="120">ROUND(I142+J142,2)</f>
        <v>0</v>
      </c>
      <c r="L142" s="152">
        <v>115</v>
      </c>
      <c r="M142" s="190">
        <f t="shared" ref="M142:M144" si="121">ROUND($F142*L142,2)</f>
        <v>0</v>
      </c>
      <c r="N142" s="190">
        <f t="shared" ref="N142:N144" si="122">ROUND(M142*$G142,2)</f>
        <v>0</v>
      </c>
      <c r="O142" s="190">
        <f t="shared" ref="O142:O144" si="123">ROUND(M142+N142,2)</f>
        <v>0</v>
      </c>
      <c r="P142" s="191">
        <f t="shared" ref="P142:P144" si="124">ROUND(I142+M142,2)</f>
        <v>0</v>
      </c>
      <c r="Q142" s="190">
        <f t="shared" ref="Q142:Q144" si="125">ROUND(J142+N142,2)</f>
        <v>0</v>
      </c>
      <c r="R142" s="190">
        <f t="shared" ref="R142:R144" si="126">ROUND(K142+O142,2)</f>
        <v>0</v>
      </c>
      <c r="S142" s="67"/>
    </row>
    <row r="143" spans="1:19">
      <c r="A143" s="147">
        <f t="shared" si="61"/>
        <v>2</v>
      </c>
      <c r="B143" s="192">
        <f t="shared" si="62"/>
        <v>19</v>
      </c>
      <c r="C143" s="186" t="s">
        <v>164</v>
      </c>
      <c r="D143" s="187" t="s">
        <v>146</v>
      </c>
      <c r="E143" s="188">
        <f>'FORMULARZ OFERTY'!$H143+'FORMULARZ OFERTY'!$L143</f>
        <v>230</v>
      </c>
      <c r="F143" s="156"/>
      <c r="G143" s="157"/>
      <c r="H143" s="150">
        <v>115</v>
      </c>
      <c r="I143" s="190">
        <f t="shared" si="118"/>
        <v>0</v>
      </c>
      <c r="J143" s="190">
        <f t="shared" si="119"/>
        <v>0</v>
      </c>
      <c r="K143" s="190">
        <f t="shared" si="120"/>
        <v>0</v>
      </c>
      <c r="L143" s="152">
        <v>115</v>
      </c>
      <c r="M143" s="190">
        <f t="shared" si="121"/>
        <v>0</v>
      </c>
      <c r="N143" s="190">
        <f t="shared" si="122"/>
        <v>0</v>
      </c>
      <c r="O143" s="190">
        <f t="shared" si="123"/>
        <v>0</v>
      </c>
      <c r="P143" s="191">
        <f t="shared" si="124"/>
        <v>0</v>
      </c>
      <c r="Q143" s="190">
        <f t="shared" si="125"/>
        <v>0</v>
      </c>
      <c r="R143" s="190">
        <f t="shared" si="126"/>
        <v>0</v>
      </c>
      <c r="S143" s="67"/>
    </row>
    <row r="144" spans="1:19">
      <c r="A144" s="147">
        <f t="shared" si="61"/>
        <v>2</v>
      </c>
      <c r="B144" s="192">
        <f t="shared" ref="B144" si="127">B143+1</f>
        <v>20</v>
      </c>
      <c r="C144" s="186" t="s">
        <v>165</v>
      </c>
      <c r="D144" s="187" t="s">
        <v>146</v>
      </c>
      <c r="E144" s="188">
        <f>'FORMULARZ OFERTY'!$H144+'FORMULARZ OFERTY'!$L144</f>
        <v>240</v>
      </c>
      <c r="F144" s="156"/>
      <c r="G144" s="157"/>
      <c r="H144" s="150">
        <v>120</v>
      </c>
      <c r="I144" s="190">
        <f t="shared" si="118"/>
        <v>0</v>
      </c>
      <c r="J144" s="190">
        <f t="shared" si="119"/>
        <v>0</v>
      </c>
      <c r="K144" s="190">
        <f t="shared" si="120"/>
        <v>0</v>
      </c>
      <c r="L144" s="152">
        <v>120</v>
      </c>
      <c r="M144" s="190">
        <f t="shared" si="121"/>
        <v>0</v>
      </c>
      <c r="N144" s="190">
        <f t="shared" si="122"/>
        <v>0</v>
      </c>
      <c r="O144" s="190">
        <f t="shared" si="123"/>
        <v>0</v>
      </c>
      <c r="P144" s="191">
        <f t="shared" si="124"/>
        <v>0</v>
      </c>
      <c r="Q144" s="190">
        <f t="shared" si="125"/>
        <v>0</v>
      </c>
      <c r="R144" s="190">
        <f t="shared" si="126"/>
        <v>0</v>
      </c>
      <c r="S144" s="67"/>
    </row>
    <row r="145" spans="1:19">
      <c r="A145" s="147">
        <f t="shared" si="61"/>
        <v>2</v>
      </c>
      <c r="B145" s="192">
        <f t="shared" ref="B145:B156" si="128">B144+1</f>
        <v>21</v>
      </c>
      <c r="C145" s="186" t="s">
        <v>166</v>
      </c>
      <c r="D145" s="187" t="s">
        <v>146</v>
      </c>
      <c r="E145" s="188">
        <f>'FORMULARZ OFERTY'!$H145+'FORMULARZ OFERTY'!$L145</f>
        <v>340</v>
      </c>
      <c r="F145" s="156"/>
      <c r="G145" s="157"/>
      <c r="H145" s="150">
        <v>170</v>
      </c>
      <c r="I145" s="190">
        <f t="shared" ref="I145:I147" si="129">ROUND($F145*H145,2)</f>
        <v>0</v>
      </c>
      <c r="J145" s="190">
        <f t="shared" ref="J145:J147" si="130">ROUND(I145*$G145,2)</f>
        <v>0</v>
      </c>
      <c r="K145" s="190">
        <f t="shared" ref="K145:K147" si="131">ROUND(I145+J145,2)</f>
        <v>0</v>
      </c>
      <c r="L145" s="152">
        <v>170</v>
      </c>
      <c r="M145" s="190">
        <f t="shared" ref="M145:M147" si="132">ROUND($F145*L145,2)</f>
        <v>0</v>
      </c>
      <c r="N145" s="190">
        <f t="shared" ref="N145:N147" si="133">ROUND(M145*$G145,2)</f>
        <v>0</v>
      </c>
      <c r="O145" s="190">
        <f t="shared" ref="O145:O147" si="134">ROUND(M145+N145,2)</f>
        <v>0</v>
      </c>
      <c r="P145" s="191">
        <f t="shared" ref="P145:P147" si="135">ROUND(I145+M145,2)</f>
        <v>0</v>
      </c>
      <c r="Q145" s="190">
        <f t="shared" ref="Q145:Q147" si="136">ROUND(J145+N145,2)</f>
        <v>0</v>
      </c>
      <c r="R145" s="190">
        <f t="shared" ref="R145:R147" si="137">ROUND(K145+O145,2)</f>
        <v>0</v>
      </c>
      <c r="S145" s="67"/>
    </row>
    <row r="146" spans="1:19">
      <c r="A146" s="147">
        <f t="shared" si="61"/>
        <v>2</v>
      </c>
      <c r="B146" s="192">
        <f t="shared" si="128"/>
        <v>22</v>
      </c>
      <c r="C146" s="186" t="s">
        <v>167</v>
      </c>
      <c r="D146" s="187" t="s">
        <v>146</v>
      </c>
      <c r="E146" s="188">
        <f>'FORMULARZ OFERTY'!$H146+'FORMULARZ OFERTY'!$L146</f>
        <v>700</v>
      </c>
      <c r="F146" s="156"/>
      <c r="G146" s="157"/>
      <c r="H146" s="150">
        <v>350</v>
      </c>
      <c r="I146" s="190">
        <f t="shared" si="129"/>
        <v>0</v>
      </c>
      <c r="J146" s="190">
        <f t="shared" si="130"/>
        <v>0</v>
      </c>
      <c r="K146" s="190">
        <f t="shared" si="131"/>
        <v>0</v>
      </c>
      <c r="L146" s="152">
        <v>350</v>
      </c>
      <c r="M146" s="190">
        <f t="shared" si="132"/>
        <v>0</v>
      </c>
      <c r="N146" s="190">
        <f t="shared" si="133"/>
        <v>0</v>
      </c>
      <c r="O146" s="190">
        <f t="shared" si="134"/>
        <v>0</v>
      </c>
      <c r="P146" s="191">
        <f t="shared" si="135"/>
        <v>0</v>
      </c>
      <c r="Q146" s="190">
        <f t="shared" si="136"/>
        <v>0</v>
      </c>
      <c r="R146" s="190">
        <f t="shared" si="137"/>
        <v>0</v>
      </c>
      <c r="S146" s="67"/>
    </row>
    <row r="147" spans="1:19">
      <c r="A147" s="147">
        <f t="shared" si="61"/>
        <v>2</v>
      </c>
      <c r="B147" s="192">
        <f t="shared" si="128"/>
        <v>23</v>
      </c>
      <c r="C147" s="186" t="s">
        <v>168</v>
      </c>
      <c r="D147" s="187" t="s">
        <v>146</v>
      </c>
      <c r="E147" s="188">
        <f>'FORMULARZ OFERTY'!$H147+'FORMULARZ OFERTY'!$L147</f>
        <v>400</v>
      </c>
      <c r="F147" s="156"/>
      <c r="G147" s="157"/>
      <c r="H147" s="150">
        <v>200</v>
      </c>
      <c r="I147" s="190">
        <f t="shared" si="129"/>
        <v>0</v>
      </c>
      <c r="J147" s="190">
        <f t="shared" si="130"/>
        <v>0</v>
      </c>
      <c r="K147" s="190">
        <f t="shared" si="131"/>
        <v>0</v>
      </c>
      <c r="L147" s="152">
        <v>200</v>
      </c>
      <c r="M147" s="190">
        <f t="shared" si="132"/>
        <v>0</v>
      </c>
      <c r="N147" s="190">
        <f t="shared" si="133"/>
        <v>0</v>
      </c>
      <c r="O147" s="190">
        <f t="shared" si="134"/>
        <v>0</v>
      </c>
      <c r="P147" s="191">
        <f t="shared" si="135"/>
        <v>0</v>
      </c>
      <c r="Q147" s="190">
        <f t="shared" si="136"/>
        <v>0</v>
      </c>
      <c r="R147" s="190">
        <f t="shared" si="137"/>
        <v>0</v>
      </c>
      <c r="S147" s="67"/>
    </row>
    <row r="148" spans="1:19">
      <c r="A148" s="147">
        <f t="shared" si="61"/>
        <v>2</v>
      </c>
      <c r="B148" s="192">
        <f t="shared" si="62"/>
        <v>24</v>
      </c>
      <c r="C148" s="186" t="s">
        <v>169</v>
      </c>
      <c r="D148" s="187" t="s">
        <v>146</v>
      </c>
      <c r="E148" s="188">
        <f>'FORMULARZ OFERTY'!$H148+'FORMULARZ OFERTY'!$L148</f>
        <v>400</v>
      </c>
      <c r="F148" s="156"/>
      <c r="G148" s="157"/>
      <c r="H148" s="150">
        <v>200</v>
      </c>
      <c r="I148" s="190">
        <f t="shared" ref="I148:I150" si="138">ROUND($F148*H148,2)</f>
        <v>0</v>
      </c>
      <c r="J148" s="190">
        <f t="shared" ref="J148:J150" si="139">ROUND(I148*$G148,2)</f>
        <v>0</v>
      </c>
      <c r="K148" s="190">
        <f t="shared" ref="K148:K150" si="140">ROUND(I148+J148,2)</f>
        <v>0</v>
      </c>
      <c r="L148" s="152">
        <v>200</v>
      </c>
      <c r="M148" s="190">
        <f t="shared" ref="M148:M150" si="141">ROUND($F148*L148,2)</f>
        <v>0</v>
      </c>
      <c r="N148" s="190">
        <f t="shared" ref="N148:N150" si="142">ROUND(M148*$G148,2)</f>
        <v>0</v>
      </c>
      <c r="O148" s="190">
        <f t="shared" ref="O148:O150" si="143">ROUND(M148+N148,2)</f>
        <v>0</v>
      </c>
      <c r="P148" s="191">
        <f t="shared" ref="P148:P150" si="144">ROUND(I148+M148,2)</f>
        <v>0</v>
      </c>
      <c r="Q148" s="190">
        <f t="shared" ref="Q148:Q150" si="145">ROUND(J148+N148,2)</f>
        <v>0</v>
      </c>
      <c r="R148" s="190">
        <f t="shared" ref="R148:R150" si="146">ROUND(K148+O148,2)</f>
        <v>0</v>
      </c>
      <c r="S148" s="67"/>
    </row>
    <row r="149" spans="1:19">
      <c r="A149" s="147">
        <f>$D$124</f>
        <v>2</v>
      </c>
      <c r="B149" s="192">
        <f t="shared" si="128"/>
        <v>25</v>
      </c>
      <c r="C149" s="186" t="s">
        <v>170</v>
      </c>
      <c r="D149" s="187" t="s">
        <v>146</v>
      </c>
      <c r="E149" s="188">
        <f>'FORMULARZ OFERTY'!$H149+'FORMULARZ OFERTY'!$L149</f>
        <v>450</v>
      </c>
      <c r="F149" s="156"/>
      <c r="G149" s="157"/>
      <c r="H149" s="150">
        <v>225</v>
      </c>
      <c r="I149" s="190">
        <f t="shared" si="138"/>
        <v>0</v>
      </c>
      <c r="J149" s="190">
        <f t="shared" si="139"/>
        <v>0</v>
      </c>
      <c r="K149" s="190">
        <f t="shared" si="140"/>
        <v>0</v>
      </c>
      <c r="L149" s="152">
        <v>225</v>
      </c>
      <c r="M149" s="190">
        <f t="shared" si="141"/>
        <v>0</v>
      </c>
      <c r="N149" s="190">
        <f t="shared" si="142"/>
        <v>0</v>
      </c>
      <c r="O149" s="190">
        <f t="shared" si="143"/>
        <v>0</v>
      </c>
      <c r="P149" s="191">
        <f t="shared" si="144"/>
        <v>0</v>
      </c>
      <c r="Q149" s="190">
        <f t="shared" si="145"/>
        <v>0</v>
      </c>
      <c r="R149" s="190">
        <f t="shared" si="146"/>
        <v>0</v>
      </c>
      <c r="S149" s="67"/>
    </row>
    <row r="150" spans="1:19">
      <c r="A150" s="147">
        <f t="shared" si="61"/>
        <v>2</v>
      </c>
      <c r="B150" s="192">
        <f t="shared" si="128"/>
        <v>26</v>
      </c>
      <c r="C150" s="186" t="s">
        <v>171</v>
      </c>
      <c r="D150" s="187" t="s">
        <v>146</v>
      </c>
      <c r="E150" s="188">
        <f>'FORMULARZ OFERTY'!$H150+'FORMULARZ OFERTY'!$L150</f>
        <v>300</v>
      </c>
      <c r="F150" s="156"/>
      <c r="G150" s="157"/>
      <c r="H150" s="150">
        <v>150</v>
      </c>
      <c r="I150" s="190">
        <f t="shared" si="138"/>
        <v>0</v>
      </c>
      <c r="J150" s="190">
        <f t="shared" si="139"/>
        <v>0</v>
      </c>
      <c r="K150" s="190">
        <f t="shared" si="140"/>
        <v>0</v>
      </c>
      <c r="L150" s="152">
        <v>150</v>
      </c>
      <c r="M150" s="190">
        <f t="shared" si="141"/>
        <v>0</v>
      </c>
      <c r="N150" s="190">
        <f t="shared" si="142"/>
        <v>0</v>
      </c>
      <c r="O150" s="190">
        <f t="shared" si="143"/>
        <v>0</v>
      </c>
      <c r="P150" s="191">
        <f t="shared" si="144"/>
        <v>0</v>
      </c>
      <c r="Q150" s="190">
        <f t="shared" si="145"/>
        <v>0</v>
      </c>
      <c r="R150" s="190">
        <f t="shared" si="146"/>
        <v>0</v>
      </c>
      <c r="S150" s="67"/>
    </row>
    <row r="151" spans="1:19">
      <c r="A151" s="147">
        <f t="shared" si="61"/>
        <v>2</v>
      </c>
      <c r="B151" s="192">
        <f t="shared" si="62"/>
        <v>27</v>
      </c>
      <c r="C151" s="186" t="s">
        <v>172</v>
      </c>
      <c r="D151" s="187" t="s">
        <v>146</v>
      </c>
      <c r="E151" s="188">
        <f>'FORMULARZ OFERTY'!$H151+'FORMULARZ OFERTY'!$L151</f>
        <v>350</v>
      </c>
      <c r="F151" s="156"/>
      <c r="G151" s="157"/>
      <c r="H151" s="150">
        <v>175</v>
      </c>
      <c r="I151" s="190">
        <f t="shared" ref="I151:I152" si="147">ROUND($F151*H151,2)</f>
        <v>0</v>
      </c>
      <c r="J151" s="190">
        <f t="shared" ref="J151:J152" si="148">ROUND(I151*$G151,2)</f>
        <v>0</v>
      </c>
      <c r="K151" s="190">
        <f t="shared" ref="K151:K152" si="149">ROUND(I151+J151,2)</f>
        <v>0</v>
      </c>
      <c r="L151" s="152">
        <v>175</v>
      </c>
      <c r="M151" s="190">
        <f t="shared" ref="M151:M152" si="150">ROUND($F151*L151,2)</f>
        <v>0</v>
      </c>
      <c r="N151" s="190">
        <f t="shared" ref="N151:N152" si="151">ROUND(M151*$G151,2)</f>
        <v>0</v>
      </c>
      <c r="O151" s="190">
        <f t="shared" ref="O151:O152" si="152">ROUND(M151+N151,2)</f>
        <v>0</v>
      </c>
      <c r="P151" s="191">
        <f t="shared" ref="P151:P152" si="153">ROUND(I151+M151,2)</f>
        <v>0</v>
      </c>
      <c r="Q151" s="190">
        <f t="shared" ref="Q151:Q152" si="154">ROUND(J151+N151,2)</f>
        <v>0</v>
      </c>
      <c r="R151" s="190">
        <f t="shared" ref="R151:R152" si="155">ROUND(K151+O151,2)</f>
        <v>0</v>
      </c>
      <c r="S151" s="67"/>
    </row>
    <row r="152" spans="1:19">
      <c r="A152" s="147">
        <f t="shared" si="61"/>
        <v>2</v>
      </c>
      <c r="B152" s="192">
        <f t="shared" si="128"/>
        <v>28</v>
      </c>
      <c r="C152" s="186" t="s">
        <v>173</v>
      </c>
      <c r="D152" s="187" t="s">
        <v>146</v>
      </c>
      <c r="E152" s="188">
        <f>'FORMULARZ OFERTY'!$H152+'FORMULARZ OFERTY'!$L152</f>
        <v>450</v>
      </c>
      <c r="F152" s="189"/>
      <c r="G152" s="157"/>
      <c r="H152" s="150">
        <v>225</v>
      </c>
      <c r="I152" s="190">
        <f t="shared" si="147"/>
        <v>0</v>
      </c>
      <c r="J152" s="190">
        <f t="shared" si="148"/>
        <v>0</v>
      </c>
      <c r="K152" s="190">
        <f t="shared" si="149"/>
        <v>0</v>
      </c>
      <c r="L152" s="152">
        <v>225</v>
      </c>
      <c r="M152" s="190">
        <f t="shared" si="150"/>
        <v>0</v>
      </c>
      <c r="N152" s="190">
        <f t="shared" si="151"/>
        <v>0</v>
      </c>
      <c r="O152" s="190">
        <f t="shared" si="152"/>
        <v>0</v>
      </c>
      <c r="P152" s="191">
        <f t="shared" si="153"/>
        <v>0</v>
      </c>
      <c r="Q152" s="190">
        <f t="shared" si="154"/>
        <v>0</v>
      </c>
      <c r="R152" s="190">
        <f t="shared" si="155"/>
        <v>0</v>
      </c>
      <c r="S152" s="67"/>
    </row>
    <row r="153" spans="1:19">
      <c r="A153" s="147">
        <f t="shared" si="61"/>
        <v>2</v>
      </c>
      <c r="B153" s="192">
        <f t="shared" si="128"/>
        <v>29</v>
      </c>
      <c r="C153" s="168" t="s">
        <v>174</v>
      </c>
      <c r="D153" s="169" t="s">
        <v>146</v>
      </c>
      <c r="E153" s="170">
        <f>'FORMULARZ OFERTY'!$H153+'FORMULARZ OFERTY'!$L153</f>
        <v>190</v>
      </c>
      <c r="F153" s="156"/>
      <c r="G153" s="157"/>
      <c r="H153" s="150">
        <v>95</v>
      </c>
      <c r="I153" s="151">
        <f t="shared" ref="I153" si="156">ROUND($F153*H153,2)</f>
        <v>0</v>
      </c>
      <c r="J153" s="151">
        <f t="shared" ref="J153" si="157">ROUND(I153*$G153,2)</f>
        <v>0</v>
      </c>
      <c r="K153" s="151">
        <f t="shared" ref="K153" si="158">ROUND(I153+J153,2)</f>
        <v>0</v>
      </c>
      <c r="L153" s="152">
        <v>95</v>
      </c>
      <c r="M153" s="151">
        <f t="shared" ref="M153" si="159">ROUND($F153*L153,2)</f>
        <v>0</v>
      </c>
      <c r="N153" s="151">
        <f t="shared" ref="N153" si="160">ROUND(M153*$G153,2)</f>
        <v>0</v>
      </c>
      <c r="O153" s="151">
        <f t="shared" ref="O153" si="161">ROUND(M153+N153,2)</f>
        <v>0</v>
      </c>
      <c r="P153" s="153">
        <f t="shared" ref="P153" si="162">ROUND(I153+M153,2)</f>
        <v>0</v>
      </c>
      <c r="Q153" s="151">
        <f t="shared" ref="Q153" si="163">ROUND(J153+N153,2)</f>
        <v>0</v>
      </c>
      <c r="R153" s="151">
        <f t="shared" ref="R153" si="164">ROUND(K153+O153,2)</f>
        <v>0</v>
      </c>
      <c r="S153" s="67"/>
    </row>
    <row r="154" spans="1:19">
      <c r="A154" s="147">
        <f>$D$124</f>
        <v>2</v>
      </c>
      <c r="B154" s="192">
        <f t="shared" si="62"/>
        <v>30</v>
      </c>
      <c r="C154" s="168" t="s">
        <v>175</v>
      </c>
      <c r="D154" s="169" t="s">
        <v>146</v>
      </c>
      <c r="E154" s="170">
        <f>'FORMULARZ OFERTY'!$H154+'FORMULARZ OFERTY'!$L154</f>
        <v>190</v>
      </c>
      <c r="F154" s="156"/>
      <c r="G154" s="157"/>
      <c r="H154" s="150">
        <v>95</v>
      </c>
      <c r="I154" s="151">
        <f t="shared" si="44"/>
        <v>0</v>
      </c>
      <c r="J154" s="151">
        <f t="shared" si="45"/>
        <v>0</v>
      </c>
      <c r="K154" s="151">
        <f t="shared" si="46"/>
        <v>0</v>
      </c>
      <c r="L154" s="152">
        <v>95</v>
      </c>
      <c r="M154" s="151">
        <f t="shared" si="47"/>
        <v>0</v>
      </c>
      <c r="N154" s="151">
        <f t="shared" si="48"/>
        <v>0</v>
      </c>
      <c r="O154" s="151">
        <f t="shared" si="49"/>
        <v>0</v>
      </c>
      <c r="P154" s="153">
        <f t="shared" si="50"/>
        <v>0</v>
      </c>
      <c r="Q154" s="151">
        <f t="shared" si="50"/>
        <v>0</v>
      </c>
      <c r="R154" s="151">
        <f t="shared" si="50"/>
        <v>0</v>
      </c>
      <c r="S154" s="67"/>
    </row>
    <row r="155" spans="1:19">
      <c r="A155" s="147">
        <f>$D$124</f>
        <v>2</v>
      </c>
      <c r="B155" s="192">
        <f t="shared" si="128"/>
        <v>31</v>
      </c>
      <c r="C155" s="168" t="s">
        <v>176</v>
      </c>
      <c r="D155" s="169" t="s">
        <v>146</v>
      </c>
      <c r="E155" s="170">
        <f>'FORMULARZ OFERTY'!$H155+'FORMULARZ OFERTY'!$L155</f>
        <v>400</v>
      </c>
      <c r="F155" s="156"/>
      <c r="G155" s="157"/>
      <c r="H155" s="150">
        <v>200</v>
      </c>
      <c r="I155" s="151">
        <f t="shared" si="44"/>
        <v>0</v>
      </c>
      <c r="J155" s="151">
        <f t="shared" si="45"/>
        <v>0</v>
      </c>
      <c r="K155" s="151">
        <f t="shared" si="46"/>
        <v>0</v>
      </c>
      <c r="L155" s="152">
        <v>200</v>
      </c>
      <c r="M155" s="151">
        <f t="shared" si="47"/>
        <v>0</v>
      </c>
      <c r="N155" s="151">
        <f t="shared" si="48"/>
        <v>0</v>
      </c>
      <c r="O155" s="151">
        <f t="shared" si="49"/>
        <v>0</v>
      </c>
      <c r="P155" s="153">
        <f t="shared" si="50"/>
        <v>0</v>
      </c>
      <c r="Q155" s="151">
        <f t="shared" si="50"/>
        <v>0</v>
      </c>
      <c r="R155" s="151">
        <f t="shared" si="50"/>
        <v>0</v>
      </c>
      <c r="S155" s="67"/>
    </row>
    <row r="156" spans="1:19" ht="17.25" thickBot="1">
      <c r="A156" s="147">
        <f>$D$124</f>
        <v>2</v>
      </c>
      <c r="B156" s="192">
        <f t="shared" si="128"/>
        <v>32</v>
      </c>
      <c r="C156" s="168" t="s">
        <v>177</v>
      </c>
      <c r="D156" s="169" t="s">
        <v>146</v>
      </c>
      <c r="E156" s="170">
        <f>'FORMULARZ OFERTY'!$H156+'FORMULARZ OFERTY'!$L156</f>
        <v>300</v>
      </c>
      <c r="F156" s="156"/>
      <c r="G156" s="157"/>
      <c r="H156" s="150">
        <v>150</v>
      </c>
      <c r="I156" s="151">
        <f t="shared" si="44"/>
        <v>0</v>
      </c>
      <c r="J156" s="151">
        <f t="shared" si="45"/>
        <v>0</v>
      </c>
      <c r="K156" s="151">
        <f t="shared" si="46"/>
        <v>0</v>
      </c>
      <c r="L156" s="152">
        <v>150</v>
      </c>
      <c r="M156" s="151">
        <f t="shared" si="47"/>
        <v>0</v>
      </c>
      <c r="N156" s="151">
        <f t="shared" si="48"/>
        <v>0</v>
      </c>
      <c r="O156" s="151">
        <f t="shared" si="49"/>
        <v>0</v>
      </c>
      <c r="P156" s="153">
        <f t="shared" si="50"/>
        <v>0</v>
      </c>
      <c r="Q156" s="151">
        <f t="shared" si="50"/>
        <v>0</v>
      </c>
      <c r="R156" s="151">
        <f t="shared" si="50"/>
        <v>0</v>
      </c>
      <c r="S156" s="67"/>
    </row>
    <row r="157" spans="1:19" ht="18.95" customHeight="1" thickBot="1">
      <c r="A157" s="149" t="s">
        <v>88</v>
      </c>
      <c r="B157" s="131"/>
      <c r="C157" s="132" t="s">
        <v>85</v>
      </c>
      <c r="D157" s="133">
        <v>3</v>
      </c>
      <c r="E157" s="158" t="s">
        <v>210</v>
      </c>
      <c r="F157" s="159"/>
      <c r="G157" s="159"/>
      <c r="H157" s="141"/>
      <c r="I157" s="137">
        <f>VLOOKUP($D157,wartości[],3,FALSE)</f>
        <v>0</v>
      </c>
      <c r="J157" s="137">
        <f>VLOOKUP($D157,wartości[],4,FALSE)</f>
        <v>0</v>
      </c>
      <c r="K157" s="137">
        <f>VLOOKUP($D157,wartości[],5,FALSE)</f>
        <v>0</v>
      </c>
      <c r="L157" s="138"/>
      <c r="M157" s="137">
        <f>VLOOKUP($D157,wartości[],7,FALSE)</f>
        <v>0</v>
      </c>
      <c r="N157" s="137">
        <f>VLOOKUP($D157,wartości[],8,FALSE)</f>
        <v>0</v>
      </c>
      <c r="O157" s="137">
        <f>VLOOKUP($D157,wartości[],9,FALSE)</f>
        <v>0</v>
      </c>
      <c r="P157" s="139">
        <f>VLOOKUP($D157,wartości[],11,FALSE)</f>
        <v>0</v>
      </c>
      <c r="Q157" s="137">
        <f>VLOOKUP($D157,wartości[],12,FALSE)</f>
        <v>0</v>
      </c>
      <c r="R157" s="140">
        <f>VLOOKUP($D157,wartości[],13,FALSE)</f>
        <v>0</v>
      </c>
    </row>
    <row r="158" spans="1:19">
      <c r="A158" s="147">
        <f>$D$157</f>
        <v>3</v>
      </c>
      <c r="B158" s="172">
        <v>1</v>
      </c>
      <c r="C158" s="171" t="s">
        <v>185</v>
      </c>
      <c r="D158" s="173" t="s">
        <v>146</v>
      </c>
      <c r="E158" s="179">
        <f>'FORMULARZ OFERTY'!$H158+'FORMULARZ OFERTY'!$L158</f>
        <v>200</v>
      </c>
      <c r="F158" s="156"/>
      <c r="G158" s="157"/>
      <c r="H158" s="174">
        <v>100</v>
      </c>
      <c r="I158" s="175">
        <f t="shared" ref="I158:I169" si="165">ROUND($F158*H158,2)</f>
        <v>0</v>
      </c>
      <c r="J158" s="175">
        <f t="shared" ref="J158:J169" si="166">ROUND(I158*$G158,2)</f>
        <v>0</v>
      </c>
      <c r="K158" s="175">
        <f t="shared" ref="K158:K169" si="167">ROUND(I158+J158,2)</f>
        <v>0</v>
      </c>
      <c r="L158" s="176">
        <v>100</v>
      </c>
      <c r="M158" s="175">
        <f t="shared" ref="M158:M169" si="168">ROUND($F158*L158,2)</f>
        <v>0</v>
      </c>
      <c r="N158" s="175">
        <f t="shared" ref="N158:N169" si="169">ROUND(M158*$G158,2)</f>
        <v>0</v>
      </c>
      <c r="O158" s="175">
        <f t="shared" ref="O158:O169" si="170">ROUND(M158+N158,2)</f>
        <v>0</v>
      </c>
      <c r="P158" s="177">
        <f t="shared" ref="P158:P169" si="171">ROUND(I158+M158,2)</f>
        <v>0</v>
      </c>
      <c r="Q158" s="175">
        <f t="shared" ref="Q158:Q169" si="172">ROUND(J158+N158,2)</f>
        <v>0</v>
      </c>
      <c r="R158" s="178">
        <f t="shared" ref="R158:R169" si="173">ROUND(K158+O158,2)</f>
        <v>0</v>
      </c>
      <c r="S158" s="67"/>
    </row>
    <row r="159" spans="1:19">
      <c r="A159" s="147">
        <f>$D$157</f>
        <v>3</v>
      </c>
      <c r="B159" s="172">
        <f t="shared" ref="B159" si="174">B158+1</f>
        <v>2</v>
      </c>
      <c r="C159" s="171" t="s">
        <v>186</v>
      </c>
      <c r="D159" s="184" t="s">
        <v>146</v>
      </c>
      <c r="E159" s="182">
        <f>'FORMULARZ OFERTY'!$H159+'FORMULARZ OFERTY'!$L159</f>
        <v>120</v>
      </c>
      <c r="F159" s="156"/>
      <c r="G159" s="157"/>
      <c r="H159" s="174">
        <v>60</v>
      </c>
      <c r="I159" s="175">
        <f t="shared" ref="I159:I167" si="175">ROUND($F159*H159,2)</f>
        <v>0</v>
      </c>
      <c r="J159" s="175">
        <f t="shared" ref="J159:J167" si="176">ROUND(I159*$G159,2)</f>
        <v>0</v>
      </c>
      <c r="K159" s="175">
        <f t="shared" ref="K159:K167" si="177">ROUND(I159+J159,2)</f>
        <v>0</v>
      </c>
      <c r="L159" s="176">
        <v>60</v>
      </c>
      <c r="M159" s="175">
        <f t="shared" ref="M159:M167" si="178">ROUND($F159*L159,2)</f>
        <v>0</v>
      </c>
      <c r="N159" s="175">
        <f t="shared" ref="N159:N167" si="179">ROUND(M159*$G159,2)</f>
        <v>0</v>
      </c>
      <c r="O159" s="175">
        <f t="shared" ref="O159:O167" si="180">ROUND(M159+N159,2)</f>
        <v>0</v>
      </c>
      <c r="P159" s="177">
        <f t="shared" ref="P159:P167" si="181">ROUND(I159+M159,2)</f>
        <v>0</v>
      </c>
      <c r="Q159" s="175">
        <f t="shared" ref="Q159:Q167" si="182">ROUND(J159+N159,2)</f>
        <v>0</v>
      </c>
      <c r="R159" s="178">
        <f t="shared" ref="R159:R167" si="183">ROUND(K159+O159,2)</f>
        <v>0</v>
      </c>
      <c r="S159" s="67"/>
    </row>
    <row r="160" spans="1:19">
      <c r="A160" s="147">
        <f>$D$157</f>
        <v>3</v>
      </c>
      <c r="B160" s="172" t="s">
        <v>178</v>
      </c>
      <c r="C160" s="171" t="s">
        <v>187</v>
      </c>
      <c r="D160" s="173" t="s">
        <v>146</v>
      </c>
      <c r="E160" s="180">
        <f>'FORMULARZ OFERTY'!$H160+'FORMULARZ OFERTY'!$L160</f>
        <v>170</v>
      </c>
      <c r="F160" s="156"/>
      <c r="G160" s="157"/>
      <c r="H160" s="174">
        <v>85</v>
      </c>
      <c r="I160" s="175">
        <f t="shared" si="175"/>
        <v>0</v>
      </c>
      <c r="J160" s="175">
        <f t="shared" si="176"/>
        <v>0</v>
      </c>
      <c r="K160" s="175">
        <f t="shared" si="177"/>
        <v>0</v>
      </c>
      <c r="L160" s="176">
        <v>85</v>
      </c>
      <c r="M160" s="175">
        <f t="shared" si="178"/>
        <v>0</v>
      </c>
      <c r="N160" s="175">
        <f t="shared" si="179"/>
        <v>0</v>
      </c>
      <c r="O160" s="175">
        <f t="shared" si="180"/>
        <v>0</v>
      </c>
      <c r="P160" s="177">
        <f t="shared" si="181"/>
        <v>0</v>
      </c>
      <c r="Q160" s="175">
        <f t="shared" si="182"/>
        <v>0</v>
      </c>
      <c r="R160" s="178">
        <f t="shared" si="183"/>
        <v>0</v>
      </c>
      <c r="S160" s="67"/>
    </row>
    <row r="161" spans="1:19">
      <c r="A161" s="147">
        <f>$D$157</f>
        <v>3</v>
      </c>
      <c r="B161" s="172" t="s">
        <v>179</v>
      </c>
      <c r="C161" s="171" t="s">
        <v>188</v>
      </c>
      <c r="D161" s="173" t="s">
        <v>146</v>
      </c>
      <c r="E161" s="180">
        <f>'FORMULARZ OFERTY'!$H161+'FORMULARZ OFERTY'!$L161</f>
        <v>40</v>
      </c>
      <c r="F161" s="156"/>
      <c r="G161" s="157"/>
      <c r="H161" s="174">
        <v>20</v>
      </c>
      <c r="I161" s="175">
        <f t="shared" si="175"/>
        <v>0</v>
      </c>
      <c r="J161" s="175">
        <f t="shared" si="176"/>
        <v>0</v>
      </c>
      <c r="K161" s="175">
        <f t="shared" si="177"/>
        <v>0</v>
      </c>
      <c r="L161" s="176">
        <v>20</v>
      </c>
      <c r="M161" s="175">
        <f t="shared" si="178"/>
        <v>0</v>
      </c>
      <c r="N161" s="175">
        <f t="shared" si="179"/>
        <v>0</v>
      </c>
      <c r="O161" s="175">
        <f t="shared" si="180"/>
        <v>0</v>
      </c>
      <c r="P161" s="177">
        <f t="shared" si="181"/>
        <v>0</v>
      </c>
      <c r="Q161" s="175">
        <f t="shared" si="182"/>
        <v>0</v>
      </c>
      <c r="R161" s="178">
        <f t="shared" si="183"/>
        <v>0</v>
      </c>
      <c r="S161" s="67"/>
    </row>
    <row r="162" spans="1:19">
      <c r="A162" s="147">
        <f>$D$157</f>
        <v>3</v>
      </c>
      <c r="B162" s="172" t="s">
        <v>180</v>
      </c>
      <c r="C162" s="171" t="s">
        <v>189</v>
      </c>
      <c r="D162" s="173" t="s">
        <v>146</v>
      </c>
      <c r="E162" s="180">
        <f>'FORMULARZ OFERTY'!$H162+'FORMULARZ OFERTY'!$L162</f>
        <v>40</v>
      </c>
      <c r="F162" s="156"/>
      <c r="G162" s="157"/>
      <c r="H162" s="174">
        <v>20</v>
      </c>
      <c r="I162" s="175">
        <f t="shared" si="175"/>
        <v>0</v>
      </c>
      <c r="J162" s="175">
        <f t="shared" si="176"/>
        <v>0</v>
      </c>
      <c r="K162" s="175">
        <f t="shared" si="177"/>
        <v>0</v>
      </c>
      <c r="L162" s="176">
        <v>20</v>
      </c>
      <c r="M162" s="175">
        <f t="shared" si="178"/>
        <v>0</v>
      </c>
      <c r="N162" s="175">
        <f t="shared" si="179"/>
        <v>0</v>
      </c>
      <c r="O162" s="175">
        <f t="shared" si="180"/>
        <v>0</v>
      </c>
      <c r="P162" s="177">
        <f t="shared" si="181"/>
        <v>0</v>
      </c>
      <c r="Q162" s="175">
        <f t="shared" si="182"/>
        <v>0</v>
      </c>
      <c r="R162" s="178">
        <f t="shared" si="183"/>
        <v>0</v>
      </c>
      <c r="S162" s="67"/>
    </row>
    <row r="163" spans="1:19">
      <c r="A163" s="147">
        <f t="shared" ref="A163:A165" si="184">$D$157</f>
        <v>3</v>
      </c>
      <c r="B163" s="172" t="s">
        <v>181</v>
      </c>
      <c r="C163" s="171" t="s">
        <v>190</v>
      </c>
      <c r="D163" s="173" t="s">
        <v>146</v>
      </c>
      <c r="E163" s="180">
        <f>'FORMULARZ OFERTY'!$H163+'FORMULARZ OFERTY'!$L163</f>
        <v>40</v>
      </c>
      <c r="F163" s="156"/>
      <c r="G163" s="157"/>
      <c r="H163" s="174">
        <v>20</v>
      </c>
      <c r="I163" s="175">
        <f t="shared" si="175"/>
        <v>0</v>
      </c>
      <c r="J163" s="175">
        <f t="shared" si="176"/>
        <v>0</v>
      </c>
      <c r="K163" s="175">
        <f t="shared" si="177"/>
        <v>0</v>
      </c>
      <c r="L163" s="176">
        <v>20</v>
      </c>
      <c r="M163" s="175">
        <f t="shared" si="178"/>
        <v>0</v>
      </c>
      <c r="N163" s="175">
        <f t="shared" si="179"/>
        <v>0</v>
      </c>
      <c r="O163" s="175">
        <f t="shared" si="180"/>
        <v>0</v>
      </c>
      <c r="P163" s="177">
        <f t="shared" si="181"/>
        <v>0</v>
      </c>
      <c r="Q163" s="175">
        <f t="shared" si="182"/>
        <v>0</v>
      </c>
      <c r="R163" s="178">
        <f t="shared" si="183"/>
        <v>0</v>
      </c>
      <c r="S163" s="67"/>
    </row>
    <row r="164" spans="1:19">
      <c r="A164" s="147">
        <f t="shared" si="184"/>
        <v>3</v>
      </c>
      <c r="B164" s="172" t="s">
        <v>182</v>
      </c>
      <c r="C164" s="171" t="s">
        <v>191</v>
      </c>
      <c r="D164" s="173" t="s">
        <v>146</v>
      </c>
      <c r="E164" s="180">
        <f>'FORMULARZ OFERTY'!$H164+'FORMULARZ OFERTY'!$L164</f>
        <v>70</v>
      </c>
      <c r="F164" s="156"/>
      <c r="G164" s="157"/>
      <c r="H164" s="174">
        <v>35</v>
      </c>
      <c r="I164" s="175">
        <f t="shared" si="175"/>
        <v>0</v>
      </c>
      <c r="J164" s="175">
        <f t="shared" si="176"/>
        <v>0</v>
      </c>
      <c r="K164" s="175">
        <f t="shared" si="177"/>
        <v>0</v>
      </c>
      <c r="L164" s="176">
        <v>35</v>
      </c>
      <c r="M164" s="175">
        <f t="shared" si="178"/>
        <v>0</v>
      </c>
      <c r="N164" s="175">
        <f t="shared" si="179"/>
        <v>0</v>
      </c>
      <c r="O164" s="175">
        <f t="shared" si="180"/>
        <v>0</v>
      </c>
      <c r="P164" s="177">
        <f t="shared" si="181"/>
        <v>0</v>
      </c>
      <c r="Q164" s="175">
        <f t="shared" si="182"/>
        <v>0</v>
      </c>
      <c r="R164" s="178">
        <f t="shared" si="183"/>
        <v>0</v>
      </c>
      <c r="S164" s="67"/>
    </row>
    <row r="165" spans="1:19">
      <c r="A165" s="147">
        <f t="shared" si="184"/>
        <v>3</v>
      </c>
      <c r="B165" s="172" t="s">
        <v>183</v>
      </c>
      <c r="C165" s="171" t="s">
        <v>192</v>
      </c>
      <c r="D165" s="173" t="s">
        <v>146</v>
      </c>
      <c r="E165" s="180">
        <f>'FORMULARZ OFERTY'!$H165+'FORMULARZ OFERTY'!$L165</f>
        <v>80</v>
      </c>
      <c r="F165" s="156"/>
      <c r="G165" s="157"/>
      <c r="H165" s="174">
        <v>40</v>
      </c>
      <c r="I165" s="175">
        <f t="shared" si="175"/>
        <v>0</v>
      </c>
      <c r="J165" s="175">
        <f t="shared" si="176"/>
        <v>0</v>
      </c>
      <c r="K165" s="175">
        <f t="shared" si="177"/>
        <v>0</v>
      </c>
      <c r="L165" s="176">
        <v>40</v>
      </c>
      <c r="M165" s="175">
        <f t="shared" si="178"/>
        <v>0</v>
      </c>
      <c r="N165" s="175">
        <f t="shared" si="179"/>
        <v>0</v>
      </c>
      <c r="O165" s="175">
        <f t="shared" si="180"/>
        <v>0</v>
      </c>
      <c r="P165" s="177">
        <f t="shared" si="181"/>
        <v>0</v>
      </c>
      <c r="Q165" s="175">
        <f t="shared" si="182"/>
        <v>0</v>
      </c>
      <c r="R165" s="178">
        <f t="shared" si="183"/>
        <v>0</v>
      </c>
      <c r="S165" s="67"/>
    </row>
    <row r="166" spans="1:19">
      <c r="A166" s="147">
        <f>$D$157</f>
        <v>3</v>
      </c>
      <c r="B166" s="172" t="s">
        <v>184</v>
      </c>
      <c r="C166" s="171" t="s">
        <v>193</v>
      </c>
      <c r="D166" s="184" t="s">
        <v>146</v>
      </c>
      <c r="E166" s="182">
        <f>'FORMULARZ OFERTY'!$H166+'FORMULARZ OFERTY'!$L166</f>
        <v>70</v>
      </c>
      <c r="F166" s="156"/>
      <c r="G166" s="157"/>
      <c r="H166" s="174">
        <v>35</v>
      </c>
      <c r="I166" s="175">
        <f t="shared" ref="I166" si="185">ROUND($F166*H166,2)</f>
        <v>0</v>
      </c>
      <c r="J166" s="175">
        <f t="shared" ref="J166" si="186">ROUND(I166*$G166,2)</f>
        <v>0</v>
      </c>
      <c r="K166" s="175">
        <f t="shared" ref="K166" si="187">ROUND(I166+J166,2)</f>
        <v>0</v>
      </c>
      <c r="L166" s="176">
        <v>35</v>
      </c>
      <c r="M166" s="175">
        <f t="shared" ref="M166" si="188">ROUND($F166*L166,2)</f>
        <v>0</v>
      </c>
      <c r="N166" s="175">
        <f t="shared" ref="N166" si="189">ROUND(M166*$G166,2)</f>
        <v>0</v>
      </c>
      <c r="O166" s="175">
        <f t="shared" ref="O166" si="190">ROUND(M166+N166,2)</f>
        <v>0</v>
      </c>
      <c r="P166" s="177">
        <f t="shared" ref="P166" si="191">ROUND(I166+M166,2)</f>
        <v>0</v>
      </c>
      <c r="Q166" s="175">
        <f t="shared" ref="Q166" si="192">ROUND(J166+N166,2)</f>
        <v>0</v>
      </c>
      <c r="R166" s="178">
        <f t="shared" ref="R166" si="193">ROUND(K166+O166,2)</f>
        <v>0</v>
      </c>
      <c r="S166" s="67"/>
    </row>
    <row r="167" spans="1:19">
      <c r="A167" s="147">
        <f>$D$157</f>
        <v>3</v>
      </c>
      <c r="B167" s="172" t="s">
        <v>204</v>
      </c>
      <c r="C167" s="171" t="s">
        <v>207</v>
      </c>
      <c r="D167" s="184" t="s">
        <v>146</v>
      </c>
      <c r="E167" s="182">
        <f>'FORMULARZ OFERTY'!$H167+'FORMULARZ OFERTY'!$L167</f>
        <v>70</v>
      </c>
      <c r="F167" s="156"/>
      <c r="G167" s="157"/>
      <c r="H167" s="174">
        <v>35</v>
      </c>
      <c r="I167" s="175">
        <f t="shared" si="175"/>
        <v>0</v>
      </c>
      <c r="J167" s="175">
        <f t="shared" si="176"/>
        <v>0</v>
      </c>
      <c r="K167" s="175">
        <f t="shared" si="177"/>
        <v>0</v>
      </c>
      <c r="L167" s="176">
        <v>35</v>
      </c>
      <c r="M167" s="175">
        <f t="shared" si="178"/>
        <v>0</v>
      </c>
      <c r="N167" s="175">
        <f t="shared" si="179"/>
        <v>0</v>
      </c>
      <c r="O167" s="175">
        <f t="shared" si="180"/>
        <v>0</v>
      </c>
      <c r="P167" s="177">
        <f t="shared" si="181"/>
        <v>0</v>
      </c>
      <c r="Q167" s="175">
        <f t="shared" si="182"/>
        <v>0</v>
      </c>
      <c r="R167" s="178">
        <f t="shared" si="183"/>
        <v>0</v>
      </c>
      <c r="S167" s="67"/>
    </row>
    <row r="168" spans="1:19">
      <c r="A168" s="147">
        <f>$D$157</f>
        <v>3</v>
      </c>
      <c r="B168" s="172" t="s">
        <v>205</v>
      </c>
      <c r="C168" s="171" t="s">
        <v>194</v>
      </c>
      <c r="D168" s="184" t="s">
        <v>146</v>
      </c>
      <c r="E168" s="182">
        <f>'FORMULARZ OFERTY'!$H168+'FORMULARZ OFERTY'!$L168</f>
        <v>150</v>
      </c>
      <c r="F168" s="156"/>
      <c r="G168" s="157"/>
      <c r="H168" s="174">
        <v>75</v>
      </c>
      <c r="I168" s="175">
        <f t="shared" si="165"/>
        <v>0</v>
      </c>
      <c r="J168" s="175">
        <f t="shared" si="166"/>
        <v>0</v>
      </c>
      <c r="K168" s="175">
        <f t="shared" si="167"/>
        <v>0</v>
      </c>
      <c r="L168" s="176">
        <v>75</v>
      </c>
      <c r="M168" s="175">
        <f t="shared" si="168"/>
        <v>0</v>
      </c>
      <c r="N168" s="175">
        <f t="shared" si="169"/>
        <v>0</v>
      </c>
      <c r="O168" s="175">
        <f t="shared" si="170"/>
        <v>0</v>
      </c>
      <c r="P168" s="177">
        <f t="shared" si="171"/>
        <v>0</v>
      </c>
      <c r="Q168" s="175">
        <f t="shared" si="172"/>
        <v>0</v>
      </c>
      <c r="R168" s="178">
        <f t="shared" si="173"/>
        <v>0</v>
      </c>
      <c r="S168" s="67"/>
    </row>
    <row r="169" spans="1:19" ht="17.25" thickBot="1">
      <c r="A169" s="147">
        <f>$D$157</f>
        <v>3</v>
      </c>
      <c r="B169" s="172" t="s">
        <v>206</v>
      </c>
      <c r="C169" s="171" t="s">
        <v>195</v>
      </c>
      <c r="D169" s="185" t="s">
        <v>146</v>
      </c>
      <c r="E169" s="183">
        <f>'FORMULARZ OFERTY'!$H169+'FORMULARZ OFERTY'!$L169</f>
        <v>120</v>
      </c>
      <c r="F169" s="156"/>
      <c r="G169" s="157"/>
      <c r="H169" s="174">
        <v>60</v>
      </c>
      <c r="I169" s="175">
        <f t="shared" si="165"/>
        <v>0</v>
      </c>
      <c r="J169" s="175">
        <f t="shared" si="166"/>
        <v>0</v>
      </c>
      <c r="K169" s="175">
        <f t="shared" si="167"/>
        <v>0</v>
      </c>
      <c r="L169" s="176">
        <v>60</v>
      </c>
      <c r="M169" s="175">
        <f t="shared" si="168"/>
        <v>0</v>
      </c>
      <c r="N169" s="175">
        <f t="shared" si="169"/>
        <v>0</v>
      </c>
      <c r="O169" s="175">
        <f t="shared" si="170"/>
        <v>0</v>
      </c>
      <c r="P169" s="177">
        <f t="shared" si="171"/>
        <v>0</v>
      </c>
      <c r="Q169" s="175">
        <f t="shared" si="172"/>
        <v>0</v>
      </c>
      <c r="R169" s="178">
        <f t="shared" si="173"/>
        <v>0</v>
      </c>
    </row>
    <row r="170" spans="1:19" ht="18.95" customHeight="1" thickBot="1">
      <c r="A170" s="149" t="s">
        <v>88</v>
      </c>
      <c r="B170" s="131"/>
      <c r="C170" s="132" t="s">
        <v>85</v>
      </c>
      <c r="D170" s="133">
        <v>4</v>
      </c>
      <c r="E170" s="158" t="s">
        <v>211</v>
      </c>
      <c r="F170" s="159"/>
      <c r="G170" s="159"/>
      <c r="H170" s="141"/>
      <c r="I170" s="137">
        <f>VLOOKUP($D170,wartości[],3,FALSE)</f>
        <v>0</v>
      </c>
      <c r="J170" s="137">
        <f>VLOOKUP($D170,wartości[],4,FALSE)</f>
        <v>0</v>
      </c>
      <c r="K170" s="137">
        <f>VLOOKUP($D170,wartości[],5,FALSE)</f>
        <v>0</v>
      </c>
      <c r="L170" s="138"/>
      <c r="M170" s="137">
        <f>VLOOKUP($D170,wartości[],7,FALSE)</f>
        <v>0</v>
      </c>
      <c r="N170" s="137">
        <f>VLOOKUP($D170,wartości[],8,FALSE)</f>
        <v>0</v>
      </c>
      <c r="O170" s="137">
        <f>VLOOKUP($D170,wartości[],9,FALSE)</f>
        <v>0</v>
      </c>
      <c r="P170" s="139">
        <f>VLOOKUP($D170,wartości[],11,FALSE)</f>
        <v>0</v>
      </c>
      <c r="Q170" s="137">
        <f>VLOOKUP($D170,wartości[],12,FALSE)</f>
        <v>0</v>
      </c>
      <c r="R170" s="140">
        <f>VLOOKUP($D170,wartości[],13,FALSE)</f>
        <v>0</v>
      </c>
    </row>
    <row r="171" spans="1:19">
      <c r="A171" s="147">
        <f>$D$170</f>
        <v>4</v>
      </c>
      <c r="B171" s="172">
        <v>1</v>
      </c>
      <c r="C171" s="171" t="s">
        <v>196</v>
      </c>
      <c r="D171" s="173" t="s">
        <v>146</v>
      </c>
      <c r="E171" s="179">
        <f>'FORMULARZ OFERTY'!$H171+'FORMULARZ OFERTY'!$L171</f>
        <v>200</v>
      </c>
      <c r="F171" s="156"/>
      <c r="G171" s="157"/>
      <c r="H171" s="174">
        <v>100</v>
      </c>
      <c r="I171" s="175">
        <f t="shared" ref="I171:I174" si="194">ROUND($F171*H171,2)</f>
        <v>0</v>
      </c>
      <c r="J171" s="175">
        <f t="shared" ref="J171:J174" si="195">ROUND(I171*$G171,2)</f>
        <v>0</v>
      </c>
      <c r="K171" s="175">
        <f t="shared" ref="K171:K174" si="196">ROUND(I171+J171,2)</f>
        <v>0</v>
      </c>
      <c r="L171" s="176">
        <v>100</v>
      </c>
      <c r="M171" s="175">
        <f t="shared" ref="M171:M174" si="197">ROUND($F171*L171,2)</f>
        <v>0</v>
      </c>
      <c r="N171" s="175">
        <f t="shared" ref="N171:N174" si="198">ROUND(M171*$G171,2)</f>
        <v>0</v>
      </c>
      <c r="O171" s="175">
        <f t="shared" ref="O171:O174" si="199">ROUND(M171+N171,2)</f>
        <v>0</v>
      </c>
      <c r="P171" s="177">
        <f t="shared" ref="P171:P174" si="200">ROUND(I171+M171,2)</f>
        <v>0</v>
      </c>
      <c r="Q171" s="175">
        <f t="shared" ref="Q171:Q174" si="201">ROUND(J171+N171,2)</f>
        <v>0</v>
      </c>
      <c r="R171" s="178">
        <f t="shared" ref="R171:R174" si="202">ROUND(K171+O171,2)</f>
        <v>0</v>
      </c>
      <c r="S171" s="67"/>
    </row>
    <row r="172" spans="1:19">
      <c r="A172" s="147">
        <f>$D$170</f>
        <v>4</v>
      </c>
      <c r="B172" s="172">
        <f>B171+1</f>
        <v>2</v>
      </c>
      <c r="C172" s="171" t="s">
        <v>197</v>
      </c>
      <c r="D172" s="173" t="s">
        <v>146</v>
      </c>
      <c r="E172" s="180">
        <f>'FORMULARZ OFERTY'!$H172+'FORMULARZ OFERTY'!$L172</f>
        <v>90</v>
      </c>
      <c r="F172" s="156"/>
      <c r="G172" s="157"/>
      <c r="H172" s="174">
        <v>45</v>
      </c>
      <c r="I172" s="175">
        <f t="shared" si="194"/>
        <v>0</v>
      </c>
      <c r="J172" s="175">
        <f t="shared" si="195"/>
        <v>0</v>
      </c>
      <c r="K172" s="175">
        <f t="shared" si="196"/>
        <v>0</v>
      </c>
      <c r="L172" s="176">
        <v>45</v>
      </c>
      <c r="M172" s="175">
        <f t="shared" si="197"/>
        <v>0</v>
      </c>
      <c r="N172" s="175">
        <f t="shared" si="198"/>
        <v>0</v>
      </c>
      <c r="O172" s="175">
        <f t="shared" si="199"/>
        <v>0</v>
      </c>
      <c r="P172" s="177">
        <f t="shared" si="200"/>
        <v>0</v>
      </c>
      <c r="Q172" s="175">
        <f t="shared" si="201"/>
        <v>0</v>
      </c>
      <c r="R172" s="178">
        <f t="shared" si="202"/>
        <v>0</v>
      </c>
      <c r="S172" s="67"/>
    </row>
    <row r="173" spans="1:19" hidden="1">
      <c r="A173" s="147">
        <f>$D$170</f>
        <v>4</v>
      </c>
      <c r="B173" s="172">
        <f t="shared" ref="B173" si="203">B172+1</f>
        <v>3</v>
      </c>
      <c r="C173" s="171"/>
      <c r="D173" s="173"/>
      <c r="E173" s="181">
        <f>'FORMULARZ OFERTY'!$H173+'FORMULARZ OFERTY'!$L173</f>
        <v>2</v>
      </c>
      <c r="F173" s="156"/>
      <c r="G173" s="157"/>
      <c r="H173" s="174">
        <v>1</v>
      </c>
      <c r="I173" s="175">
        <f t="shared" si="194"/>
        <v>0</v>
      </c>
      <c r="J173" s="175">
        <f t="shared" si="195"/>
        <v>0</v>
      </c>
      <c r="K173" s="175">
        <f t="shared" si="196"/>
        <v>0</v>
      </c>
      <c r="L173" s="176">
        <v>1</v>
      </c>
      <c r="M173" s="175">
        <f t="shared" si="197"/>
        <v>0</v>
      </c>
      <c r="N173" s="175">
        <f t="shared" si="198"/>
        <v>0</v>
      </c>
      <c r="O173" s="175">
        <f t="shared" si="199"/>
        <v>0</v>
      </c>
      <c r="P173" s="177">
        <f t="shared" si="200"/>
        <v>0</v>
      </c>
      <c r="Q173" s="175">
        <f t="shared" si="201"/>
        <v>0</v>
      </c>
      <c r="R173" s="178">
        <f t="shared" si="202"/>
        <v>0</v>
      </c>
      <c r="S173" s="67"/>
    </row>
    <row r="174" spans="1:19" ht="17.25" hidden="1" thickBot="1">
      <c r="A174" s="147">
        <f>$D$170</f>
        <v>4</v>
      </c>
      <c r="B174" s="172">
        <f>B173+1</f>
        <v>4</v>
      </c>
      <c r="C174" s="171"/>
      <c r="D174" s="184"/>
      <c r="E174" s="183">
        <f>'FORMULARZ OFERTY'!$H174+'FORMULARZ OFERTY'!$L174</f>
        <v>2</v>
      </c>
      <c r="F174" s="156"/>
      <c r="G174" s="157"/>
      <c r="H174" s="174">
        <v>1</v>
      </c>
      <c r="I174" s="175">
        <f t="shared" si="194"/>
        <v>0</v>
      </c>
      <c r="J174" s="175">
        <f t="shared" si="195"/>
        <v>0</v>
      </c>
      <c r="K174" s="175">
        <f t="shared" si="196"/>
        <v>0</v>
      </c>
      <c r="L174" s="176">
        <v>1</v>
      </c>
      <c r="M174" s="175">
        <f t="shared" si="197"/>
        <v>0</v>
      </c>
      <c r="N174" s="175">
        <f t="shared" si="198"/>
        <v>0</v>
      </c>
      <c r="O174" s="175">
        <f t="shared" si="199"/>
        <v>0</v>
      </c>
      <c r="P174" s="177">
        <f t="shared" si="200"/>
        <v>0</v>
      </c>
      <c r="Q174" s="175">
        <f t="shared" si="201"/>
        <v>0</v>
      </c>
      <c r="R174" s="178">
        <f t="shared" si="202"/>
        <v>0</v>
      </c>
    </row>
    <row r="175" spans="1:19" ht="18.95" hidden="1" customHeight="1" thickBot="1">
      <c r="A175" s="149" t="s">
        <v>88</v>
      </c>
      <c r="B175" s="131"/>
      <c r="C175" s="132" t="s">
        <v>85</v>
      </c>
      <c r="D175" s="133">
        <v>5</v>
      </c>
      <c r="E175" s="158"/>
      <c r="F175" s="159"/>
      <c r="G175" s="159"/>
      <c r="H175" s="141"/>
      <c r="I175" s="137">
        <f>VLOOKUP($D175,wartości[],3,FALSE)</f>
        <v>0</v>
      </c>
      <c r="J175" s="137">
        <f>VLOOKUP($D175,wartości[],4,FALSE)</f>
        <v>0</v>
      </c>
      <c r="K175" s="137">
        <f>VLOOKUP($D175,wartości[],5,FALSE)</f>
        <v>0</v>
      </c>
      <c r="L175" s="138"/>
      <c r="M175" s="137">
        <f>VLOOKUP($D175,wartości[],7,FALSE)</f>
        <v>0</v>
      </c>
      <c r="N175" s="137">
        <f>VLOOKUP($D175,wartości[],8,FALSE)</f>
        <v>0</v>
      </c>
      <c r="O175" s="137">
        <f>VLOOKUP($D175,wartości[],9,FALSE)</f>
        <v>0</v>
      </c>
      <c r="P175" s="139">
        <f>VLOOKUP($D175,wartości[],11,FALSE)</f>
        <v>0</v>
      </c>
      <c r="Q175" s="137">
        <f>VLOOKUP($D175,wartości[],12,FALSE)</f>
        <v>0</v>
      </c>
      <c r="R175" s="140">
        <f>VLOOKUP($D175,wartości[],13,FALSE)</f>
        <v>0</v>
      </c>
    </row>
    <row r="176" spans="1:19" hidden="1">
      <c r="A176" s="147">
        <f>$D$175</f>
        <v>5</v>
      </c>
      <c r="B176" s="172">
        <v>1</v>
      </c>
      <c r="C176" s="171"/>
      <c r="D176" s="173"/>
      <c r="E176" s="179">
        <f>'FORMULARZ OFERTY'!$H176+'FORMULARZ OFERTY'!$L176</f>
        <v>2</v>
      </c>
      <c r="F176" s="156"/>
      <c r="G176" s="157"/>
      <c r="H176" s="174">
        <v>1</v>
      </c>
      <c r="I176" s="175">
        <f t="shared" ref="I176:I179" si="204">ROUND($F176*H176,2)</f>
        <v>0</v>
      </c>
      <c r="J176" s="175">
        <f t="shared" ref="J176:J179" si="205">ROUND(I176*$G176,2)</f>
        <v>0</v>
      </c>
      <c r="K176" s="175">
        <f t="shared" ref="K176:K179" si="206">ROUND(I176+J176,2)</f>
        <v>0</v>
      </c>
      <c r="L176" s="176">
        <v>1</v>
      </c>
      <c r="M176" s="175">
        <f t="shared" ref="M176:M179" si="207">ROUND($F176*L176,2)</f>
        <v>0</v>
      </c>
      <c r="N176" s="175">
        <f t="shared" ref="N176:N179" si="208">ROUND(M176*$G176,2)</f>
        <v>0</v>
      </c>
      <c r="O176" s="175">
        <f t="shared" ref="O176:O179" si="209">ROUND(M176+N176,2)</f>
        <v>0</v>
      </c>
      <c r="P176" s="177">
        <f t="shared" ref="P176:P179" si="210">ROUND(I176+M176,2)</f>
        <v>0</v>
      </c>
      <c r="Q176" s="175">
        <f t="shared" ref="Q176:Q179" si="211">ROUND(J176+N176,2)</f>
        <v>0</v>
      </c>
      <c r="R176" s="178">
        <f t="shared" ref="R176:R179" si="212">ROUND(K176+O176,2)</f>
        <v>0</v>
      </c>
      <c r="S176" s="67"/>
    </row>
    <row r="177" spans="1:19" hidden="1">
      <c r="A177" s="147">
        <f t="shared" ref="A177:A179" si="213">$D$175</f>
        <v>5</v>
      </c>
      <c r="B177" s="172">
        <f>B176+1</f>
        <v>2</v>
      </c>
      <c r="C177" s="171"/>
      <c r="D177" s="173"/>
      <c r="E177" s="180">
        <f>'FORMULARZ OFERTY'!$H177+'FORMULARZ OFERTY'!$L177</f>
        <v>2</v>
      </c>
      <c r="F177" s="156"/>
      <c r="G177" s="157"/>
      <c r="H177" s="174">
        <v>1</v>
      </c>
      <c r="I177" s="175">
        <f t="shared" si="204"/>
        <v>0</v>
      </c>
      <c r="J177" s="175">
        <f t="shared" si="205"/>
        <v>0</v>
      </c>
      <c r="K177" s="175">
        <f t="shared" si="206"/>
        <v>0</v>
      </c>
      <c r="L177" s="176">
        <v>1</v>
      </c>
      <c r="M177" s="175">
        <f t="shared" si="207"/>
        <v>0</v>
      </c>
      <c r="N177" s="175">
        <f t="shared" si="208"/>
        <v>0</v>
      </c>
      <c r="O177" s="175">
        <f t="shared" si="209"/>
        <v>0</v>
      </c>
      <c r="P177" s="177">
        <f t="shared" si="210"/>
        <v>0</v>
      </c>
      <c r="Q177" s="175">
        <f t="shared" si="211"/>
        <v>0</v>
      </c>
      <c r="R177" s="178">
        <f t="shared" si="212"/>
        <v>0</v>
      </c>
      <c r="S177" s="67"/>
    </row>
    <row r="178" spans="1:19" hidden="1">
      <c r="A178" s="147">
        <f t="shared" si="213"/>
        <v>5</v>
      </c>
      <c r="B178" s="172">
        <f t="shared" ref="B178" si="214">B177+1</f>
        <v>3</v>
      </c>
      <c r="C178" s="171"/>
      <c r="D178" s="173"/>
      <c r="E178" s="181">
        <f>'FORMULARZ OFERTY'!$H178+'FORMULARZ OFERTY'!$L178</f>
        <v>2</v>
      </c>
      <c r="F178" s="156"/>
      <c r="G178" s="157"/>
      <c r="H178" s="174">
        <v>1</v>
      </c>
      <c r="I178" s="175">
        <f t="shared" si="204"/>
        <v>0</v>
      </c>
      <c r="J178" s="175">
        <f t="shared" si="205"/>
        <v>0</v>
      </c>
      <c r="K178" s="175">
        <f t="shared" si="206"/>
        <v>0</v>
      </c>
      <c r="L178" s="176">
        <v>1</v>
      </c>
      <c r="M178" s="175">
        <f t="shared" si="207"/>
        <v>0</v>
      </c>
      <c r="N178" s="175">
        <f t="shared" si="208"/>
        <v>0</v>
      </c>
      <c r="O178" s="175">
        <f t="shared" si="209"/>
        <v>0</v>
      </c>
      <c r="P178" s="177">
        <f t="shared" si="210"/>
        <v>0</v>
      </c>
      <c r="Q178" s="175">
        <f t="shared" si="211"/>
        <v>0</v>
      </c>
      <c r="R178" s="178">
        <f t="shared" si="212"/>
        <v>0</v>
      </c>
      <c r="S178" s="67"/>
    </row>
    <row r="179" spans="1:19" hidden="1">
      <c r="A179" s="147">
        <f t="shared" si="213"/>
        <v>5</v>
      </c>
      <c r="B179" s="172">
        <f>B178+1</f>
        <v>4</v>
      </c>
      <c r="C179" s="171"/>
      <c r="D179" s="184"/>
      <c r="E179" s="183">
        <f>'FORMULARZ OFERTY'!$H179+'FORMULARZ OFERTY'!$L179</f>
        <v>2</v>
      </c>
      <c r="F179" s="156"/>
      <c r="G179" s="157"/>
      <c r="H179" s="174">
        <v>1</v>
      </c>
      <c r="I179" s="175">
        <f t="shared" si="204"/>
        <v>0</v>
      </c>
      <c r="J179" s="175">
        <f t="shared" si="205"/>
        <v>0</v>
      </c>
      <c r="K179" s="175">
        <f t="shared" si="206"/>
        <v>0</v>
      </c>
      <c r="L179" s="176">
        <v>1</v>
      </c>
      <c r="M179" s="175">
        <f t="shared" si="207"/>
        <v>0</v>
      </c>
      <c r="N179" s="175">
        <f t="shared" si="208"/>
        <v>0</v>
      </c>
      <c r="O179" s="175">
        <f t="shared" si="209"/>
        <v>0</v>
      </c>
      <c r="P179" s="177">
        <f t="shared" si="210"/>
        <v>0</v>
      </c>
      <c r="Q179" s="175">
        <f t="shared" si="211"/>
        <v>0</v>
      </c>
      <c r="R179" s="178">
        <f t="shared" si="212"/>
        <v>0</v>
      </c>
    </row>
    <row r="180" spans="1:19"/>
    <row r="181" spans="1:19"/>
    <row r="182" spans="1:19"/>
    <row r="183" spans="1:19"/>
    <row r="184" spans="1:19"/>
    <row r="185" spans="1:19"/>
    <row r="186" spans="1:19"/>
    <row r="187" spans="1:19"/>
    <row r="188" spans="1:19"/>
    <row r="189" spans="1:19"/>
    <row r="190" spans="1:19"/>
    <row r="191" spans="1:19"/>
    <row r="192" spans="1:19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</sheetData>
  <sheetProtection algorithmName="SHA-512" hashValue="tnyOk9ZdbVt/XtsC3UBEKDRJH9vpDGm04pKuKMNyM3EKKtYT3/DpeOKtpTAZoChQl14wQmE1YeqIqp/vxNUuAA==" saltValue="LWtWnrHphl5+4VzuTxDZ4Q==" spinCount="100000" sheet="1" objects="1" scenarios="1"/>
  <mergeCells count="30"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I21:K21"/>
    <mergeCell ref="D5:F5"/>
    <mergeCell ref="I20:K20"/>
    <mergeCell ref="N14:O14"/>
    <mergeCell ref="D14:M14"/>
    <mergeCell ref="E16:G16"/>
    <mergeCell ref="C15:K15"/>
    <mergeCell ref="M15:O15"/>
    <mergeCell ref="F18:H18"/>
    <mergeCell ref="I18:K18"/>
    <mergeCell ref="F17:G17"/>
    <mergeCell ref="F19:H19"/>
    <mergeCell ref="F20:H20"/>
    <mergeCell ref="I19:K19"/>
    <mergeCell ref="F21:H21"/>
  </mergeCells>
  <conditionalFormatting sqref="D2">
    <cfRule type="notContainsBlanks" dxfId="173" priority="78">
      <formula>LEN(TRIM(D2))&gt;0</formula>
    </cfRule>
  </conditionalFormatting>
  <conditionalFormatting sqref="D3:K4">
    <cfRule type="notContainsBlanks" dxfId="172" priority="75">
      <formula>LEN(TRIM(D3))&gt;0</formula>
    </cfRule>
  </conditionalFormatting>
  <conditionalFormatting sqref="D5:F5">
    <cfRule type="notContainsBlanks" dxfId="171" priority="72">
      <formula>LEN(TRIM(D5))&gt;0</formula>
    </cfRule>
  </conditionalFormatting>
  <conditionalFormatting sqref="M3">
    <cfRule type="notContainsBlanks" dxfId="170" priority="71">
      <formula>LEN(TRIM(M3))&gt;0</formula>
    </cfRule>
  </conditionalFormatting>
  <conditionalFormatting sqref="O3">
    <cfRule type="notContainsBlanks" dxfId="169" priority="70">
      <formula>LEN(TRIM(O3))&gt;0</formula>
    </cfRule>
  </conditionalFormatting>
  <conditionalFormatting sqref="I5:K5">
    <cfRule type="notContainsBlanks" dxfId="168" priority="69">
      <formula>LEN(TRIM(I5))&gt;0</formula>
    </cfRule>
  </conditionalFormatting>
  <conditionalFormatting sqref="D6:G6">
    <cfRule type="notContainsBlanks" dxfId="167" priority="68">
      <formula>LEN(TRIM(D6))&gt;0</formula>
    </cfRule>
  </conditionalFormatting>
  <conditionalFormatting sqref="I6">
    <cfRule type="notContainsBlanks" dxfId="166" priority="67">
      <formula>LEN(TRIM(I6))&gt;0</formula>
    </cfRule>
  </conditionalFormatting>
  <conditionalFormatting sqref="K6:M6">
    <cfRule type="notContainsBlanks" dxfId="165" priority="66">
      <formula>LEN(TRIM(K6))&gt;0</formula>
    </cfRule>
  </conditionalFormatting>
  <conditionalFormatting sqref="D7:H7">
    <cfRule type="notContainsBlanks" dxfId="164" priority="65">
      <formula>LEN(TRIM(D7))&gt;0</formula>
    </cfRule>
  </conditionalFormatting>
  <conditionalFormatting sqref="D9:H9">
    <cfRule type="notContainsBlanks" dxfId="163" priority="64">
      <formula>LEN(TRIM(D9))&gt;0</formula>
    </cfRule>
  </conditionalFormatting>
  <conditionalFormatting sqref="M9:O9">
    <cfRule type="notContainsBlanks" dxfId="162" priority="63">
      <formula>LEN(TRIM(M9))&gt;0</formula>
    </cfRule>
  </conditionalFormatting>
  <conditionalFormatting sqref="F20:H20">
    <cfRule type="notContainsBlanks" dxfId="161" priority="62">
      <formula>LEN(TRIM(F20))&gt;0</formula>
    </cfRule>
  </conditionalFormatting>
  <conditionalFormatting sqref="F21:H21">
    <cfRule type="notContainsBlanks" dxfId="160" priority="61">
      <formula>LEN(TRIM(F21))&gt;0</formula>
    </cfRule>
  </conditionalFormatting>
  <conditionalFormatting sqref="I20:K20">
    <cfRule type="notContainsBlanks" dxfId="159" priority="59">
      <formula>LEN(TRIM(I20))&gt;0</formula>
    </cfRule>
  </conditionalFormatting>
  <conditionalFormatting sqref="I21:K21">
    <cfRule type="notContainsBlanks" dxfId="158" priority="58">
      <formula>LEN(TRIM(I21))&gt;0</formula>
    </cfRule>
  </conditionalFormatting>
  <conditionalFormatting sqref="L20:N20">
    <cfRule type="notContainsBlanks" dxfId="157" priority="56">
      <formula>LEN(TRIM(L20))&gt;0</formula>
    </cfRule>
  </conditionalFormatting>
  <conditionalFormatting sqref="L21:N21">
    <cfRule type="notContainsBlanks" dxfId="156" priority="55">
      <formula>LEN(TRIM(L21))&gt;0</formula>
    </cfRule>
  </conditionalFormatting>
  <conditionalFormatting sqref="H45:H123 I31:R124">
    <cfRule type="cellIs" dxfId="155" priority="50" operator="equal">
      <formula>0</formula>
    </cfRule>
  </conditionalFormatting>
  <conditionalFormatting sqref="I26:R27">
    <cfRule type="cellIs" dxfId="154" priority="49" operator="equal">
      <formula>0</formula>
    </cfRule>
  </conditionalFormatting>
  <conditionalFormatting sqref="I29:R30 H28:K28 M28:R28">
    <cfRule type="cellIs" dxfId="153" priority="43" operator="equal">
      <formula>0</formula>
    </cfRule>
  </conditionalFormatting>
  <conditionalFormatting sqref="H154:R156">
    <cfRule type="cellIs" dxfId="152" priority="41" operator="equal">
      <formula>0</formula>
    </cfRule>
  </conditionalFormatting>
  <conditionalFormatting sqref="I175:R175">
    <cfRule type="cellIs" dxfId="151" priority="27" operator="equal">
      <formula>0</formula>
    </cfRule>
  </conditionalFormatting>
  <conditionalFormatting sqref="H125:R125 I127:K128 I130:K131 I133:K134 I136:K137 I139:K140 I142:K143 I145:K146 I151:K152 I148:K149 M148:R149 M151:R152 M145:R146 M142:R143 M139:R140 M136:R137 M133:R134 M130:R131 M127:R128">
    <cfRule type="cellIs" dxfId="150" priority="42" operator="equal">
      <formula>0</formula>
    </cfRule>
  </conditionalFormatting>
  <conditionalFormatting sqref="H172:R174">
    <cfRule type="cellIs" dxfId="149" priority="28" operator="equal">
      <formula>0</formula>
    </cfRule>
  </conditionalFormatting>
  <conditionalFormatting sqref="L28">
    <cfRule type="cellIs" dxfId="148" priority="37" operator="equal">
      <formula>0</formula>
    </cfRule>
  </conditionalFormatting>
  <conditionalFormatting sqref="I157:R157">
    <cfRule type="cellIs" dxfId="147" priority="36" operator="equal">
      <formula>0</formula>
    </cfRule>
  </conditionalFormatting>
  <conditionalFormatting sqref="H176:R176">
    <cfRule type="cellIs" dxfId="146" priority="26" operator="equal">
      <formula>0</formula>
    </cfRule>
  </conditionalFormatting>
  <conditionalFormatting sqref="H177:R179">
    <cfRule type="cellIs" dxfId="145" priority="25" operator="equal">
      <formula>0</formula>
    </cfRule>
  </conditionalFormatting>
  <conditionalFormatting sqref="H168:R169">
    <cfRule type="cellIs" dxfId="144" priority="31" operator="equal">
      <formula>0</formula>
    </cfRule>
  </conditionalFormatting>
  <conditionalFormatting sqref="H158:R158">
    <cfRule type="cellIs" dxfId="143" priority="32" operator="equal">
      <formula>0</formula>
    </cfRule>
  </conditionalFormatting>
  <conditionalFormatting sqref="I170:R170">
    <cfRule type="cellIs" dxfId="142" priority="30" operator="equal">
      <formula>0</formula>
    </cfRule>
  </conditionalFormatting>
  <conditionalFormatting sqref="H171:R171">
    <cfRule type="cellIs" dxfId="141" priority="29" operator="equal">
      <formula>0</formula>
    </cfRule>
  </conditionalFormatting>
  <conditionalFormatting sqref="H153:R153">
    <cfRule type="cellIs" dxfId="140" priority="24" operator="equal">
      <formula>0</formula>
    </cfRule>
  </conditionalFormatting>
  <conditionalFormatting sqref="H126:R126 H127:H152 L127:L152">
    <cfRule type="cellIs" dxfId="139" priority="23" operator="equal">
      <formula>0</formula>
    </cfRule>
  </conditionalFormatting>
  <conditionalFormatting sqref="I129:K129 M129:R129">
    <cfRule type="cellIs" dxfId="138" priority="18" operator="equal">
      <formula>0</formula>
    </cfRule>
  </conditionalFormatting>
  <conditionalFormatting sqref="I132:K132 M132:R132">
    <cfRule type="cellIs" dxfId="137" priority="17" operator="equal">
      <formula>0</formula>
    </cfRule>
  </conditionalFormatting>
  <conditionalFormatting sqref="I135:K135 M135:R135">
    <cfRule type="cellIs" dxfId="136" priority="16" operator="equal">
      <formula>0</formula>
    </cfRule>
  </conditionalFormatting>
  <conditionalFormatting sqref="I138:K138 M138:R138">
    <cfRule type="cellIs" dxfId="135" priority="15" operator="equal">
      <formula>0</formula>
    </cfRule>
  </conditionalFormatting>
  <conditionalFormatting sqref="I141:K141 M141:R141">
    <cfRule type="cellIs" dxfId="134" priority="14" operator="equal">
      <formula>0</formula>
    </cfRule>
  </conditionalFormatting>
  <conditionalFormatting sqref="I144:K144 M144:R144">
    <cfRule type="cellIs" dxfId="133" priority="13" operator="equal">
      <formula>0</formula>
    </cfRule>
  </conditionalFormatting>
  <conditionalFormatting sqref="I147:K147 M147:R147">
    <cfRule type="cellIs" dxfId="132" priority="12" operator="equal">
      <formula>0</formula>
    </cfRule>
  </conditionalFormatting>
  <conditionalFormatting sqref="I150:K150 M150:R150">
    <cfRule type="cellIs" dxfId="131" priority="11" operator="equal">
      <formula>0</formula>
    </cfRule>
  </conditionalFormatting>
  <conditionalFormatting sqref="H159:R159">
    <cfRule type="cellIs" dxfId="130" priority="8" operator="equal">
      <formula>0</formula>
    </cfRule>
  </conditionalFormatting>
  <conditionalFormatting sqref="H160:R160">
    <cfRule type="cellIs" dxfId="129" priority="7" operator="equal">
      <formula>0</formula>
    </cfRule>
  </conditionalFormatting>
  <conditionalFormatting sqref="H161:R161">
    <cfRule type="cellIs" dxfId="128" priority="6" operator="equal">
      <formula>0</formula>
    </cfRule>
  </conditionalFormatting>
  <conditionalFormatting sqref="H162:R162">
    <cfRule type="cellIs" dxfId="127" priority="5" operator="equal">
      <formula>0</formula>
    </cfRule>
  </conditionalFormatting>
  <conditionalFormatting sqref="H163:R165">
    <cfRule type="cellIs" dxfId="126" priority="4" operator="equal">
      <formula>0</formula>
    </cfRule>
  </conditionalFormatting>
  <conditionalFormatting sqref="H167:R167">
    <cfRule type="cellIs" dxfId="125" priority="3" operator="equal">
      <formula>0</formula>
    </cfRule>
  </conditionalFormatting>
  <conditionalFormatting sqref="H166:R166">
    <cfRule type="cellIs" dxfId="124" priority="2" operator="equal">
      <formula>0</formula>
    </cfRule>
  </conditionalFormatting>
  <conditionalFormatting sqref="H29:H44">
    <cfRule type="cellIs" dxfId="123" priority="1" operator="equal">
      <formula>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7 D124 D20:D21 D157 D170 D175">
      <formula1>Zadanie</formula1>
    </dataValidation>
    <dataValidation type="list" allowBlank="1" showInputMessage="1" showErrorMessage="1" sqref="F20:H21">
      <formula1>K_2</formula1>
    </dataValidation>
    <dataValidation type="list" allowBlank="1" showInputMessage="1" showErrorMessage="1" sqref="I20:K21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2" sqref="E22"/>
    </sheetView>
  </sheetViews>
  <sheetFormatPr defaultColWidth="0" defaultRowHeight="12.75" zeroHeight="1"/>
  <cols>
    <col min="1" max="1" width="6.5703125" style="101" customWidth="1"/>
    <col min="2" max="2" width="5.85546875" style="101" customWidth="1"/>
    <col min="3" max="5" width="16.7109375" style="101" customWidth="1"/>
    <col min="6" max="6" width="6.42578125" style="101" customWidth="1"/>
    <col min="7" max="9" width="16.7109375" style="101" customWidth="1"/>
    <col min="10" max="10" width="6.7109375" style="101" customWidth="1"/>
    <col min="11" max="13" width="16.7109375" style="101" customWidth="1"/>
    <col min="14" max="16384" width="9.140625" style="101" hidden="1"/>
  </cols>
  <sheetData>
    <row r="1" spans="1:13" s="105" customFormat="1">
      <c r="A1" s="105" t="s">
        <v>72</v>
      </c>
      <c r="B1" s="107" t="s">
        <v>75</v>
      </c>
      <c r="C1" s="106" t="s">
        <v>73</v>
      </c>
      <c r="D1" s="106" t="s">
        <v>74</v>
      </c>
      <c r="E1" s="106" t="s">
        <v>76</v>
      </c>
      <c r="F1" s="107" t="s">
        <v>78</v>
      </c>
      <c r="G1" s="106" t="s">
        <v>77</v>
      </c>
      <c r="H1" s="106" t="s">
        <v>79</v>
      </c>
      <c r="I1" s="106" t="s">
        <v>80</v>
      </c>
      <c r="J1" s="107" t="s">
        <v>81</v>
      </c>
      <c r="K1" s="106" t="s">
        <v>82</v>
      </c>
      <c r="L1" s="106" t="s">
        <v>83</v>
      </c>
      <c r="M1" s="106" t="s">
        <v>84</v>
      </c>
    </row>
    <row r="2" spans="1:13" s="64" customFormat="1" ht="16.5">
      <c r="A2" s="104" t="s">
        <v>69</v>
      </c>
      <c r="B2" s="108" t="s">
        <v>70</v>
      </c>
      <c r="C2" s="98">
        <f>SUM(C4:C33)</f>
        <v>0</v>
      </c>
      <c r="D2" s="98">
        <f>SUM(D4:D33)</f>
        <v>0</v>
      </c>
      <c r="E2" s="98">
        <f>SUM(E4:E33)</f>
        <v>0</v>
      </c>
      <c r="F2" s="108" t="s">
        <v>71</v>
      </c>
      <c r="G2" s="98">
        <f>SUM(G4:G33)</f>
        <v>0</v>
      </c>
      <c r="H2" s="98">
        <f>SUM(H4:H33)</f>
        <v>0</v>
      </c>
      <c r="I2" s="98">
        <f>SUM(I4:I33)</f>
        <v>0</v>
      </c>
      <c r="J2" s="97" t="s">
        <v>69</v>
      </c>
      <c r="K2" s="98">
        <f>SUM(K4:K33)</f>
        <v>0</v>
      </c>
      <c r="L2" s="98">
        <f>SUM(L4:L33)</f>
        <v>0</v>
      </c>
      <c r="M2" s="98">
        <f>SUM(M4:M33)</f>
        <v>0</v>
      </c>
    </row>
    <row r="3" spans="1:13" s="100" customFormat="1">
      <c r="A3" s="99" t="s">
        <v>65</v>
      </c>
      <c r="B3" s="99"/>
      <c r="C3" s="99" t="s">
        <v>66</v>
      </c>
      <c r="D3" s="99" t="s">
        <v>67</v>
      </c>
      <c r="E3" s="99" t="s">
        <v>68</v>
      </c>
      <c r="F3" s="99"/>
      <c r="G3" s="99" t="s">
        <v>66</v>
      </c>
      <c r="H3" s="99" t="s">
        <v>67</v>
      </c>
      <c r="I3" s="99" t="s">
        <v>68</v>
      </c>
      <c r="J3" s="99"/>
      <c r="K3" s="99" t="s">
        <v>66</v>
      </c>
      <c r="L3" s="99" t="s">
        <v>67</v>
      </c>
      <c r="M3" s="99" t="s">
        <v>68</v>
      </c>
    </row>
    <row r="4" spans="1:13" s="64" customFormat="1" ht="16.5">
      <c r="A4" s="64">
        <v>1</v>
      </c>
      <c r="B4" s="6"/>
      <c r="C4" s="103">
        <f>SUMIFS('FORMULARZ OFERTY'!$I$27:$I$1021,'FORMULARZ OFERTY'!$A$27:$A$1021,$A4)</f>
        <v>0</v>
      </c>
      <c r="D4" s="103">
        <f>SUMIFS('FORMULARZ OFERTY'!$J$27:$J$1021,'FORMULARZ OFERTY'!$A$27:$A$1021,$A4)</f>
        <v>0</v>
      </c>
      <c r="E4" s="103">
        <f>SUMIFS('FORMULARZ OFERTY'!$K$27:$K$1021,'FORMULARZ OFERTY'!$A$27:$A$1021,$A4)</f>
        <v>0</v>
      </c>
      <c r="F4" s="6"/>
      <c r="G4" s="103">
        <f>SUMIFS('FORMULARZ OFERTY'!$M$27:$M$1021,'FORMULARZ OFERTY'!$A$27:$A$1021,$A4)</f>
        <v>0</v>
      </c>
      <c r="H4" s="103">
        <f>SUMIFS('FORMULARZ OFERTY'!$N$27:$N$1021,'FORMULARZ OFERTY'!$A$27:$A$1021,$A4)</f>
        <v>0</v>
      </c>
      <c r="I4" s="103">
        <f>SUMIFS('FORMULARZ OFERTY'!$O$27:$O$1021,'FORMULARZ OFERTY'!$A$27:$A$1021,$A4)</f>
        <v>0</v>
      </c>
      <c r="J4" s="6"/>
      <c r="K4" s="103">
        <f>SUMIFS('FORMULARZ OFERTY'!$P$27:$P$1021,'FORMULARZ OFERTY'!$A$27:$A$1021,$A4)</f>
        <v>0</v>
      </c>
      <c r="L4" s="103">
        <f>SUMIFS('FORMULARZ OFERTY'!$Q$27:$Q$1021,'FORMULARZ OFERTY'!$A$27:$A$1021,$A4)</f>
        <v>0</v>
      </c>
      <c r="M4" s="103">
        <f>SUMIFS('FORMULARZ OFERTY'!$R$27:$R$1021,'FORMULARZ OFERTY'!$A$27:$A$1021,$A4)</f>
        <v>0</v>
      </c>
    </row>
    <row r="5" spans="1:13" s="64" customFormat="1" ht="16.5">
      <c r="A5" s="64">
        <v>2</v>
      </c>
      <c r="B5" s="6"/>
      <c r="C5" s="103">
        <f>SUMIFS('FORMULARZ OFERTY'!$I$27:$I$1021,'FORMULARZ OFERTY'!$A$27:$A$1021,$A5)</f>
        <v>0</v>
      </c>
      <c r="D5" s="103">
        <f>SUMIFS('FORMULARZ OFERTY'!$J$27:$J$1021,'FORMULARZ OFERTY'!$A$27:$A$1021,$A5)</f>
        <v>0</v>
      </c>
      <c r="E5" s="103">
        <f>SUMIFS('FORMULARZ OFERTY'!$K$27:$K$1021,'FORMULARZ OFERTY'!$A$27:$A$1021,$A5)</f>
        <v>0</v>
      </c>
      <c r="F5" s="6"/>
      <c r="G5" s="103">
        <f>SUMIFS('FORMULARZ OFERTY'!$M$27:$M$1021,'FORMULARZ OFERTY'!$A$27:$A$1021,$A5)</f>
        <v>0</v>
      </c>
      <c r="H5" s="103">
        <f>SUMIFS('FORMULARZ OFERTY'!$N$27:$N$1021,'FORMULARZ OFERTY'!$A$27:$A$1021,$A5)</f>
        <v>0</v>
      </c>
      <c r="I5" s="103">
        <f>SUMIFS('FORMULARZ OFERTY'!$O$27:$O$1021,'FORMULARZ OFERTY'!$A$27:$A$1021,$A5)</f>
        <v>0</v>
      </c>
      <c r="J5" s="6"/>
      <c r="K5" s="103">
        <f>SUMIFS('FORMULARZ OFERTY'!$P$27:$P$1021,'FORMULARZ OFERTY'!$A$27:$A$1021,$A5)</f>
        <v>0</v>
      </c>
      <c r="L5" s="103">
        <f>SUMIFS('FORMULARZ OFERTY'!$Q$27:$Q$1021,'FORMULARZ OFERTY'!$A$27:$A$1021,$A5)</f>
        <v>0</v>
      </c>
      <c r="M5" s="103">
        <f>SUMIFS('FORMULARZ OFERTY'!$R$27:$R$1021,'FORMULARZ OFERTY'!$A$27:$A$1021,$A5)</f>
        <v>0</v>
      </c>
    </row>
    <row r="6" spans="1:13" s="64" customFormat="1" ht="16.5">
      <c r="A6" s="64">
        <v>3</v>
      </c>
      <c r="B6" s="6"/>
      <c r="C6" s="103">
        <f>SUMIFS('FORMULARZ OFERTY'!$I$27:$I$1021,'FORMULARZ OFERTY'!$A$27:$A$1021,$A6)</f>
        <v>0</v>
      </c>
      <c r="D6" s="103">
        <f>SUMIFS('FORMULARZ OFERTY'!$J$27:$J$1021,'FORMULARZ OFERTY'!$A$27:$A$1021,$A6)</f>
        <v>0</v>
      </c>
      <c r="E6" s="103">
        <f>SUMIFS('FORMULARZ OFERTY'!$K$27:$K$1021,'FORMULARZ OFERTY'!$A$27:$A$1021,$A6)</f>
        <v>0</v>
      </c>
      <c r="F6" s="6"/>
      <c r="G6" s="103">
        <f>SUMIFS('FORMULARZ OFERTY'!$M$27:$M$1021,'FORMULARZ OFERTY'!$A$27:$A$1021,$A6)</f>
        <v>0</v>
      </c>
      <c r="H6" s="103">
        <f>SUMIFS('FORMULARZ OFERTY'!$N$27:$N$1021,'FORMULARZ OFERTY'!$A$27:$A$1021,$A6)</f>
        <v>0</v>
      </c>
      <c r="I6" s="103">
        <f>SUMIFS('FORMULARZ OFERTY'!$O$27:$O$1021,'FORMULARZ OFERTY'!$A$27:$A$1021,$A6)</f>
        <v>0</v>
      </c>
      <c r="J6" s="6"/>
      <c r="K6" s="103">
        <f>SUMIFS('FORMULARZ OFERTY'!$P$27:$P$1021,'FORMULARZ OFERTY'!$A$27:$A$1021,$A6)</f>
        <v>0</v>
      </c>
      <c r="L6" s="103">
        <f>SUMIFS('FORMULARZ OFERTY'!$Q$27:$Q$1021,'FORMULARZ OFERTY'!$A$27:$A$1021,$A6)</f>
        <v>0</v>
      </c>
      <c r="M6" s="103">
        <f>SUMIFS('FORMULARZ OFERTY'!$R$27:$R$1021,'FORMULARZ OFERTY'!$A$27:$A$1021,$A6)</f>
        <v>0</v>
      </c>
    </row>
    <row r="7" spans="1:13" s="64" customFormat="1" ht="16.5">
      <c r="A7" s="64">
        <v>4</v>
      </c>
      <c r="B7" s="6"/>
      <c r="C7" s="103">
        <f>SUMIFS('FORMULARZ OFERTY'!$I$27:$I$1021,'FORMULARZ OFERTY'!$A$27:$A$1021,$A7)</f>
        <v>0</v>
      </c>
      <c r="D7" s="103">
        <f>SUMIFS('FORMULARZ OFERTY'!$J$27:$J$1021,'FORMULARZ OFERTY'!$A$27:$A$1021,$A7)</f>
        <v>0</v>
      </c>
      <c r="E7" s="103">
        <f>SUMIFS('FORMULARZ OFERTY'!$K$27:$K$1021,'FORMULARZ OFERTY'!$A$27:$A$1021,$A7)</f>
        <v>0</v>
      </c>
      <c r="F7" s="6"/>
      <c r="G7" s="103">
        <f>SUMIFS('FORMULARZ OFERTY'!$M$27:$M$1021,'FORMULARZ OFERTY'!$A$27:$A$1021,$A7)</f>
        <v>0</v>
      </c>
      <c r="H7" s="103">
        <f>SUMIFS('FORMULARZ OFERTY'!$N$27:$N$1021,'FORMULARZ OFERTY'!$A$27:$A$1021,$A7)</f>
        <v>0</v>
      </c>
      <c r="I7" s="103">
        <f>SUMIFS('FORMULARZ OFERTY'!$O$27:$O$1021,'FORMULARZ OFERTY'!$A$27:$A$1021,$A7)</f>
        <v>0</v>
      </c>
      <c r="J7" s="6"/>
      <c r="K7" s="103">
        <f>SUMIFS('FORMULARZ OFERTY'!$P$27:$P$1021,'FORMULARZ OFERTY'!$A$27:$A$1021,$A7)</f>
        <v>0</v>
      </c>
      <c r="L7" s="103">
        <f>SUMIFS('FORMULARZ OFERTY'!$Q$27:$Q$1021,'FORMULARZ OFERTY'!$A$27:$A$1021,$A7)</f>
        <v>0</v>
      </c>
      <c r="M7" s="103">
        <f>SUMIFS('FORMULARZ OFERTY'!$R$27:$R$1021,'FORMULARZ OFERTY'!$A$27:$A$1021,$A7)</f>
        <v>0</v>
      </c>
    </row>
    <row r="8" spans="1:13" s="64" customFormat="1" ht="16.5">
      <c r="A8" s="64">
        <v>5</v>
      </c>
      <c r="B8" s="6"/>
      <c r="C8" s="103">
        <f>SUMIFS('FORMULARZ OFERTY'!$I$27:$I$1021,'FORMULARZ OFERTY'!$A$27:$A$1021,$A8)</f>
        <v>0</v>
      </c>
      <c r="D8" s="103">
        <f>SUMIFS('FORMULARZ OFERTY'!$J$27:$J$1021,'FORMULARZ OFERTY'!$A$27:$A$1021,$A8)</f>
        <v>0</v>
      </c>
      <c r="E8" s="103">
        <f>SUMIFS('FORMULARZ OFERTY'!$K$27:$K$1021,'FORMULARZ OFERTY'!$A$27:$A$1021,$A8)</f>
        <v>0</v>
      </c>
      <c r="F8" s="6"/>
      <c r="G8" s="103">
        <f>SUMIFS('FORMULARZ OFERTY'!$M$27:$M$1021,'FORMULARZ OFERTY'!$A$27:$A$1021,$A8)</f>
        <v>0</v>
      </c>
      <c r="H8" s="103">
        <f>SUMIFS('FORMULARZ OFERTY'!$N$27:$N$1021,'FORMULARZ OFERTY'!$A$27:$A$1021,$A8)</f>
        <v>0</v>
      </c>
      <c r="I8" s="103">
        <f>SUMIFS('FORMULARZ OFERTY'!$O$27:$O$1021,'FORMULARZ OFERTY'!$A$27:$A$1021,$A8)</f>
        <v>0</v>
      </c>
      <c r="J8" s="6"/>
      <c r="K8" s="103">
        <f>SUMIFS('FORMULARZ OFERTY'!$P$27:$P$1021,'FORMULARZ OFERTY'!$A$27:$A$1021,$A8)</f>
        <v>0</v>
      </c>
      <c r="L8" s="103">
        <f>SUMIFS('FORMULARZ OFERTY'!$Q$27:$Q$1021,'FORMULARZ OFERTY'!$A$27:$A$1021,$A8)</f>
        <v>0</v>
      </c>
      <c r="M8" s="103">
        <f>SUMIFS('FORMULARZ OFERTY'!$R$27:$R$1021,'FORMULARZ OFERTY'!$A$27:$A$1021,$A8)</f>
        <v>0</v>
      </c>
    </row>
    <row r="9" spans="1:13" s="64" customFormat="1" ht="16.5">
      <c r="A9" s="64">
        <v>6</v>
      </c>
      <c r="B9" s="6"/>
      <c r="C9" s="103">
        <f>SUMIFS('FORMULARZ OFERTY'!$I$27:$I$1021,'FORMULARZ OFERTY'!$A$27:$A$1021,$A9)</f>
        <v>0</v>
      </c>
      <c r="D9" s="103">
        <f>SUMIFS('FORMULARZ OFERTY'!$J$27:$J$1021,'FORMULARZ OFERTY'!$A$27:$A$1021,$A9)</f>
        <v>0</v>
      </c>
      <c r="E9" s="103">
        <f>SUMIFS('FORMULARZ OFERTY'!$K$27:$K$1021,'FORMULARZ OFERTY'!$A$27:$A$1021,$A9)</f>
        <v>0</v>
      </c>
      <c r="F9" s="6"/>
      <c r="G9" s="103">
        <f>SUMIFS('FORMULARZ OFERTY'!$M$27:$M$1021,'FORMULARZ OFERTY'!$A$27:$A$1021,$A9)</f>
        <v>0</v>
      </c>
      <c r="H9" s="103">
        <f>SUMIFS('FORMULARZ OFERTY'!$N$27:$N$1021,'FORMULARZ OFERTY'!$A$27:$A$1021,$A9)</f>
        <v>0</v>
      </c>
      <c r="I9" s="103">
        <f>SUMIFS('FORMULARZ OFERTY'!$O$27:$O$1021,'FORMULARZ OFERTY'!$A$27:$A$1021,$A9)</f>
        <v>0</v>
      </c>
      <c r="J9" s="6"/>
      <c r="K9" s="103">
        <f>SUMIFS('FORMULARZ OFERTY'!$P$27:$P$1021,'FORMULARZ OFERTY'!$A$27:$A$1021,$A9)</f>
        <v>0</v>
      </c>
      <c r="L9" s="103">
        <f>SUMIFS('FORMULARZ OFERTY'!$Q$27:$Q$1021,'FORMULARZ OFERTY'!$A$27:$A$1021,$A9)</f>
        <v>0</v>
      </c>
      <c r="M9" s="103">
        <f>SUMIFS('FORMULARZ OFERTY'!$R$27:$R$1021,'FORMULARZ OFERTY'!$A$27:$A$1021,$A9)</f>
        <v>0</v>
      </c>
    </row>
    <row r="10" spans="1:13" s="64" customFormat="1" ht="16.5">
      <c r="A10" s="64">
        <v>7</v>
      </c>
      <c r="B10" s="6"/>
      <c r="C10" s="103">
        <f>SUMIFS('FORMULARZ OFERTY'!$I$27:$I$1021,'FORMULARZ OFERTY'!$A$27:$A$1021,$A10)</f>
        <v>0</v>
      </c>
      <c r="D10" s="103">
        <f>SUMIFS('FORMULARZ OFERTY'!$J$27:$J$1021,'FORMULARZ OFERTY'!$A$27:$A$1021,$A10)</f>
        <v>0</v>
      </c>
      <c r="E10" s="103">
        <f>SUMIFS('FORMULARZ OFERTY'!$K$27:$K$1021,'FORMULARZ OFERTY'!$A$27:$A$1021,$A10)</f>
        <v>0</v>
      </c>
      <c r="F10" s="6"/>
      <c r="G10" s="103">
        <f>SUMIFS('FORMULARZ OFERTY'!$M$27:$M$1021,'FORMULARZ OFERTY'!$A$27:$A$1021,$A10)</f>
        <v>0</v>
      </c>
      <c r="H10" s="103">
        <f>SUMIFS('FORMULARZ OFERTY'!$N$27:$N$1021,'FORMULARZ OFERTY'!$A$27:$A$1021,$A10)</f>
        <v>0</v>
      </c>
      <c r="I10" s="103">
        <f>SUMIFS('FORMULARZ OFERTY'!$O$27:$O$1021,'FORMULARZ OFERTY'!$A$27:$A$1021,$A10)</f>
        <v>0</v>
      </c>
      <c r="J10" s="6"/>
      <c r="K10" s="103">
        <f>SUMIFS('FORMULARZ OFERTY'!$P$27:$P$1021,'FORMULARZ OFERTY'!$A$27:$A$1021,$A10)</f>
        <v>0</v>
      </c>
      <c r="L10" s="103">
        <f>SUMIFS('FORMULARZ OFERTY'!$Q$27:$Q$1021,'FORMULARZ OFERTY'!$A$27:$A$1021,$A10)</f>
        <v>0</v>
      </c>
      <c r="M10" s="103">
        <f>SUMIFS('FORMULARZ OFERTY'!$R$27:$R$1021,'FORMULARZ OFERTY'!$A$27:$A$1021,$A10)</f>
        <v>0</v>
      </c>
    </row>
    <row r="11" spans="1:13" s="64" customFormat="1" ht="16.5">
      <c r="A11" s="64">
        <v>8</v>
      </c>
      <c r="B11" s="6"/>
      <c r="C11" s="103">
        <f>SUMIFS('FORMULARZ OFERTY'!$I$27:$I$1021,'FORMULARZ OFERTY'!$A$27:$A$1021,$A11)</f>
        <v>0</v>
      </c>
      <c r="D11" s="103">
        <f>SUMIFS('FORMULARZ OFERTY'!$J$27:$J$1021,'FORMULARZ OFERTY'!$A$27:$A$1021,$A11)</f>
        <v>0</v>
      </c>
      <c r="E11" s="103">
        <f>SUMIFS('FORMULARZ OFERTY'!$K$27:$K$1021,'FORMULARZ OFERTY'!$A$27:$A$1021,$A11)</f>
        <v>0</v>
      </c>
      <c r="F11" s="6"/>
      <c r="G11" s="103">
        <f>SUMIFS('FORMULARZ OFERTY'!$M$27:$M$1021,'FORMULARZ OFERTY'!$A$27:$A$1021,$A11)</f>
        <v>0</v>
      </c>
      <c r="H11" s="103">
        <f>SUMIFS('FORMULARZ OFERTY'!$N$27:$N$1021,'FORMULARZ OFERTY'!$A$27:$A$1021,$A11)</f>
        <v>0</v>
      </c>
      <c r="I11" s="103">
        <f>SUMIFS('FORMULARZ OFERTY'!$O$27:$O$1021,'FORMULARZ OFERTY'!$A$27:$A$1021,$A11)</f>
        <v>0</v>
      </c>
      <c r="J11" s="6"/>
      <c r="K11" s="103">
        <f>SUMIFS('FORMULARZ OFERTY'!$P$27:$P$1021,'FORMULARZ OFERTY'!$A$27:$A$1021,$A11)</f>
        <v>0</v>
      </c>
      <c r="L11" s="103">
        <f>SUMIFS('FORMULARZ OFERTY'!$Q$27:$Q$1021,'FORMULARZ OFERTY'!$A$27:$A$1021,$A11)</f>
        <v>0</v>
      </c>
      <c r="M11" s="103">
        <f>SUMIFS('FORMULARZ OFERTY'!$R$27:$R$1021,'FORMULARZ OFERTY'!$A$27:$A$1021,$A11)</f>
        <v>0</v>
      </c>
    </row>
    <row r="12" spans="1:13" s="64" customFormat="1" ht="16.5">
      <c r="A12" s="64">
        <v>9</v>
      </c>
      <c r="B12" s="6"/>
      <c r="C12" s="103">
        <f>SUMIFS('FORMULARZ OFERTY'!$I$27:$I$1021,'FORMULARZ OFERTY'!$A$27:$A$1021,$A12)</f>
        <v>0</v>
      </c>
      <c r="D12" s="103">
        <f>SUMIFS('FORMULARZ OFERTY'!$J$27:$J$1021,'FORMULARZ OFERTY'!$A$27:$A$1021,$A12)</f>
        <v>0</v>
      </c>
      <c r="E12" s="103">
        <f>SUMIFS('FORMULARZ OFERTY'!$K$27:$K$1021,'FORMULARZ OFERTY'!$A$27:$A$1021,$A12)</f>
        <v>0</v>
      </c>
      <c r="F12" s="6"/>
      <c r="G12" s="103">
        <f>SUMIFS('FORMULARZ OFERTY'!$M$27:$M$1021,'FORMULARZ OFERTY'!$A$27:$A$1021,$A12)</f>
        <v>0</v>
      </c>
      <c r="H12" s="103">
        <f>SUMIFS('FORMULARZ OFERTY'!$N$27:$N$1021,'FORMULARZ OFERTY'!$A$27:$A$1021,$A12)</f>
        <v>0</v>
      </c>
      <c r="I12" s="103">
        <f>SUMIFS('FORMULARZ OFERTY'!$O$27:$O$1021,'FORMULARZ OFERTY'!$A$27:$A$1021,$A12)</f>
        <v>0</v>
      </c>
      <c r="J12" s="6"/>
      <c r="K12" s="103">
        <f>SUMIFS('FORMULARZ OFERTY'!$P$27:$P$1021,'FORMULARZ OFERTY'!$A$27:$A$1021,$A12)</f>
        <v>0</v>
      </c>
      <c r="L12" s="103">
        <f>SUMIFS('FORMULARZ OFERTY'!$Q$27:$Q$1021,'FORMULARZ OFERTY'!$A$27:$A$1021,$A12)</f>
        <v>0</v>
      </c>
      <c r="M12" s="103">
        <f>SUMIFS('FORMULARZ OFERTY'!$R$27:$R$1021,'FORMULARZ OFERTY'!$A$27:$A$1021,$A12)</f>
        <v>0</v>
      </c>
    </row>
    <row r="13" spans="1:13" s="64" customFormat="1" ht="16.5">
      <c r="A13" s="64">
        <v>10</v>
      </c>
      <c r="B13" s="6"/>
      <c r="C13" s="103">
        <f>SUMIFS('FORMULARZ OFERTY'!$I$27:$I$1021,'FORMULARZ OFERTY'!$A$27:$A$1021,$A13)</f>
        <v>0</v>
      </c>
      <c r="D13" s="103">
        <f>SUMIFS('FORMULARZ OFERTY'!$J$27:$J$1021,'FORMULARZ OFERTY'!$A$27:$A$1021,$A13)</f>
        <v>0</v>
      </c>
      <c r="E13" s="103">
        <f>SUMIFS('FORMULARZ OFERTY'!$K$27:$K$1021,'FORMULARZ OFERTY'!$A$27:$A$1021,$A13)</f>
        <v>0</v>
      </c>
      <c r="F13" s="6"/>
      <c r="G13" s="103">
        <f>SUMIFS('FORMULARZ OFERTY'!$M$27:$M$1021,'FORMULARZ OFERTY'!$A$27:$A$1021,$A13)</f>
        <v>0</v>
      </c>
      <c r="H13" s="103">
        <f>SUMIFS('FORMULARZ OFERTY'!$N$27:$N$1021,'FORMULARZ OFERTY'!$A$27:$A$1021,$A13)</f>
        <v>0</v>
      </c>
      <c r="I13" s="103">
        <f>SUMIFS('FORMULARZ OFERTY'!$O$27:$O$1021,'FORMULARZ OFERTY'!$A$27:$A$1021,$A13)</f>
        <v>0</v>
      </c>
      <c r="J13" s="6"/>
      <c r="K13" s="103">
        <f>SUMIFS('FORMULARZ OFERTY'!$P$27:$P$1021,'FORMULARZ OFERTY'!$A$27:$A$1021,$A13)</f>
        <v>0</v>
      </c>
      <c r="L13" s="103">
        <f>SUMIFS('FORMULARZ OFERTY'!$Q$27:$Q$1021,'FORMULARZ OFERTY'!$A$27:$A$1021,$A13)</f>
        <v>0</v>
      </c>
      <c r="M13" s="103">
        <f>SUMIFS('FORMULARZ OFERTY'!$R$27:$R$1021,'FORMULARZ OFERTY'!$A$27:$A$1021,$A13)</f>
        <v>0</v>
      </c>
    </row>
    <row r="14" spans="1:13" s="64" customFormat="1" ht="16.5">
      <c r="A14" s="64">
        <v>11</v>
      </c>
      <c r="B14" s="6"/>
      <c r="C14" s="103">
        <f>SUMIFS('FORMULARZ OFERTY'!$I$27:$I$1021,'FORMULARZ OFERTY'!$A$27:$A$1021,$A14)</f>
        <v>0</v>
      </c>
      <c r="D14" s="103">
        <f>SUMIFS('FORMULARZ OFERTY'!$J$27:$J$1021,'FORMULARZ OFERTY'!$A$27:$A$1021,$A14)</f>
        <v>0</v>
      </c>
      <c r="E14" s="103">
        <f>SUMIFS('FORMULARZ OFERTY'!$K$27:$K$1021,'FORMULARZ OFERTY'!$A$27:$A$1021,$A14)</f>
        <v>0</v>
      </c>
      <c r="F14" s="6"/>
      <c r="G14" s="103">
        <f>SUMIFS('FORMULARZ OFERTY'!$M$27:$M$1021,'FORMULARZ OFERTY'!$A$27:$A$1021,$A14)</f>
        <v>0</v>
      </c>
      <c r="H14" s="103">
        <f>SUMIFS('FORMULARZ OFERTY'!$N$27:$N$1021,'FORMULARZ OFERTY'!$A$27:$A$1021,$A14)</f>
        <v>0</v>
      </c>
      <c r="I14" s="103">
        <f>SUMIFS('FORMULARZ OFERTY'!$O$27:$O$1021,'FORMULARZ OFERTY'!$A$27:$A$1021,$A14)</f>
        <v>0</v>
      </c>
      <c r="J14" s="6"/>
      <c r="K14" s="103">
        <f>SUMIFS('FORMULARZ OFERTY'!$P$27:$P$1021,'FORMULARZ OFERTY'!$A$27:$A$1021,$A14)</f>
        <v>0</v>
      </c>
      <c r="L14" s="103">
        <f>SUMIFS('FORMULARZ OFERTY'!$Q$27:$Q$1021,'FORMULARZ OFERTY'!$A$27:$A$1021,$A14)</f>
        <v>0</v>
      </c>
      <c r="M14" s="103">
        <f>SUMIFS('FORMULARZ OFERTY'!$R$27:$R$1021,'FORMULARZ OFERTY'!$A$27:$A$1021,$A14)</f>
        <v>0</v>
      </c>
    </row>
    <row r="15" spans="1:13" s="64" customFormat="1" ht="16.5">
      <c r="A15" s="64">
        <v>12</v>
      </c>
      <c r="B15" s="6"/>
      <c r="C15" s="103">
        <f>SUMIFS('FORMULARZ OFERTY'!$I$27:$I$1021,'FORMULARZ OFERTY'!$A$27:$A$1021,$A15)</f>
        <v>0</v>
      </c>
      <c r="D15" s="103">
        <f>SUMIFS('FORMULARZ OFERTY'!$J$27:$J$1021,'FORMULARZ OFERTY'!$A$27:$A$1021,$A15)</f>
        <v>0</v>
      </c>
      <c r="E15" s="103">
        <f>SUMIFS('FORMULARZ OFERTY'!$K$27:$K$1021,'FORMULARZ OFERTY'!$A$27:$A$1021,$A15)</f>
        <v>0</v>
      </c>
      <c r="F15" s="6"/>
      <c r="G15" s="103">
        <f>SUMIFS('FORMULARZ OFERTY'!$M$27:$M$1021,'FORMULARZ OFERTY'!$A$27:$A$1021,$A15)</f>
        <v>0</v>
      </c>
      <c r="H15" s="103">
        <f>SUMIFS('FORMULARZ OFERTY'!$N$27:$N$1021,'FORMULARZ OFERTY'!$A$27:$A$1021,$A15)</f>
        <v>0</v>
      </c>
      <c r="I15" s="103">
        <f>SUMIFS('FORMULARZ OFERTY'!$O$27:$O$1021,'FORMULARZ OFERTY'!$A$27:$A$1021,$A15)</f>
        <v>0</v>
      </c>
      <c r="J15" s="6"/>
      <c r="K15" s="103">
        <f>SUMIFS('FORMULARZ OFERTY'!$P$27:$P$1021,'FORMULARZ OFERTY'!$A$27:$A$1021,$A15)</f>
        <v>0</v>
      </c>
      <c r="L15" s="103">
        <f>SUMIFS('FORMULARZ OFERTY'!$Q$27:$Q$1021,'FORMULARZ OFERTY'!$A$27:$A$1021,$A15)</f>
        <v>0</v>
      </c>
      <c r="M15" s="103">
        <f>SUMIFS('FORMULARZ OFERTY'!$R$27:$R$1021,'FORMULARZ OFERTY'!$A$27:$A$1021,$A15)</f>
        <v>0</v>
      </c>
    </row>
    <row r="16" spans="1:13" s="64" customFormat="1" ht="16.5">
      <c r="A16" s="64">
        <v>13</v>
      </c>
      <c r="B16" s="6"/>
      <c r="C16" s="103">
        <f>SUMIFS('FORMULARZ OFERTY'!$I$27:$I$1021,'FORMULARZ OFERTY'!$A$27:$A$1021,$A16)</f>
        <v>0</v>
      </c>
      <c r="D16" s="103">
        <f>SUMIFS('FORMULARZ OFERTY'!$J$27:$J$1021,'FORMULARZ OFERTY'!$A$27:$A$1021,$A16)</f>
        <v>0</v>
      </c>
      <c r="E16" s="103">
        <f>SUMIFS('FORMULARZ OFERTY'!$K$27:$K$1021,'FORMULARZ OFERTY'!$A$27:$A$1021,$A16)</f>
        <v>0</v>
      </c>
      <c r="F16" s="6"/>
      <c r="G16" s="103">
        <f>SUMIFS('FORMULARZ OFERTY'!$M$27:$M$1021,'FORMULARZ OFERTY'!$A$27:$A$1021,$A16)</f>
        <v>0</v>
      </c>
      <c r="H16" s="103">
        <f>SUMIFS('FORMULARZ OFERTY'!$N$27:$N$1021,'FORMULARZ OFERTY'!$A$27:$A$1021,$A16)</f>
        <v>0</v>
      </c>
      <c r="I16" s="103">
        <f>SUMIFS('FORMULARZ OFERTY'!$O$27:$O$1021,'FORMULARZ OFERTY'!$A$27:$A$1021,$A16)</f>
        <v>0</v>
      </c>
      <c r="J16" s="6"/>
      <c r="K16" s="103">
        <f>SUMIFS('FORMULARZ OFERTY'!$P$27:$P$1021,'FORMULARZ OFERTY'!$A$27:$A$1021,$A16)</f>
        <v>0</v>
      </c>
      <c r="L16" s="103">
        <f>SUMIFS('FORMULARZ OFERTY'!$Q$27:$Q$1021,'FORMULARZ OFERTY'!$A$27:$A$1021,$A16)</f>
        <v>0</v>
      </c>
      <c r="M16" s="103">
        <f>SUMIFS('FORMULARZ OFERTY'!$R$27:$R$1021,'FORMULARZ OFERTY'!$A$27:$A$1021,$A16)</f>
        <v>0</v>
      </c>
    </row>
    <row r="17" spans="1:13" s="64" customFormat="1" ht="16.5">
      <c r="A17" s="64">
        <v>14</v>
      </c>
      <c r="B17" s="6"/>
      <c r="C17" s="103">
        <f>SUMIFS('FORMULARZ OFERTY'!$I$27:$I$1021,'FORMULARZ OFERTY'!$A$27:$A$1021,$A17)</f>
        <v>0</v>
      </c>
      <c r="D17" s="103">
        <f>SUMIFS('FORMULARZ OFERTY'!$J$27:$J$1021,'FORMULARZ OFERTY'!$A$27:$A$1021,$A17)</f>
        <v>0</v>
      </c>
      <c r="E17" s="103">
        <f>SUMIFS('FORMULARZ OFERTY'!$K$27:$K$1021,'FORMULARZ OFERTY'!$A$27:$A$1021,$A17)</f>
        <v>0</v>
      </c>
      <c r="F17" s="6"/>
      <c r="G17" s="103">
        <f>SUMIFS('FORMULARZ OFERTY'!$M$27:$M$1021,'FORMULARZ OFERTY'!$A$27:$A$1021,$A17)</f>
        <v>0</v>
      </c>
      <c r="H17" s="103">
        <f>SUMIFS('FORMULARZ OFERTY'!$N$27:$N$1021,'FORMULARZ OFERTY'!$A$27:$A$1021,$A17)</f>
        <v>0</v>
      </c>
      <c r="I17" s="103">
        <f>SUMIFS('FORMULARZ OFERTY'!$O$27:$O$1021,'FORMULARZ OFERTY'!$A$27:$A$1021,$A17)</f>
        <v>0</v>
      </c>
      <c r="J17" s="6"/>
      <c r="K17" s="103">
        <f>SUMIFS('FORMULARZ OFERTY'!$P$27:$P$1021,'FORMULARZ OFERTY'!$A$27:$A$1021,$A17)</f>
        <v>0</v>
      </c>
      <c r="L17" s="103">
        <f>SUMIFS('FORMULARZ OFERTY'!$Q$27:$Q$1021,'FORMULARZ OFERTY'!$A$27:$A$1021,$A17)</f>
        <v>0</v>
      </c>
      <c r="M17" s="103">
        <f>SUMIFS('FORMULARZ OFERTY'!$R$27:$R$1021,'FORMULARZ OFERTY'!$A$27:$A$1021,$A17)</f>
        <v>0</v>
      </c>
    </row>
    <row r="18" spans="1:13" s="64" customFormat="1" ht="16.5">
      <c r="A18" s="64">
        <v>15</v>
      </c>
      <c r="B18" s="6"/>
      <c r="C18" s="103">
        <f>SUMIFS('FORMULARZ OFERTY'!$I$27:$I$1021,'FORMULARZ OFERTY'!$A$27:$A$1021,$A18)</f>
        <v>0</v>
      </c>
      <c r="D18" s="103">
        <f>SUMIFS('FORMULARZ OFERTY'!$J$27:$J$1021,'FORMULARZ OFERTY'!$A$27:$A$1021,$A18)</f>
        <v>0</v>
      </c>
      <c r="E18" s="103">
        <f>SUMIFS('FORMULARZ OFERTY'!$K$27:$K$1021,'FORMULARZ OFERTY'!$A$27:$A$1021,$A18)</f>
        <v>0</v>
      </c>
      <c r="F18" s="6"/>
      <c r="G18" s="103">
        <f>SUMIFS('FORMULARZ OFERTY'!$M$27:$M$1021,'FORMULARZ OFERTY'!$A$27:$A$1021,$A18)</f>
        <v>0</v>
      </c>
      <c r="H18" s="103">
        <f>SUMIFS('FORMULARZ OFERTY'!$N$27:$N$1021,'FORMULARZ OFERTY'!$A$27:$A$1021,$A18)</f>
        <v>0</v>
      </c>
      <c r="I18" s="103">
        <f>SUMIFS('FORMULARZ OFERTY'!$O$27:$O$1021,'FORMULARZ OFERTY'!$A$27:$A$1021,$A18)</f>
        <v>0</v>
      </c>
      <c r="J18" s="6"/>
      <c r="K18" s="103">
        <f>SUMIFS('FORMULARZ OFERTY'!$P$27:$P$1021,'FORMULARZ OFERTY'!$A$27:$A$1021,$A18)</f>
        <v>0</v>
      </c>
      <c r="L18" s="103">
        <f>SUMIFS('FORMULARZ OFERTY'!$Q$27:$Q$1021,'FORMULARZ OFERTY'!$A$27:$A$1021,$A18)</f>
        <v>0</v>
      </c>
      <c r="M18" s="103">
        <f>SUMIFS('FORMULARZ OFERTY'!$R$27:$R$1021,'FORMULARZ OFERTY'!$A$27:$A$1021,$A18)</f>
        <v>0</v>
      </c>
    </row>
    <row r="19" spans="1:13" s="64" customFormat="1" ht="16.5">
      <c r="A19" s="64">
        <v>16</v>
      </c>
      <c r="B19" s="6"/>
      <c r="C19" s="103">
        <f>SUMIFS('FORMULARZ OFERTY'!$I$27:$I$1021,'FORMULARZ OFERTY'!$A$27:$A$1021,$A19)</f>
        <v>0</v>
      </c>
      <c r="D19" s="103">
        <f>SUMIFS('FORMULARZ OFERTY'!$J$27:$J$1021,'FORMULARZ OFERTY'!$A$27:$A$1021,$A19)</f>
        <v>0</v>
      </c>
      <c r="E19" s="103">
        <f>SUMIFS('FORMULARZ OFERTY'!$K$27:$K$1021,'FORMULARZ OFERTY'!$A$27:$A$1021,$A19)</f>
        <v>0</v>
      </c>
      <c r="F19" s="6"/>
      <c r="G19" s="103">
        <f>SUMIFS('FORMULARZ OFERTY'!$M$27:$M$1021,'FORMULARZ OFERTY'!$A$27:$A$1021,$A19)</f>
        <v>0</v>
      </c>
      <c r="H19" s="103">
        <f>SUMIFS('FORMULARZ OFERTY'!$N$27:$N$1021,'FORMULARZ OFERTY'!$A$27:$A$1021,$A19)</f>
        <v>0</v>
      </c>
      <c r="I19" s="103">
        <f>SUMIFS('FORMULARZ OFERTY'!$O$27:$O$1021,'FORMULARZ OFERTY'!$A$27:$A$1021,$A19)</f>
        <v>0</v>
      </c>
      <c r="J19" s="6"/>
      <c r="K19" s="103">
        <f>SUMIFS('FORMULARZ OFERTY'!$P$27:$P$1021,'FORMULARZ OFERTY'!$A$27:$A$1021,$A19)</f>
        <v>0</v>
      </c>
      <c r="L19" s="103">
        <f>SUMIFS('FORMULARZ OFERTY'!$Q$27:$Q$1021,'FORMULARZ OFERTY'!$A$27:$A$1021,$A19)</f>
        <v>0</v>
      </c>
      <c r="M19" s="103">
        <f>SUMIFS('FORMULARZ OFERTY'!$R$27:$R$1021,'FORMULARZ OFERTY'!$A$27:$A$1021,$A19)</f>
        <v>0</v>
      </c>
    </row>
    <row r="20" spans="1:13" s="64" customFormat="1" ht="16.5">
      <c r="A20" s="64">
        <v>17</v>
      </c>
      <c r="B20" s="6"/>
      <c r="C20" s="103">
        <f>SUMIFS('FORMULARZ OFERTY'!$I$27:$I$1021,'FORMULARZ OFERTY'!$A$27:$A$1021,$A20)</f>
        <v>0</v>
      </c>
      <c r="D20" s="103">
        <f>SUMIFS('FORMULARZ OFERTY'!$J$27:$J$1021,'FORMULARZ OFERTY'!$A$27:$A$1021,$A20)</f>
        <v>0</v>
      </c>
      <c r="E20" s="103">
        <f>SUMIFS('FORMULARZ OFERTY'!$K$27:$K$1021,'FORMULARZ OFERTY'!$A$27:$A$1021,$A20)</f>
        <v>0</v>
      </c>
      <c r="F20" s="6"/>
      <c r="G20" s="103">
        <f>SUMIFS('FORMULARZ OFERTY'!$M$27:$M$1021,'FORMULARZ OFERTY'!$A$27:$A$1021,$A20)</f>
        <v>0</v>
      </c>
      <c r="H20" s="103">
        <f>SUMIFS('FORMULARZ OFERTY'!$N$27:$N$1021,'FORMULARZ OFERTY'!$A$27:$A$1021,$A20)</f>
        <v>0</v>
      </c>
      <c r="I20" s="103">
        <f>SUMIFS('FORMULARZ OFERTY'!$O$27:$O$1021,'FORMULARZ OFERTY'!$A$27:$A$1021,$A20)</f>
        <v>0</v>
      </c>
      <c r="J20" s="6"/>
      <c r="K20" s="103">
        <f>SUMIFS('FORMULARZ OFERTY'!$P$27:$P$1021,'FORMULARZ OFERTY'!$A$27:$A$1021,$A20)</f>
        <v>0</v>
      </c>
      <c r="L20" s="103">
        <f>SUMIFS('FORMULARZ OFERTY'!$Q$27:$Q$1021,'FORMULARZ OFERTY'!$A$27:$A$1021,$A20)</f>
        <v>0</v>
      </c>
      <c r="M20" s="103">
        <f>SUMIFS('FORMULARZ OFERTY'!$R$27:$R$1021,'FORMULARZ OFERTY'!$A$27:$A$1021,$A20)</f>
        <v>0</v>
      </c>
    </row>
    <row r="21" spans="1:13" s="64" customFormat="1" ht="16.5">
      <c r="A21" s="64">
        <v>18</v>
      </c>
      <c r="B21" s="6"/>
      <c r="C21" s="103">
        <f>SUMIFS('FORMULARZ OFERTY'!$I$27:$I$1021,'FORMULARZ OFERTY'!$A$27:$A$1021,$A21)</f>
        <v>0</v>
      </c>
      <c r="D21" s="103">
        <f>SUMIFS('FORMULARZ OFERTY'!$J$27:$J$1021,'FORMULARZ OFERTY'!$A$27:$A$1021,$A21)</f>
        <v>0</v>
      </c>
      <c r="E21" s="103">
        <f>SUMIFS('FORMULARZ OFERTY'!$K$27:$K$1021,'FORMULARZ OFERTY'!$A$27:$A$1021,$A21)</f>
        <v>0</v>
      </c>
      <c r="F21" s="6"/>
      <c r="G21" s="103">
        <f>SUMIFS('FORMULARZ OFERTY'!$M$27:$M$1021,'FORMULARZ OFERTY'!$A$27:$A$1021,$A21)</f>
        <v>0</v>
      </c>
      <c r="H21" s="103">
        <f>SUMIFS('FORMULARZ OFERTY'!$N$27:$N$1021,'FORMULARZ OFERTY'!$A$27:$A$1021,$A21)</f>
        <v>0</v>
      </c>
      <c r="I21" s="103">
        <f>SUMIFS('FORMULARZ OFERTY'!$O$27:$O$1021,'FORMULARZ OFERTY'!$A$27:$A$1021,$A21)</f>
        <v>0</v>
      </c>
      <c r="J21" s="6"/>
      <c r="K21" s="103">
        <f>SUMIFS('FORMULARZ OFERTY'!$P$27:$P$1021,'FORMULARZ OFERTY'!$A$27:$A$1021,$A21)</f>
        <v>0</v>
      </c>
      <c r="L21" s="103">
        <f>SUMIFS('FORMULARZ OFERTY'!$Q$27:$Q$1021,'FORMULARZ OFERTY'!$A$27:$A$1021,$A21)</f>
        <v>0</v>
      </c>
      <c r="M21" s="103">
        <f>SUMIFS('FORMULARZ OFERTY'!$R$27:$R$1021,'FORMULARZ OFERTY'!$A$27:$A$1021,$A21)</f>
        <v>0</v>
      </c>
    </row>
    <row r="22" spans="1:13" s="64" customFormat="1" ht="16.5">
      <c r="A22" s="64">
        <v>19</v>
      </c>
      <c r="B22" s="6"/>
      <c r="C22" s="103">
        <f>SUMIFS('FORMULARZ OFERTY'!$I$27:$I$1021,'FORMULARZ OFERTY'!$A$27:$A$1021,$A22)</f>
        <v>0</v>
      </c>
      <c r="D22" s="103">
        <f>SUMIFS('FORMULARZ OFERTY'!$J$27:$J$1021,'FORMULARZ OFERTY'!$A$27:$A$1021,$A22)</f>
        <v>0</v>
      </c>
      <c r="E22" s="103">
        <f>SUMIFS('FORMULARZ OFERTY'!$K$27:$K$1021,'FORMULARZ OFERTY'!$A$27:$A$1021,$A22)</f>
        <v>0</v>
      </c>
      <c r="F22" s="6"/>
      <c r="G22" s="103">
        <f>SUMIFS('FORMULARZ OFERTY'!$M$27:$M$1021,'FORMULARZ OFERTY'!$A$27:$A$1021,$A22)</f>
        <v>0</v>
      </c>
      <c r="H22" s="103">
        <f>SUMIFS('FORMULARZ OFERTY'!$N$27:$N$1021,'FORMULARZ OFERTY'!$A$27:$A$1021,$A22)</f>
        <v>0</v>
      </c>
      <c r="I22" s="103">
        <f>SUMIFS('FORMULARZ OFERTY'!$O$27:$O$1021,'FORMULARZ OFERTY'!$A$27:$A$1021,$A22)</f>
        <v>0</v>
      </c>
      <c r="J22" s="6"/>
      <c r="K22" s="103">
        <f>SUMIFS('FORMULARZ OFERTY'!$P$27:$P$1021,'FORMULARZ OFERTY'!$A$27:$A$1021,$A22)</f>
        <v>0</v>
      </c>
      <c r="L22" s="103">
        <f>SUMIFS('FORMULARZ OFERTY'!$Q$27:$Q$1021,'FORMULARZ OFERTY'!$A$27:$A$1021,$A22)</f>
        <v>0</v>
      </c>
      <c r="M22" s="103">
        <f>SUMIFS('FORMULARZ OFERTY'!$R$27:$R$1021,'FORMULARZ OFERTY'!$A$27:$A$1021,$A22)</f>
        <v>0</v>
      </c>
    </row>
    <row r="23" spans="1:13" s="64" customFormat="1" ht="16.5">
      <c r="A23" s="64">
        <v>20</v>
      </c>
      <c r="B23" s="6"/>
      <c r="C23" s="103">
        <f>SUMIFS('FORMULARZ OFERTY'!$I$27:$I$1021,'FORMULARZ OFERTY'!$A$27:$A$1021,$A23)</f>
        <v>0</v>
      </c>
      <c r="D23" s="103">
        <f>SUMIFS('FORMULARZ OFERTY'!$J$27:$J$1021,'FORMULARZ OFERTY'!$A$27:$A$1021,$A23)</f>
        <v>0</v>
      </c>
      <c r="E23" s="103">
        <f>SUMIFS('FORMULARZ OFERTY'!$K$27:$K$1021,'FORMULARZ OFERTY'!$A$27:$A$1021,$A23)</f>
        <v>0</v>
      </c>
      <c r="F23" s="6"/>
      <c r="G23" s="103">
        <f>SUMIFS('FORMULARZ OFERTY'!$M$27:$M$1021,'FORMULARZ OFERTY'!$A$27:$A$1021,$A23)</f>
        <v>0</v>
      </c>
      <c r="H23" s="103">
        <f>SUMIFS('FORMULARZ OFERTY'!$N$27:$N$1021,'FORMULARZ OFERTY'!$A$27:$A$1021,$A23)</f>
        <v>0</v>
      </c>
      <c r="I23" s="103">
        <f>SUMIFS('FORMULARZ OFERTY'!$O$27:$O$1021,'FORMULARZ OFERTY'!$A$27:$A$1021,$A23)</f>
        <v>0</v>
      </c>
      <c r="J23" s="6"/>
      <c r="K23" s="103">
        <f>SUMIFS('FORMULARZ OFERTY'!$P$27:$P$1021,'FORMULARZ OFERTY'!$A$27:$A$1021,$A23)</f>
        <v>0</v>
      </c>
      <c r="L23" s="103">
        <f>SUMIFS('FORMULARZ OFERTY'!$Q$27:$Q$1021,'FORMULARZ OFERTY'!$A$27:$A$1021,$A23)</f>
        <v>0</v>
      </c>
      <c r="M23" s="103">
        <f>SUMIFS('FORMULARZ OFERTY'!$R$27:$R$1021,'FORMULARZ OFERTY'!$A$27:$A$1021,$A23)</f>
        <v>0</v>
      </c>
    </row>
    <row r="24" spans="1:13" s="64" customFormat="1" ht="16.5">
      <c r="A24" s="64">
        <v>21</v>
      </c>
      <c r="B24" s="6"/>
      <c r="C24" s="103">
        <f>SUMIFS('FORMULARZ OFERTY'!$I$27:$I$1021,'FORMULARZ OFERTY'!$A$27:$A$1021,$A24)</f>
        <v>0</v>
      </c>
      <c r="D24" s="103">
        <f>SUMIFS('FORMULARZ OFERTY'!$J$27:$J$1021,'FORMULARZ OFERTY'!$A$27:$A$1021,$A24)</f>
        <v>0</v>
      </c>
      <c r="E24" s="103">
        <f>SUMIFS('FORMULARZ OFERTY'!$K$27:$K$1021,'FORMULARZ OFERTY'!$A$27:$A$1021,$A24)</f>
        <v>0</v>
      </c>
      <c r="F24" s="6"/>
      <c r="G24" s="103">
        <f>SUMIFS('FORMULARZ OFERTY'!$M$27:$M$1021,'FORMULARZ OFERTY'!$A$27:$A$1021,$A24)</f>
        <v>0</v>
      </c>
      <c r="H24" s="103">
        <f>SUMIFS('FORMULARZ OFERTY'!$N$27:$N$1021,'FORMULARZ OFERTY'!$A$27:$A$1021,$A24)</f>
        <v>0</v>
      </c>
      <c r="I24" s="103">
        <f>SUMIFS('FORMULARZ OFERTY'!$O$27:$O$1021,'FORMULARZ OFERTY'!$A$27:$A$1021,$A24)</f>
        <v>0</v>
      </c>
      <c r="J24" s="6"/>
      <c r="K24" s="103">
        <f>SUMIFS('FORMULARZ OFERTY'!$P$27:$P$1021,'FORMULARZ OFERTY'!$A$27:$A$1021,$A24)</f>
        <v>0</v>
      </c>
      <c r="L24" s="103">
        <f>SUMIFS('FORMULARZ OFERTY'!$Q$27:$Q$1021,'FORMULARZ OFERTY'!$A$27:$A$1021,$A24)</f>
        <v>0</v>
      </c>
      <c r="M24" s="103">
        <f>SUMIFS('FORMULARZ OFERTY'!$R$27:$R$1021,'FORMULARZ OFERTY'!$A$27:$A$1021,$A24)</f>
        <v>0</v>
      </c>
    </row>
    <row r="25" spans="1:13" s="64" customFormat="1" ht="16.5">
      <c r="A25" s="64">
        <v>22</v>
      </c>
      <c r="B25" s="6"/>
      <c r="C25" s="103">
        <f>SUMIFS('FORMULARZ OFERTY'!$I$27:$I$1021,'FORMULARZ OFERTY'!$A$27:$A$1021,$A25)</f>
        <v>0</v>
      </c>
      <c r="D25" s="103">
        <f>SUMIFS('FORMULARZ OFERTY'!$J$27:$J$1021,'FORMULARZ OFERTY'!$A$27:$A$1021,$A25)</f>
        <v>0</v>
      </c>
      <c r="E25" s="103">
        <f>SUMIFS('FORMULARZ OFERTY'!$K$27:$K$1021,'FORMULARZ OFERTY'!$A$27:$A$1021,$A25)</f>
        <v>0</v>
      </c>
      <c r="F25" s="6"/>
      <c r="G25" s="103">
        <f>SUMIFS('FORMULARZ OFERTY'!$M$27:$M$1021,'FORMULARZ OFERTY'!$A$27:$A$1021,$A25)</f>
        <v>0</v>
      </c>
      <c r="H25" s="103">
        <f>SUMIFS('FORMULARZ OFERTY'!$N$27:$N$1021,'FORMULARZ OFERTY'!$A$27:$A$1021,$A25)</f>
        <v>0</v>
      </c>
      <c r="I25" s="103">
        <f>SUMIFS('FORMULARZ OFERTY'!$O$27:$O$1021,'FORMULARZ OFERTY'!$A$27:$A$1021,$A25)</f>
        <v>0</v>
      </c>
      <c r="J25" s="6"/>
      <c r="K25" s="103">
        <f>SUMIFS('FORMULARZ OFERTY'!$P$27:$P$1021,'FORMULARZ OFERTY'!$A$27:$A$1021,$A25)</f>
        <v>0</v>
      </c>
      <c r="L25" s="103">
        <f>SUMIFS('FORMULARZ OFERTY'!$Q$27:$Q$1021,'FORMULARZ OFERTY'!$A$27:$A$1021,$A25)</f>
        <v>0</v>
      </c>
      <c r="M25" s="103">
        <f>SUMIFS('FORMULARZ OFERTY'!$R$27:$R$1021,'FORMULARZ OFERTY'!$A$27:$A$1021,$A25)</f>
        <v>0</v>
      </c>
    </row>
    <row r="26" spans="1:13" s="64" customFormat="1" ht="16.5">
      <c r="A26" s="64">
        <v>23</v>
      </c>
      <c r="B26" s="6"/>
      <c r="C26" s="103">
        <f>SUMIFS('FORMULARZ OFERTY'!$I$27:$I$1021,'FORMULARZ OFERTY'!$A$27:$A$1021,$A26)</f>
        <v>0</v>
      </c>
      <c r="D26" s="103">
        <f>SUMIFS('FORMULARZ OFERTY'!$J$27:$J$1021,'FORMULARZ OFERTY'!$A$27:$A$1021,$A26)</f>
        <v>0</v>
      </c>
      <c r="E26" s="103">
        <f>SUMIFS('FORMULARZ OFERTY'!$K$27:$K$1021,'FORMULARZ OFERTY'!$A$27:$A$1021,$A26)</f>
        <v>0</v>
      </c>
      <c r="F26" s="6"/>
      <c r="G26" s="103">
        <f>SUMIFS('FORMULARZ OFERTY'!$M$27:$M$1021,'FORMULARZ OFERTY'!$A$27:$A$1021,$A26)</f>
        <v>0</v>
      </c>
      <c r="H26" s="103">
        <f>SUMIFS('FORMULARZ OFERTY'!$N$27:$N$1021,'FORMULARZ OFERTY'!$A$27:$A$1021,$A26)</f>
        <v>0</v>
      </c>
      <c r="I26" s="103">
        <f>SUMIFS('FORMULARZ OFERTY'!$O$27:$O$1021,'FORMULARZ OFERTY'!$A$27:$A$1021,$A26)</f>
        <v>0</v>
      </c>
      <c r="J26" s="6"/>
      <c r="K26" s="103">
        <f>SUMIFS('FORMULARZ OFERTY'!$P$27:$P$1021,'FORMULARZ OFERTY'!$A$27:$A$1021,$A26)</f>
        <v>0</v>
      </c>
      <c r="L26" s="103">
        <f>SUMIFS('FORMULARZ OFERTY'!$Q$27:$Q$1021,'FORMULARZ OFERTY'!$A$27:$A$1021,$A26)</f>
        <v>0</v>
      </c>
      <c r="M26" s="103">
        <f>SUMIFS('FORMULARZ OFERTY'!$R$27:$R$1021,'FORMULARZ OFERTY'!$A$27:$A$1021,$A26)</f>
        <v>0</v>
      </c>
    </row>
    <row r="27" spans="1:13" s="64" customFormat="1" ht="16.5">
      <c r="A27" s="64">
        <v>24</v>
      </c>
      <c r="B27" s="6"/>
      <c r="C27" s="103">
        <f>SUMIFS('FORMULARZ OFERTY'!$I$27:$I$1021,'FORMULARZ OFERTY'!$A$27:$A$1021,$A27)</f>
        <v>0</v>
      </c>
      <c r="D27" s="103">
        <f>SUMIFS('FORMULARZ OFERTY'!$J$27:$J$1021,'FORMULARZ OFERTY'!$A$27:$A$1021,$A27)</f>
        <v>0</v>
      </c>
      <c r="E27" s="103">
        <f>SUMIFS('FORMULARZ OFERTY'!$K$27:$K$1021,'FORMULARZ OFERTY'!$A$27:$A$1021,$A27)</f>
        <v>0</v>
      </c>
      <c r="F27" s="6"/>
      <c r="G27" s="103">
        <f>SUMIFS('FORMULARZ OFERTY'!$M$27:$M$1021,'FORMULARZ OFERTY'!$A$27:$A$1021,$A27)</f>
        <v>0</v>
      </c>
      <c r="H27" s="103">
        <f>SUMIFS('FORMULARZ OFERTY'!$N$27:$N$1021,'FORMULARZ OFERTY'!$A$27:$A$1021,$A27)</f>
        <v>0</v>
      </c>
      <c r="I27" s="103">
        <f>SUMIFS('FORMULARZ OFERTY'!$O$27:$O$1021,'FORMULARZ OFERTY'!$A$27:$A$1021,$A27)</f>
        <v>0</v>
      </c>
      <c r="J27" s="6"/>
      <c r="K27" s="103">
        <f>SUMIFS('FORMULARZ OFERTY'!$P$27:$P$1021,'FORMULARZ OFERTY'!$A$27:$A$1021,$A27)</f>
        <v>0</v>
      </c>
      <c r="L27" s="103">
        <f>SUMIFS('FORMULARZ OFERTY'!$Q$27:$Q$1021,'FORMULARZ OFERTY'!$A$27:$A$1021,$A27)</f>
        <v>0</v>
      </c>
      <c r="M27" s="103">
        <f>SUMIFS('FORMULARZ OFERTY'!$R$27:$R$1021,'FORMULARZ OFERTY'!$A$27:$A$1021,$A27)</f>
        <v>0</v>
      </c>
    </row>
    <row r="28" spans="1:13" s="64" customFormat="1" ht="16.5">
      <c r="A28" s="64">
        <v>25</v>
      </c>
      <c r="B28" s="6"/>
      <c r="C28" s="103">
        <f>SUMIFS('FORMULARZ OFERTY'!$I$27:$I$1021,'FORMULARZ OFERTY'!$A$27:$A$1021,$A28)</f>
        <v>0</v>
      </c>
      <c r="D28" s="103">
        <f>SUMIFS('FORMULARZ OFERTY'!$J$27:$J$1021,'FORMULARZ OFERTY'!$A$27:$A$1021,$A28)</f>
        <v>0</v>
      </c>
      <c r="E28" s="103">
        <f>SUMIFS('FORMULARZ OFERTY'!$K$27:$K$1021,'FORMULARZ OFERTY'!$A$27:$A$1021,$A28)</f>
        <v>0</v>
      </c>
      <c r="F28" s="6"/>
      <c r="G28" s="103">
        <f>SUMIFS('FORMULARZ OFERTY'!$M$27:$M$1021,'FORMULARZ OFERTY'!$A$27:$A$1021,$A28)</f>
        <v>0</v>
      </c>
      <c r="H28" s="103">
        <f>SUMIFS('FORMULARZ OFERTY'!$N$27:$N$1021,'FORMULARZ OFERTY'!$A$27:$A$1021,$A28)</f>
        <v>0</v>
      </c>
      <c r="I28" s="103">
        <f>SUMIFS('FORMULARZ OFERTY'!$O$27:$O$1021,'FORMULARZ OFERTY'!$A$27:$A$1021,$A28)</f>
        <v>0</v>
      </c>
      <c r="J28" s="6"/>
      <c r="K28" s="103">
        <f>SUMIFS('FORMULARZ OFERTY'!$P$27:$P$1021,'FORMULARZ OFERTY'!$A$27:$A$1021,$A28)</f>
        <v>0</v>
      </c>
      <c r="L28" s="103">
        <f>SUMIFS('FORMULARZ OFERTY'!$Q$27:$Q$1021,'FORMULARZ OFERTY'!$A$27:$A$1021,$A28)</f>
        <v>0</v>
      </c>
      <c r="M28" s="103">
        <f>SUMIFS('FORMULARZ OFERTY'!$R$27:$R$1021,'FORMULARZ OFERTY'!$A$27:$A$1021,$A28)</f>
        <v>0</v>
      </c>
    </row>
    <row r="29" spans="1:13" s="64" customFormat="1" ht="16.5">
      <c r="A29" s="64">
        <v>26</v>
      </c>
      <c r="B29" s="6"/>
      <c r="C29" s="103">
        <f>SUMIFS('FORMULARZ OFERTY'!$I$27:$I$1021,'FORMULARZ OFERTY'!$A$27:$A$1021,$A29)</f>
        <v>0</v>
      </c>
      <c r="D29" s="103">
        <f>SUMIFS('FORMULARZ OFERTY'!$J$27:$J$1021,'FORMULARZ OFERTY'!$A$27:$A$1021,$A29)</f>
        <v>0</v>
      </c>
      <c r="E29" s="103">
        <f>SUMIFS('FORMULARZ OFERTY'!$K$27:$K$1021,'FORMULARZ OFERTY'!$A$27:$A$1021,$A29)</f>
        <v>0</v>
      </c>
      <c r="F29" s="6"/>
      <c r="G29" s="103">
        <f>SUMIFS('FORMULARZ OFERTY'!$M$27:$M$1021,'FORMULARZ OFERTY'!$A$27:$A$1021,$A29)</f>
        <v>0</v>
      </c>
      <c r="H29" s="103">
        <f>SUMIFS('FORMULARZ OFERTY'!$N$27:$N$1021,'FORMULARZ OFERTY'!$A$27:$A$1021,$A29)</f>
        <v>0</v>
      </c>
      <c r="I29" s="103">
        <f>SUMIFS('FORMULARZ OFERTY'!$O$27:$O$1021,'FORMULARZ OFERTY'!$A$27:$A$1021,$A29)</f>
        <v>0</v>
      </c>
      <c r="J29" s="6"/>
      <c r="K29" s="103">
        <f>SUMIFS('FORMULARZ OFERTY'!$P$27:$P$1021,'FORMULARZ OFERTY'!$A$27:$A$1021,$A29)</f>
        <v>0</v>
      </c>
      <c r="L29" s="103">
        <f>SUMIFS('FORMULARZ OFERTY'!$Q$27:$Q$1021,'FORMULARZ OFERTY'!$A$27:$A$1021,$A29)</f>
        <v>0</v>
      </c>
      <c r="M29" s="103">
        <f>SUMIFS('FORMULARZ OFERTY'!$R$27:$R$1021,'FORMULARZ OFERTY'!$A$27:$A$1021,$A29)</f>
        <v>0</v>
      </c>
    </row>
    <row r="30" spans="1:13" s="64" customFormat="1" ht="16.5">
      <c r="A30" s="64">
        <v>27</v>
      </c>
      <c r="B30" s="6"/>
      <c r="C30" s="103">
        <f>SUMIFS('FORMULARZ OFERTY'!$I$27:$I$1021,'FORMULARZ OFERTY'!$A$27:$A$1021,$A30)</f>
        <v>0</v>
      </c>
      <c r="D30" s="103">
        <f>SUMIFS('FORMULARZ OFERTY'!$J$27:$J$1021,'FORMULARZ OFERTY'!$A$27:$A$1021,$A30)</f>
        <v>0</v>
      </c>
      <c r="E30" s="103">
        <f>SUMIFS('FORMULARZ OFERTY'!$K$27:$K$1021,'FORMULARZ OFERTY'!$A$27:$A$1021,$A30)</f>
        <v>0</v>
      </c>
      <c r="F30" s="6"/>
      <c r="G30" s="103">
        <f>SUMIFS('FORMULARZ OFERTY'!$M$27:$M$1021,'FORMULARZ OFERTY'!$A$27:$A$1021,$A30)</f>
        <v>0</v>
      </c>
      <c r="H30" s="103">
        <f>SUMIFS('FORMULARZ OFERTY'!$N$27:$N$1021,'FORMULARZ OFERTY'!$A$27:$A$1021,$A30)</f>
        <v>0</v>
      </c>
      <c r="I30" s="103">
        <f>SUMIFS('FORMULARZ OFERTY'!$O$27:$O$1021,'FORMULARZ OFERTY'!$A$27:$A$1021,$A30)</f>
        <v>0</v>
      </c>
      <c r="J30" s="6"/>
      <c r="K30" s="103">
        <f>SUMIFS('FORMULARZ OFERTY'!$P$27:$P$1021,'FORMULARZ OFERTY'!$A$27:$A$1021,$A30)</f>
        <v>0</v>
      </c>
      <c r="L30" s="103">
        <f>SUMIFS('FORMULARZ OFERTY'!$Q$27:$Q$1021,'FORMULARZ OFERTY'!$A$27:$A$1021,$A30)</f>
        <v>0</v>
      </c>
      <c r="M30" s="103">
        <f>SUMIFS('FORMULARZ OFERTY'!$R$27:$R$1021,'FORMULARZ OFERTY'!$A$27:$A$1021,$A30)</f>
        <v>0</v>
      </c>
    </row>
    <row r="31" spans="1:13" s="64" customFormat="1" ht="16.5">
      <c r="A31" s="64">
        <v>28</v>
      </c>
      <c r="B31" s="6"/>
      <c r="C31" s="103">
        <f>SUMIFS('FORMULARZ OFERTY'!$I$27:$I$1021,'FORMULARZ OFERTY'!$A$27:$A$1021,$A31)</f>
        <v>0</v>
      </c>
      <c r="D31" s="103">
        <f>SUMIFS('FORMULARZ OFERTY'!$J$27:$J$1021,'FORMULARZ OFERTY'!$A$27:$A$1021,$A31)</f>
        <v>0</v>
      </c>
      <c r="E31" s="103">
        <f>SUMIFS('FORMULARZ OFERTY'!$K$27:$K$1021,'FORMULARZ OFERTY'!$A$27:$A$1021,$A31)</f>
        <v>0</v>
      </c>
      <c r="F31" s="6"/>
      <c r="G31" s="103">
        <f>SUMIFS('FORMULARZ OFERTY'!$M$27:$M$1021,'FORMULARZ OFERTY'!$A$27:$A$1021,$A31)</f>
        <v>0</v>
      </c>
      <c r="H31" s="103">
        <f>SUMIFS('FORMULARZ OFERTY'!$N$27:$N$1021,'FORMULARZ OFERTY'!$A$27:$A$1021,$A31)</f>
        <v>0</v>
      </c>
      <c r="I31" s="103">
        <f>SUMIFS('FORMULARZ OFERTY'!$O$27:$O$1021,'FORMULARZ OFERTY'!$A$27:$A$1021,$A31)</f>
        <v>0</v>
      </c>
      <c r="J31" s="6"/>
      <c r="K31" s="103">
        <f>SUMIFS('FORMULARZ OFERTY'!$P$27:$P$1021,'FORMULARZ OFERTY'!$A$27:$A$1021,$A31)</f>
        <v>0</v>
      </c>
      <c r="L31" s="103">
        <f>SUMIFS('FORMULARZ OFERTY'!$Q$27:$Q$1021,'FORMULARZ OFERTY'!$A$27:$A$1021,$A31)</f>
        <v>0</v>
      </c>
      <c r="M31" s="103">
        <f>SUMIFS('FORMULARZ OFERTY'!$R$27:$R$1021,'FORMULARZ OFERTY'!$A$27:$A$1021,$A31)</f>
        <v>0</v>
      </c>
    </row>
    <row r="32" spans="1:13" s="64" customFormat="1" ht="16.5">
      <c r="A32" s="64">
        <v>29</v>
      </c>
      <c r="B32" s="6"/>
      <c r="C32" s="103">
        <f>SUMIFS('FORMULARZ OFERTY'!$I$27:$I$1021,'FORMULARZ OFERTY'!$A$27:$A$1021,$A32)</f>
        <v>0</v>
      </c>
      <c r="D32" s="103">
        <f>SUMIFS('FORMULARZ OFERTY'!$J$27:$J$1021,'FORMULARZ OFERTY'!$A$27:$A$1021,$A32)</f>
        <v>0</v>
      </c>
      <c r="E32" s="103">
        <f>SUMIFS('FORMULARZ OFERTY'!$K$27:$K$1021,'FORMULARZ OFERTY'!$A$27:$A$1021,$A32)</f>
        <v>0</v>
      </c>
      <c r="F32" s="6"/>
      <c r="G32" s="103">
        <f>SUMIFS('FORMULARZ OFERTY'!$M$27:$M$1021,'FORMULARZ OFERTY'!$A$27:$A$1021,$A32)</f>
        <v>0</v>
      </c>
      <c r="H32" s="103">
        <f>SUMIFS('FORMULARZ OFERTY'!$N$27:$N$1021,'FORMULARZ OFERTY'!$A$27:$A$1021,$A32)</f>
        <v>0</v>
      </c>
      <c r="I32" s="103">
        <f>SUMIFS('FORMULARZ OFERTY'!$O$27:$O$1021,'FORMULARZ OFERTY'!$A$27:$A$1021,$A32)</f>
        <v>0</v>
      </c>
      <c r="J32" s="6"/>
      <c r="K32" s="103">
        <f>SUMIFS('FORMULARZ OFERTY'!$P$27:$P$1021,'FORMULARZ OFERTY'!$A$27:$A$1021,$A32)</f>
        <v>0</v>
      </c>
      <c r="L32" s="103">
        <f>SUMIFS('FORMULARZ OFERTY'!$Q$27:$Q$1021,'FORMULARZ OFERTY'!$A$27:$A$1021,$A32)</f>
        <v>0</v>
      </c>
      <c r="M32" s="103">
        <f>SUMIFS('FORMULARZ OFERTY'!$R$27:$R$1021,'FORMULARZ OFERTY'!$A$27:$A$1021,$A32)</f>
        <v>0</v>
      </c>
    </row>
    <row r="33" spans="1:13" s="64" customFormat="1" ht="16.5">
      <c r="A33" s="64">
        <v>30</v>
      </c>
      <c r="B33" s="6"/>
      <c r="C33" s="103">
        <f>SUMIFS('FORMULARZ OFERTY'!$I$27:$I$1021,'FORMULARZ OFERTY'!$A$27:$A$1021,$A33)</f>
        <v>0</v>
      </c>
      <c r="D33" s="103">
        <f>SUMIFS('FORMULARZ OFERTY'!$J$27:$J$1021,'FORMULARZ OFERTY'!$A$27:$A$1021,$A33)</f>
        <v>0</v>
      </c>
      <c r="E33" s="103">
        <f>SUMIFS('FORMULARZ OFERTY'!$K$27:$K$1021,'FORMULARZ OFERTY'!$A$27:$A$1021,$A33)</f>
        <v>0</v>
      </c>
      <c r="F33" s="6"/>
      <c r="G33" s="103">
        <f>SUMIFS('FORMULARZ OFERTY'!$M$27:$M$1021,'FORMULARZ OFERTY'!$A$27:$A$1021,$A33)</f>
        <v>0</v>
      </c>
      <c r="H33" s="103">
        <f>SUMIFS('FORMULARZ OFERTY'!$N$27:$N$1021,'FORMULARZ OFERTY'!$A$27:$A$1021,$A33)</f>
        <v>0</v>
      </c>
      <c r="I33" s="103">
        <f>SUMIFS('FORMULARZ OFERTY'!$O$27:$O$1021,'FORMULARZ OFERTY'!$A$27:$A$1021,$A33)</f>
        <v>0</v>
      </c>
      <c r="J33" s="6"/>
      <c r="K33" s="103">
        <f>SUMIFS('FORMULARZ OFERTY'!$P$27:$P$1021,'FORMULARZ OFERTY'!$A$27:$A$1021,$A33)</f>
        <v>0</v>
      </c>
      <c r="L33" s="103">
        <f>SUMIFS('FORMULARZ OFERTY'!$Q$27:$Q$1021,'FORMULARZ OFERTY'!$A$27:$A$1021,$A33)</f>
        <v>0</v>
      </c>
      <c r="M33" s="103">
        <f>SUMIFS('FORMULARZ OFERTY'!$R$27:$R$1021,'FORMULARZ OFERTY'!$A$27:$A$1021,$A33)</f>
        <v>0</v>
      </c>
    </row>
    <row r="34" spans="1:13" hidden="1">
      <c r="C34" s="102"/>
      <c r="D34" s="102"/>
      <c r="E34" s="102"/>
      <c r="F34" s="102"/>
      <c r="G34" s="102"/>
      <c r="H34" s="102"/>
      <c r="I34" s="102"/>
      <c r="K34" s="102"/>
      <c r="L34" s="102"/>
      <c r="M34" s="102"/>
    </row>
    <row r="35" spans="1:13" hidden="1">
      <c r="C35" s="102"/>
      <c r="D35" s="102"/>
      <c r="E35" s="102"/>
      <c r="F35" s="102"/>
      <c r="G35" s="102"/>
      <c r="H35" s="102"/>
      <c r="I35" s="102"/>
      <c r="K35" s="102"/>
      <c r="L35" s="102"/>
      <c r="M35" s="102"/>
    </row>
    <row r="36" spans="1:13" hidden="1">
      <c r="C36" s="102"/>
      <c r="D36" s="102"/>
      <c r="E36" s="102"/>
      <c r="F36" s="102"/>
      <c r="G36" s="102"/>
      <c r="H36" s="102"/>
      <c r="I36" s="102"/>
      <c r="K36" s="102"/>
      <c r="L36" s="102"/>
      <c r="M36" s="102"/>
    </row>
    <row r="37" spans="1:13" hidden="1">
      <c r="C37" s="102"/>
      <c r="D37" s="102"/>
      <c r="E37" s="102"/>
      <c r="F37" s="102"/>
      <c r="G37" s="102"/>
      <c r="H37" s="102"/>
      <c r="I37" s="102"/>
      <c r="K37" s="102"/>
      <c r="L37" s="102"/>
      <c r="M37" s="102"/>
    </row>
    <row r="38" spans="1:13" hidden="1">
      <c r="C38" s="102"/>
      <c r="D38" s="102"/>
      <c r="E38" s="102"/>
      <c r="F38" s="102"/>
      <c r="G38" s="102"/>
      <c r="H38" s="102"/>
      <c r="I38" s="102"/>
      <c r="K38" s="102"/>
      <c r="L38" s="102"/>
      <c r="M38" s="102"/>
    </row>
    <row r="39" spans="1:13" hidden="1">
      <c r="C39" s="102"/>
      <c r="D39" s="102"/>
      <c r="E39" s="102"/>
      <c r="F39" s="102"/>
      <c r="G39" s="102"/>
      <c r="H39" s="102"/>
      <c r="I39" s="102"/>
      <c r="K39" s="102"/>
      <c r="L39" s="102"/>
      <c r="M39" s="102"/>
    </row>
    <row r="40" spans="1:13" hidden="1">
      <c r="C40" s="102"/>
      <c r="D40" s="102"/>
      <c r="E40" s="102"/>
      <c r="F40" s="102"/>
      <c r="G40" s="102"/>
      <c r="H40" s="102"/>
      <c r="I40" s="102"/>
      <c r="K40" s="102"/>
      <c r="L40" s="102"/>
      <c r="M40" s="102"/>
    </row>
    <row r="41" spans="1:13" hidden="1">
      <c r="C41" s="102"/>
      <c r="D41" s="102"/>
      <c r="E41" s="102"/>
      <c r="F41" s="102"/>
      <c r="G41" s="102"/>
      <c r="H41" s="102"/>
      <c r="I41" s="102"/>
      <c r="K41" s="102"/>
      <c r="L41" s="102"/>
      <c r="M41" s="102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O3" sqref="O3"/>
    </sheetView>
  </sheetViews>
  <sheetFormatPr defaultColWidth="0" defaultRowHeight="12.75" zeroHeight="1"/>
  <cols>
    <col min="1" max="1" width="5.28515625" style="110" customWidth="1"/>
    <col min="2" max="2" width="1.7109375" style="110" customWidth="1"/>
    <col min="3" max="3" width="5.140625" style="96" customWidth="1"/>
    <col min="4" max="4" width="1.7109375" style="96" customWidth="1"/>
    <col min="5" max="5" width="14.7109375" style="96" customWidth="1"/>
    <col min="6" max="6" width="1.7109375" style="96" customWidth="1"/>
    <col min="7" max="7" width="34.7109375" style="96" customWidth="1"/>
    <col min="8" max="8" width="1.7109375" style="96" customWidth="1"/>
    <col min="9" max="9" width="39" style="96" customWidth="1"/>
    <col min="10" max="10" width="1.7109375" style="96" customWidth="1"/>
    <col min="11" max="11" width="3.42578125" style="96" customWidth="1"/>
    <col min="12" max="12" width="13.140625" style="96" customWidth="1"/>
    <col min="13" max="13" width="1.7109375" style="96" customWidth="1"/>
    <col min="14" max="14" width="5.140625" style="96" customWidth="1"/>
    <col min="15" max="15" width="18" style="96" customWidth="1"/>
    <col min="16" max="16" width="25" style="96" customWidth="1"/>
    <col min="17" max="23" width="18" style="96" customWidth="1"/>
    <col min="24" max="24" width="9.140625" style="96" customWidth="1"/>
    <col min="25" max="16384" width="9.140625" style="96" hidden="1"/>
  </cols>
  <sheetData>
    <row r="1" spans="1:23" ht="13.5">
      <c r="A1" s="109" t="s">
        <v>104</v>
      </c>
      <c r="C1" s="111" t="s">
        <v>10</v>
      </c>
      <c r="E1" s="111" t="s">
        <v>12</v>
      </c>
      <c r="G1" s="111" t="s">
        <v>30</v>
      </c>
      <c r="I1" s="111" t="s">
        <v>41</v>
      </c>
      <c r="K1" s="112" t="s">
        <v>103</v>
      </c>
      <c r="L1" s="111" t="s">
        <v>102</v>
      </c>
      <c r="N1" s="119" t="s">
        <v>105</v>
      </c>
      <c r="O1" s="96" t="s">
        <v>106</v>
      </c>
      <c r="P1" s="96" t="s">
        <v>107</v>
      </c>
      <c r="Q1" s="96" t="s">
        <v>108</v>
      </c>
      <c r="R1" s="96" t="s">
        <v>109</v>
      </c>
      <c r="S1" s="96" t="s">
        <v>110</v>
      </c>
      <c r="T1" s="96" t="s">
        <v>111</v>
      </c>
      <c r="U1" s="96" t="s">
        <v>112</v>
      </c>
      <c r="V1" s="96" t="s">
        <v>113</v>
      </c>
      <c r="W1" s="96" t="s">
        <v>114</v>
      </c>
    </row>
    <row r="2" spans="1:23" ht="13.5" customHeight="1">
      <c r="A2" s="113">
        <v>1</v>
      </c>
      <c r="C2" s="113" t="s">
        <v>8</v>
      </c>
      <c r="E2" s="113" t="s">
        <v>13</v>
      </c>
      <c r="G2" s="113" t="s">
        <v>31</v>
      </c>
      <c r="I2" s="114" t="s">
        <v>44</v>
      </c>
      <c r="K2" s="115" t="s">
        <v>70</v>
      </c>
      <c r="L2" s="113" t="s">
        <v>86</v>
      </c>
      <c r="O2" s="96" t="s">
        <v>9</v>
      </c>
      <c r="P2" s="96" t="s">
        <v>9</v>
      </c>
      <c r="Q2" s="96" t="s">
        <v>115</v>
      </c>
      <c r="R2" s="96" t="s">
        <v>115</v>
      </c>
      <c r="S2" s="96" t="s">
        <v>115</v>
      </c>
      <c r="T2" s="96" t="s">
        <v>115</v>
      </c>
      <c r="U2" s="96" t="s">
        <v>115</v>
      </c>
      <c r="V2" s="96" t="s">
        <v>115</v>
      </c>
      <c r="W2" s="96" t="s">
        <v>115</v>
      </c>
    </row>
    <row r="3" spans="1:23" ht="13.5" customHeight="1">
      <c r="A3" s="114">
        <v>2</v>
      </c>
      <c r="C3" s="116" t="s">
        <v>9</v>
      </c>
      <c r="E3" s="114" t="s">
        <v>14</v>
      </c>
      <c r="G3" s="114" t="s">
        <v>32</v>
      </c>
      <c r="I3" s="114" t="s">
        <v>45</v>
      </c>
      <c r="K3" s="116" t="s">
        <v>71</v>
      </c>
      <c r="L3" s="114" t="s">
        <v>87</v>
      </c>
      <c r="O3" s="96" t="s">
        <v>8</v>
      </c>
      <c r="P3" s="96" t="s">
        <v>124</v>
      </c>
      <c r="Q3" s="96" t="s">
        <v>115</v>
      </c>
      <c r="R3" s="96" t="s">
        <v>115</v>
      </c>
      <c r="S3" s="96" t="s">
        <v>115</v>
      </c>
      <c r="T3" s="96" t="s">
        <v>115</v>
      </c>
      <c r="U3" s="96" t="s">
        <v>115</v>
      </c>
      <c r="V3" s="96" t="s">
        <v>115</v>
      </c>
      <c r="W3" s="96" t="s">
        <v>115</v>
      </c>
    </row>
    <row r="4" spans="1:23" ht="13.5" customHeight="1">
      <c r="A4" s="114">
        <v>3</v>
      </c>
      <c r="E4" s="114" t="s">
        <v>15</v>
      </c>
      <c r="G4" s="114" t="s">
        <v>33</v>
      </c>
      <c r="I4" s="114" t="s">
        <v>54</v>
      </c>
      <c r="P4" s="96" t="s">
        <v>125</v>
      </c>
    </row>
    <row r="5" spans="1:23" ht="13.5" customHeight="1">
      <c r="A5" s="114">
        <v>4</v>
      </c>
      <c r="E5" s="114" t="s">
        <v>16</v>
      </c>
      <c r="G5" s="114" t="s">
        <v>34</v>
      </c>
      <c r="I5" s="114" t="s">
        <v>55</v>
      </c>
    </row>
    <row r="6" spans="1:23" ht="13.5" customHeight="1">
      <c r="A6" s="114">
        <v>5</v>
      </c>
      <c r="E6" s="114" t="s">
        <v>17</v>
      </c>
      <c r="G6" s="114" t="s">
        <v>35</v>
      </c>
      <c r="I6" s="114" t="s">
        <v>56</v>
      </c>
    </row>
    <row r="7" spans="1:23" ht="13.5" customHeight="1">
      <c r="A7" s="114">
        <v>6</v>
      </c>
      <c r="E7" s="114" t="s">
        <v>18</v>
      </c>
      <c r="G7" s="116" t="s">
        <v>36</v>
      </c>
      <c r="I7" s="114" t="s">
        <v>47</v>
      </c>
    </row>
    <row r="8" spans="1:23" ht="13.5" customHeight="1">
      <c r="A8" s="114">
        <v>7</v>
      </c>
      <c r="E8" s="114" t="s">
        <v>19</v>
      </c>
      <c r="G8" s="117"/>
      <c r="I8" s="114" t="s">
        <v>48</v>
      </c>
    </row>
    <row r="9" spans="1:23" ht="13.5" customHeight="1">
      <c r="A9" s="114">
        <v>8</v>
      </c>
      <c r="E9" s="114" t="s">
        <v>20</v>
      </c>
      <c r="G9" s="117"/>
      <c r="I9" s="114" t="s">
        <v>49</v>
      </c>
    </row>
    <row r="10" spans="1:23" ht="13.5" customHeight="1">
      <c r="A10" s="114">
        <v>9</v>
      </c>
      <c r="E10" s="114" t="s">
        <v>21</v>
      </c>
      <c r="G10" s="117"/>
      <c r="I10" s="114" t="s">
        <v>50</v>
      </c>
    </row>
    <row r="11" spans="1:23" ht="13.5" customHeight="1">
      <c r="A11" s="114">
        <v>10</v>
      </c>
      <c r="E11" s="114" t="s">
        <v>22</v>
      </c>
      <c r="G11" s="117"/>
      <c r="I11" s="114" t="s">
        <v>46</v>
      </c>
    </row>
    <row r="12" spans="1:23" ht="13.5" customHeight="1">
      <c r="A12" s="114">
        <v>11</v>
      </c>
      <c r="E12" s="114" t="s">
        <v>23</v>
      </c>
      <c r="G12" s="117"/>
      <c r="I12" s="114" t="s">
        <v>51</v>
      </c>
    </row>
    <row r="13" spans="1:23" ht="13.5" customHeight="1">
      <c r="A13" s="114">
        <v>12</v>
      </c>
      <c r="E13" s="114" t="s">
        <v>24</v>
      </c>
      <c r="G13" s="117"/>
      <c r="I13" s="96" t="s">
        <v>52</v>
      </c>
    </row>
    <row r="14" spans="1:23" ht="13.5" customHeight="1">
      <c r="A14" s="114">
        <v>13</v>
      </c>
      <c r="E14" s="114" t="s">
        <v>25</v>
      </c>
      <c r="G14" s="117"/>
      <c r="I14" s="116" t="s">
        <v>53</v>
      </c>
    </row>
    <row r="15" spans="1:23" ht="13.5" customHeight="1">
      <c r="A15" s="114">
        <v>14</v>
      </c>
      <c r="E15" s="114" t="s">
        <v>26</v>
      </c>
      <c r="G15" s="117"/>
      <c r="I15" s="117"/>
    </row>
    <row r="16" spans="1:23" ht="13.5" customHeight="1">
      <c r="A16" s="114">
        <v>15</v>
      </c>
      <c r="E16" s="114" t="s">
        <v>27</v>
      </c>
      <c r="G16" s="117"/>
      <c r="I16" s="117"/>
    </row>
    <row r="17" spans="1:10" ht="13.5" customHeight="1">
      <c r="A17" s="114">
        <v>16</v>
      </c>
      <c r="E17" s="116" t="s">
        <v>28</v>
      </c>
      <c r="G17" s="117"/>
      <c r="I17" s="117"/>
    </row>
    <row r="18" spans="1:10" ht="13.5" customHeight="1">
      <c r="A18" s="114">
        <v>17</v>
      </c>
      <c r="E18" s="117"/>
      <c r="G18" s="117"/>
      <c r="I18" s="117"/>
    </row>
    <row r="19" spans="1:10" ht="13.5" customHeight="1">
      <c r="A19" s="114">
        <v>18</v>
      </c>
      <c r="C19" s="117"/>
      <c r="D19" s="117"/>
      <c r="E19" s="117"/>
      <c r="F19" s="117"/>
      <c r="G19" s="117"/>
      <c r="H19" s="117"/>
      <c r="I19" s="117"/>
      <c r="J19" s="117"/>
    </row>
    <row r="20" spans="1:10" ht="13.5" customHeight="1">
      <c r="A20" s="114">
        <v>19</v>
      </c>
      <c r="C20" s="117"/>
      <c r="D20" s="117"/>
      <c r="E20" s="117"/>
      <c r="F20" s="117"/>
      <c r="G20" s="117"/>
      <c r="H20" s="117"/>
      <c r="I20" s="117"/>
      <c r="J20" s="117"/>
    </row>
    <row r="21" spans="1:10" ht="13.5" customHeight="1">
      <c r="A21" s="114">
        <v>20</v>
      </c>
      <c r="C21" s="117"/>
      <c r="D21" s="117"/>
      <c r="E21" s="117"/>
      <c r="F21" s="117"/>
      <c r="G21" s="117"/>
      <c r="H21" s="117"/>
      <c r="I21" s="117"/>
      <c r="J21" s="117"/>
    </row>
    <row r="22" spans="1:10" ht="12" customHeight="1">
      <c r="A22" s="114">
        <v>21</v>
      </c>
      <c r="C22" s="117"/>
      <c r="D22" s="117"/>
      <c r="E22" s="117"/>
      <c r="F22" s="117"/>
      <c r="G22" s="117"/>
      <c r="H22" s="117"/>
      <c r="I22" s="117"/>
      <c r="J22" s="117"/>
    </row>
    <row r="23" spans="1:10" ht="12" customHeight="1">
      <c r="A23" s="114">
        <v>22</v>
      </c>
      <c r="C23" s="117"/>
      <c r="D23" s="117"/>
      <c r="E23" s="117"/>
      <c r="F23" s="117"/>
      <c r="G23" s="117"/>
      <c r="H23" s="117"/>
      <c r="I23" s="117"/>
      <c r="J23" s="117"/>
    </row>
    <row r="24" spans="1:10" ht="12" customHeight="1">
      <c r="A24" s="114">
        <v>23</v>
      </c>
      <c r="C24" s="117"/>
      <c r="D24" s="117"/>
      <c r="E24" s="117"/>
      <c r="F24" s="117"/>
      <c r="G24" s="117"/>
      <c r="H24" s="117"/>
      <c r="I24" s="117"/>
      <c r="J24" s="117"/>
    </row>
    <row r="25" spans="1:10" ht="12" customHeight="1">
      <c r="A25" s="114">
        <v>24</v>
      </c>
      <c r="C25" s="117"/>
      <c r="D25" s="117"/>
      <c r="E25" s="117"/>
      <c r="F25" s="117"/>
      <c r="G25" s="117"/>
      <c r="H25" s="117"/>
      <c r="I25" s="117"/>
      <c r="J25" s="117"/>
    </row>
    <row r="26" spans="1:10" ht="12" customHeight="1">
      <c r="A26" s="114">
        <v>25</v>
      </c>
      <c r="C26" s="117"/>
      <c r="D26" s="117"/>
      <c r="E26" s="117"/>
      <c r="F26" s="117"/>
      <c r="G26" s="117"/>
      <c r="H26" s="117"/>
      <c r="I26" s="117"/>
      <c r="J26" s="117"/>
    </row>
    <row r="27" spans="1:10" ht="12" customHeight="1">
      <c r="A27" s="114">
        <v>26</v>
      </c>
      <c r="C27" s="117"/>
      <c r="D27" s="117"/>
      <c r="E27" s="117"/>
      <c r="F27" s="117"/>
      <c r="G27" s="117"/>
      <c r="H27" s="117"/>
      <c r="I27" s="117"/>
      <c r="J27" s="117"/>
    </row>
    <row r="28" spans="1:10" ht="12" customHeight="1">
      <c r="A28" s="114">
        <v>27</v>
      </c>
      <c r="C28" s="117"/>
      <c r="D28" s="117"/>
      <c r="E28" s="117"/>
      <c r="F28" s="117"/>
      <c r="G28" s="117"/>
      <c r="H28" s="117"/>
      <c r="I28" s="117"/>
      <c r="J28" s="117"/>
    </row>
    <row r="29" spans="1:10" ht="12" customHeight="1">
      <c r="A29" s="114">
        <v>28</v>
      </c>
      <c r="C29" s="117"/>
      <c r="D29" s="117"/>
      <c r="E29" s="117"/>
      <c r="F29" s="117"/>
      <c r="G29" s="117"/>
      <c r="H29" s="117"/>
      <c r="I29" s="117"/>
      <c r="J29" s="117"/>
    </row>
    <row r="30" spans="1:10" ht="12" customHeight="1">
      <c r="A30" s="114">
        <v>29</v>
      </c>
      <c r="C30" s="117"/>
      <c r="D30" s="117"/>
      <c r="E30" s="117"/>
      <c r="F30" s="117"/>
      <c r="G30" s="117"/>
      <c r="H30" s="117"/>
      <c r="I30" s="117"/>
      <c r="J30" s="117"/>
    </row>
    <row r="31" spans="1:10" ht="12" customHeight="1">
      <c r="A31" s="114">
        <v>30</v>
      </c>
      <c r="C31" s="117"/>
      <c r="D31" s="117"/>
      <c r="F31" s="117"/>
      <c r="H31" s="117"/>
      <c r="J31" s="117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tJveawkjg3hQVp1lVXET/hQ/4iI63J72K8EYw4/Crefmim9z6+/I+V+lsK4KaC56taUxvP0+7b2moxKoFtWBxA==" saltValue="gVeajqrBhJ0XUFW2qyUvaQ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722D63C-3D9B-4F7D-B338-102905F405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17</vt:i4>
      </vt:variant>
    </vt:vector>
  </HeadingPairs>
  <TitlesOfParts>
    <vt:vector size="20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2024-10-25T08:14:53Z</cp:lastPrinted>
  <dcterms:created xsi:type="dcterms:W3CDTF">2022-06-10T12:26:47Z</dcterms:created>
  <dcterms:modified xsi:type="dcterms:W3CDTF">2024-11-19T14:03:57Z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s5636:Creator type=IP">
    <vt:lpwstr>10.11.176.88</vt:lpwstr>
  </property>
</Properties>
</file>