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195" windowHeight="10860" activeTab="0"/>
  </bookViews>
  <sheets>
    <sheet name="Formularz cenowy" sheetId="1" r:id="rId1"/>
  </sheets>
  <definedNames>
    <definedName name="_xlnm.Print_Area" localSheetId="0">'Formularz cenowy'!$A$1:$J$92</definedName>
    <definedName name="_xlnm.Print_Titles" localSheetId="0">'Formularz cenowy'!$5:$6</definedName>
  </definedNames>
  <calcPr fullCalcOnLoad="1"/>
</workbook>
</file>

<file path=xl/sharedStrings.xml><?xml version="1.0" encoding="utf-8"?>
<sst xmlns="http://schemas.openxmlformats.org/spreadsheetml/2006/main" count="143" uniqueCount="79">
  <si>
    <t>Nazwa urządzenia</t>
  </si>
  <si>
    <t>L.p.</t>
  </si>
  <si>
    <t>RAZEM</t>
  </si>
  <si>
    <t>Królewska 1/7</t>
  </si>
  <si>
    <t>Drzwi rozsuwane z napędem elektrycznym "GEZE ECONO DRIVE"</t>
  </si>
  <si>
    <t>ul. Kredytowa 7</t>
  </si>
  <si>
    <t>Brama przesuwna z napędem elektrycznym NICE</t>
  </si>
  <si>
    <t>ul. Banacha 2</t>
  </si>
  <si>
    <t>Długa 13/15</t>
  </si>
  <si>
    <t>ul. Tokarzewskiego-Karaszewicza 4</t>
  </si>
  <si>
    <t>Ostroroga 35</t>
  </si>
  <si>
    <t>Radiowa 2</t>
  </si>
  <si>
    <t>Ilość 
(szt)</t>
  </si>
  <si>
    <t xml:space="preserve">Brama dwuskrzydłowa z napędem elektrycznym </t>
  </si>
  <si>
    <t>Żwirki i Wigury 103</t>
  </si>
  <si>
    <t>Al. Jerozolimskie 97</t>
  </si>
  <si>
    <t>Brama segmentowa z napędem elektrycznym "HORMAN" WA 400</t>
  </si>
  <si>
    <t>Ilość konserwacji w ciągu obowiązywania umowy</t>
  </si>
  <si>
    <r>
      <t xml:space="preserve">Wartość </t>
    </r>
    <r>
      <rPr>
        <b/>
        <sz val="11"/>
        <rFont val="Arial"/>
        <family val="2"/>
      </rPr>
      <t>netto</t>
    </r>
    <r>
      <rPr>
        <sz val="11"/>
        <rFont val="Arial"/>
        <family val="2"/>
      </rPr>
      <t xml:space="preserve"> konserwacji 
w ciągu obowiązywania umowy</t>
    </r>
  </si>
  <si>
    <r>
      <t xml:space="preserve">Wartość </t>
    </r>
    <r>
      <rPr>
        <b/>
        <sz val="11"/>
        <rFont val="Arial"/>
        <family val="2"/>
      </rPr>
      <t>brutto</t>
    </r>
    <r>
      <rPr>
        <sz val="11"/>
        <rFont val="Arial"/>
        <family val="2"/>
      </rPr>
      <t xml:space="preserve"> konserwacji 
w ciągu obowiązywania umowy</t>
    </r>
  </si>
  <si>
    <t>konserwacja
 1 raz/miesiąc</t>
  </si>
  <si>
    <t>konserwacja
 1 raz/ 3 miesiące</t>
  </si>
  <si>
    <t>Leskiego 5/7</t>
  </si>
  <si>
    <t>Złota 5</t>
  </si>
  <si>
    <t xml:space="preserve">Al. Niepodległości 141 </t>
  </si>
  <si>
    <t>Słupek hydrauliczny</t>
  </si>
  <si>
    <t>Cena jed. netto konserwacji jednego urządzenia</t>
  </si>
  <si>
    <t>Brama jednoskrzydłowa z napędem elektrycznym FACC</t>
  </si>
  <si>
    <t>Szlaban jednoramienny z napędem elektrycznym CAME G 4000</t>
  </si>
  <si>
    <t>Szlaban jednoramienny z napędem elektrycznym CAME G 6000</t>
  </si>
  <si>
    <t>ul. Nowowiejska 24/28</t>
  </si>
  <si>
    <t>konserwacja
 1 raz/ 6 miesiący</t>
  </si>
  <si>
    <t>Szlaban dwuramienny z napędem elektrycznym VOTECNICA UP 4E</t>
  </si>
  <si>
    <t>Szlaban dwuramienny z napędem elektrycznym CAME</t>
  </si>
  <si>
    <r>
      <rPr>
        <sz val="11"/>
        <rFont val="Arial"/>
        <family val="2"/>
      </rPr>
      <t>Szlaban  jednoramienny  z napędem elektrycznym CAME</t>
    </r>
    <r>
      <rPr>
        <b/>
        <sz val="11"/>
        <rFont val="Arial"/>
        <family val="2"/>
      </rPr>
      <t xml:space="preserve">    </t>
    </r>
  </si>
  <si>
    <t>Brama  dwuskrzydłowa ręczna</t>
  </si>
  <si>
    <t>Brama  dwuskrzydłowa z dwoma napędami elektrycznymi TOUSEK</t>
  </si>
  <si>
    <t>Pirenejska 5</t>
  </si>
  <si>
    <t>Brama jednoskrzydłowa z napędem ręcznym garażowa</t>
  </si>
  <si>
    <t>Furta obrotowa kołowrot wejściowy z napędem elektrycznym</t>
  </si>
  <si>
    <t>Szlaban jednoramienny z napędem elektrycznym NICE SIGNOL 04</t>
  </si>
  <si>
    <t>Brama segmentowa z napędem elektryczny HORMAN</t>
  </si>
  <si>
    <t>Brama przesuwana jednoskrzydłowa z napędem elektrycznym FACC</t>
  </si>
  <si>
    <t xml:space="preserve">Brama segmentowa  z napędem elektrycznym </t>
  </si>
  <si>
    <t xml:space="preserve">Brama segmentowa  ręczna </t>
  </si>
  <si>
    <t>Brama segmentowa  z napędem  elektrycznym</t>
  </si>
  <si>
    <t>Szlaban jednoramienny  z kolczatką</t>
  </si>
  <si>
    <t xml:space="preserve">Brama jednoskrzydłowa z napędem elektrycznym </t>
  </si>
  <si>
    <t xml:space="preserve">Furta obrotowa kołowrot z napędem elektrycznym </t>
  </si>
  <si>
    <t>Brama dwuskrzydłowa ręczna</t>
  </si>
  <si>
    <t>Brama przesuwna ręczna</t>
  </si>
  <si>
    <t xml:space="preserve">Brama segmentowa z napędem elektrycznym </t>
  </si>
  <si>
    <t>Słupek hydrauliczny - zapora</t>
  </si>
  <si>
    <t>Szlaban dwuramienny</t>
  </si>
  <si>
    <t>Brama segmentowa garażowa ręczna</t>
  </si>
  <si>
    <t>Brama dwuskrzydłowa elektryczna</t>
  </si>
  <si>
    <t xml:space="preserve">Brama przesuwna z napędem elektrycznym </t>
  </si>
  <si>
    <t xml:space="preserve">Szlaban  jednoramienny </t>
  </si>
  <si>
    <t xml:space="preserve">Szlaban  jednoramienny z napędem elektrycznym </t>
  </si>
  <si>
    <t>ŁĄCZNIE WARTOŚĆ KONSERWACJI</t>
  </si>
  <si>
    <t>ŁĄCZNIE WARTOŚĆ KONSERWACJI I NAPRAW</t>
  </si>
  <si>
    <t>konserwacja
 1 raz/ 6 miesiące</t>
  </si>
  <si>
    <t>konserwacja
 1 raz/ 3 miesiący</t>
  </si>
  <si>
    <t xml:space="preserve">Brama przesuwana dwuskrzydłowa z napędem elektrycznym CAME </t>
  </si>
  <si>
    <t>Brama przesuwna dwuskrzydłowa z napędem elektrycznym BENINCA</t>
  </si>
  <si>
    <t>Brama przesuwna jednoskrzydłowa z napędem elektrycznym CAME</t>
  </si>
  <si>
    <t>Brama przesuwna jednoskrzydłowa z napędem elektrycznym BENINCA</t>
  </si>
  <si>
    <t>Brama segmentowa  garażowa z napędem  elektrycznym k 2/5</t>
  </si>
  <si>
    <t>Brama segmentowa  garażowa przeciwpożarowa z napędem  elektrycznym SOMATIC wraz z centralą</t>
  </si>
  <si>
    <t>ul. Kaliskiego 49</t>
  </si>
  <si>
    <t xml:space="preserve">ul. Winnicka 1 </t>
  </si>
  <si>
    <t>konserwacja
 1 raz/  miesiąc</t>
  </si>
  <si>
    <t xml:space="preserve">Brama  przesuwna jednoskrzydłowa ręczna </t>
  </si>
  <si>
    <t>Sprawa nr: 19/21</t>
  </si>
  <si>
    <t>FORMULARZ  CENOWY / OFERTA WYKONAWCY</t>
  </si>
  <si>
    <t>Wartość netto konserwacji urządzeń</t>
  </si>
  <si>
    <t>Stawka podatku VAT</t>
  </si>
  <si>
    <t>Załącznik nr 2 do SWZ</t>
  </si>
  <si>
    <t>WARTOŚĆ NAPRAW 90%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</si>
</sst>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_ ;\-#,##0.00\ "/>
    <numFmt numFmtId="172" formatCode="#,##0.00\ &quot;zł&quot;"/>
  </numFmts>
  <fonts count="5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B050"/>
      <name val="Arial"/>
      <family val="2"/>
    </font>
    <font>
      <b/>
      <sz val="12"/>
      <color theme="6" tint="-0.4999699890613556"/>
      <name val="Arial"/>
      <family val="2"/>
    </font>
    <font>
      <sz val="12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1" fillId="31" borderId="14" xfId="0" applyFont="1" applyFill="1" applyBorder="1" applyAlignment="1">
      <alignment horizontal="center" vertical="center" wrapText="1"/>
    </xf>
    <xf numFmtId="0" fontId="1" fillId="31" borderId="15" xfId="0" applyFont="1" applyFill="1" applyBorder="1" applyAlignment="1">
      <alignment horizontal="center" vertical="center" wrapText="1"/>
    </xf>
    <xf numFmtId="9" fontId="1" fillId="31" borderId="16" xfId="0" applyNumberFormat="1" applyFont="1" applyFill="1" applyBorder="1" applyAlignment="1">
      <alignment horizontal="center" vertical="center" wrapText="1"/>
    </xf>
    <xf numFmtId="0" fontId="6" fillId="31" borderId="17" xfId="0" applyNumberFormat="1" applyFont="1" applyFill="1" applyBorder="1" applyAlignment="1">
      <alignment horizontal="center" vertical="center" wrapText="1"/>
    </xf>
    <xf numFmtId="0" fontId="6" fillId="31" borderId="18" xfId="0" applyNumberFormat="1" applyFont="1" applyFill="1" applyBorder="1" applyAlignment="1">
      <alignment horizontal="center" vertical="center" wrapText="1"/>
    </xf>
    <xf numFmtId="0" fontId="7" fillId="31" borderId="18" xfId="0" applyNumberFormat="1" applyFont="1" applyFill="1" applyBorder="1" applyAlignment="1">
      <alignment horizontal="center" vertical="center" wrapText="1"/>
    </xf>
    <xf numFmtId="0" fontId="6" fillId="31" borderId="19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 wrapText="1"/>
    </xf>
    <xf numFmtId="172" fontId="1" fillId="31" borderId="20" xfId="0" applyNumberFormat="1" applyFont="1" applyFill="1" applyBorder="1" applyAlignment="1">
      <alignment horizontal="center" vertical="center" wrapText="1"/>
    </xf>
    <xf numFmtId="172" fontId="48" fillId="4" borderId="21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31" borderId="16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7" borderId="22" xfId="0" applyNumberFormat="1" applyFont="1" applyFill="1" applyBorder="1" applyAlignment="1">
      <alignment horizontal="center" vertical="center" wrapText="1"/>
    </xf>
    <xf numFmtId="172" fontId="3" fillId="7" borderId="23" xfId="0" applyNumberFormat="1" applyFont="1" applyFill="1" applyBorder="1" applyAlignment="1">
      <alignment horizontal="center" vertical="center" wrapText="1"/>
    </xf>
    <xf numFmtId="172" fontId="1" fillId="31" borderId="15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9" fontId="8" fillId="4" borderId="16" xfId="0" applyNumberFormat="1" applyFont="1" applyFill="1" applyBorder="1" applyAlignment="1">
      <alignment horizontal="center" vertical="center"/>
    </xf>
    <xf numFmtId="9" fontId="8" fillId="4" borderId="22" xfId="0" applyNumberFormat="1" applyFont="1" applyFill="1" applyBorder="1" applyAlignment="1">
      <alignment horizontal="center" vertical="center" wrapText="1"/>
    </xf>
    <xf numFmtId="172" fontId="10" fillId="7" borderId="24" xfId="0" applyNumberFormat="1" applyFont="1" applyFill="1" applyBorder="1" applyAlignment="1">
      <alignment horizontal="center" vertical="center" wrapText="1"/>
    </xf>
    <xf numFmtId="9" fontId="8" fillId="4" borderId="23" xfId="0" applyNumberFormat="1" applyFont="1" applyFill="1" applyBorder="1" applyAlignment="1">
      <alignment horizontal="center" vertical="center" wrapText="1"/>
    </xf>
    <xf numFmtId="172" fontId="8" fillId="7" borderId="25" xfId="0" applyNumberFormat="1" applyFont="1" applyFill="1" applyBorder="1" applyAlignment="1">
      <alignment horizontal="center" vertical="center" wrapText="1"/>
    </xf>
    <xf numFmtId="172" fontId="8" fillId="4" borderId="2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 vertical="center"/>
    </xf>
    <xf numFmtId="9" fontId="48" fillId="33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72" fontId="1" fillId="0" borderId="3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 wrapText="1"/>
    </xf>
    <xf numFmtId="172" fontId="1" fillId="7" borderId="16" xfId="0" applyNumberFormat="1" applyFont="1" applyFill="1" applyBorder="1" applyAlignment="1">
      <alignment horizontal="center" vertical="center" wrapText="1"/>
    </xf>
    <xf numFmtId="172" fontId="10" fillId="7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horizontal="right" vertical="center"/>
    </xf>
    <xf numFmtId="0" fontId="8" fillId="33" borderId="34" xfId="0" applyFont="1" applyFill="1" applyBorder="1" applyAlignment="1">
      <alignment horizontal="right" vertical="center" wrapText="1"/>
    </xf>
    <xf numFmtId="0" fontId="8" fillId="33" borderId="29" xfId="0" applyFont="1" applyFill="1" applyBorder="1" applyAlignment="1">
      <alignment horizontal="right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31" borderId="36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80" zoomScaleSheetLayoutView="80" zoomScalePageLayoutView="0" workbookViewId="0" topLeftCell="A1">
      <pane ySplit="765" topLeftCell="A79" activePane="bottomLeft" state="split"/>
      <selection pane="topLeft" activeCell="D1" sqref="D1:D16384"/>
      <selection pane="bottomLeft" activeCell="J89" sqref="J89"/>
    </sheetView>
  </sheetViews>
  <sheetFormatPr defaultColWidth="14.28125" defaultRowHeight="12.75"/>
  <cols>
    <col min="1" max="1" width="6.140625" style="6" customWidth="1"/>
    <col min="2" max="2" width="54.57421875" style="7" customWidth="1"/>
    <col min="3" max="3" width="9.8515625" style="6" customWidth="1"/>
    <col min="4" max="4" width="16.00390625" style="6" customWidth="1"/>
    <col min="5" max="5" width="15.28125" style="39" bestFit="1" customWidth="1"/>
    <col min="6" max="6" width="8.421875" style="8" customWidth="1"/>
    <col min="7" max="7" width="20.7109375" style="8" customWidth="1"/>
    <col min="8" max="8" width="20.7109375" style="43" customWidth="1"/>
    <col min="9" max="9" width="19.140625" style="57" customWidth="1"/>
    <col min="10" max="10" width="19.140625" style="43" customWidth="1"/>
    <col min="11" max="16384" width="14.28125" style="6" customWidth="1"/>
  </cols>
  <sheetData>
    <row r="1" spans="1:10" ht="17.25" customHeight="1">
      <c r="A1" s="6" t="s">
        <v>73</v>
      </c>
      <c r="J1" s="73" t="s">
        <v>77</v>
      </c>
    </row>
    <row r="2" ht="17.25" customHeight="1"/>
    <row r="3" spans="1:13" ht="35.2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79"/>
      <c r="L3" s="80"/>
      <c r="M3" s="80"/>
    </row>
    <row r="4" spans="1:13" ht="17.25" customHeight="1" thickBot="1">
      <c r="A4" s="9"/>
      <c r="B4" s="9"/>
      <c r="C4" s="9"/>
      <c r="D4" s="9"/>
      <c r="E4" s="40"/>
      <c r="F4" s="9"/>
      <c r="G4" s="9"/>
      <c r="H4" s="58"/>
      <c r="I4" s="59"/>
      <c r="J4" s="58"/>
      <c r="K4" s="4"/>
      <c r="L4" s="5"/>
      <c r="M4" s="5"/>
    </row>
    <row r="5" spans="1:17" s="1" customFormat="1" ht="96" customHeight="1">
      <c r="A5" s="32" t="s">
        <v>1</v>
      </c>
      <c r="B5" s="33" t="s">
        <v>0</v>
      </c>
      <c r="C5" s="33" t="s">
        <v>12</v>
      </c>
      <c r="D5" s="33" t="s">
        <v>26</v>
      </c>
      <c r="E5" s="49" t="s">
        <v>75</v>
      </c>
      <c r="F5" s="82" t="s">
        <v>17</v>
      </c>
      <c r="G5" s="83"/>
      <c r="H5" s="44" t="s">
        <v>18</v>
      </c>
      <c r="I5" s="34" t="s">
        <v>76</v>
      </c>
      <c r="J5" s="41" t="s">
        <v>19</v>
      </c>
      <c r="K5" s="3"/>
      <c r="L5" s="2"/>
      <c r="M5" s="2"/>
      <c r="N5" s="2"/>
      <c r="O5" s="2"/>
      <c r="P5" s="2"/>
      <c r="Q5" s="2"/>
    </row>
    <row r="6" spans="1:10" s="72" customFormat="1" ht="18.75" customHeight="1" thickBot="1">
      <c r="A6" s="35">
        <v>1</v>
      </c>
      <c r="B6" s="36">
        <v>2</v>
      </c>
      <c r="C6" s="36">
        <v>3</v>
      </c>
      <c r="D6" s="36">
        <v>4</v>
      </c>
      <c r="E6" s="37">
        <v>5</v>
      </c>
      <c r="F6" s="36">
        <v>6</v>
      </c>
      <c r="G6" s="37">
        <v>7</v>
      </c>
      <c r="H6" s="36">
        <v>8</v>
      </c>
      <c r="I6" s="36">
        <v>9</v>
      </c>
      <c r="J6" s="38">
        <v>10</v>
      </c>
    </row>
    <row r="7" spans="1:10" s="1" customFormat="1" ht="28.5" customHeight="1">
      <c r="A7" s="60"/>
      <c r="B7" s="76" t="s">
        <v>9</v>
      </c>
      <c r="C7" s="76"/>
      <c r="D7" s="76"/>
      <c r="E7" s="76"/>
      <c r="F7" s="76"/>
      <c r="G7" s="76"/>
      <c r="H7" s="76"/>
      <c r="I7" s="76"/>
      <c r="J7" s="77"/>
    </row>
    <row r="8" spans="1:10" s="1" customFormat="1" ht="28.5" customHeight="1" thickBot="1">
      <c r="A8" s="61">
        <v>1</v>
      </c>
      <c r="B8" s="15" t="s">
        <v>63</v>
      </c>
      <c r="C8" s="16">
        <v>1</v>
      </c>
      <c r="D8" s="20"/>
      <c r="E8" s="50">
        <f>C8*D8</f>
        <v>0</v>
      </c>
      <c r="F8" s="12">
        <v>8</v>
      </c>
      <c r="G8" s="10" t="s">
        <v>21</v>
      </c>
      <c r="H8" s="45">
        <f>E8*F8</f>
        <v>0</v>
      </c>
      <c r="I8" s="29">
        <v>0.23</v>
      </c>
      <c r="J8" s="62">
        <f>H8*1.23</f>
        <v>0</v>
      </c>
    </row>
    <row r="9" spans="1:10" s="30" customFormat="1" ht="28.5" customHeight="1" thickBot="1">
      <c r="A9" s="74" t="s">
        <v>2</v>
      </c>
      <c r="B9" s="75"/>
      <c r="C9" s="75"/>
      <c r="D9" s="75"/>
      <c r="E9" s="75"/>
      <c r="F9" s="75"/>
      <c r="G9" s="75"/>
      <c r="H9" s="56">
        <f>H8</f>
        <v>0</v>
      </c>
      <c r="I9" s="63"/>
      <c r="J9" s="42">
        <f>J8</f>
        <v>0</v>
      </c>
    </row>
    <row r="10" spans="1:10" s="1" customFormat="1" ht="28.5" customHeight="1">
      <c r="A10" s="60"/>
      <c r="B10" s="76" t="s">
        <v>3</v>
      </c>
      <c r="C10" s="76"/>
      <c r="D10" s="76"/>
      <c r="E10" s="76"/>
      <c r="F10" s="76"/>
      <c r="G10" s="76"/>
      <c r="H10" s="76"/>
      <c r="I10" s="76"/>
      <c r="J10" s="77"/>
    </row>
    <row r="11" spans="1:10" s="1" customFormat="1" ht="28.5" customHeight="1">
      <c r="A11" s="64">
        <v>1</v>
      </c>
      <c r="B11" s="11" t="s">
        <v>29</v>
      </c>
      <c r="C11" s="14">
        <v>2</v>
      </c>
      <c r="D11" s="20"/>
      <c r="E11" s="50">
        <f>C11*D11</f>
        <v>0</v>
      </c>
      <c r="F11" s="12">
        <v>24</v>
      </c>
      <c r="G11" s="10" t="s">
        <v>20</v>
      </c>
      <c r="H11" s="46">
        <f>E11*F11</f>
        <v>0</v>
      </c>
      <c r="I11" s="29">
        <v>0.23</v>
      </c>
      <c r="J11" s="65">
        <f>H11*1.23</f>
        <v>0</v>
      </c>
    </row>
    <row r="12" spans="1:13" s="1" customFormat="1" ht="28.5" customHeight="1" thickBot="1">
      <c r="A12" s="64">
        <v>2</v>
      </c>
      <c r="B12" s="11" t="s">
        <v>42</v>
      </c>
      <c r="C12" s="14">
        <v>1</v>
      </c>
      <c r="D12" s="20"/>
      <c r="E12" s="50">
        <f>C12*D12</f>
        <v>0</v>
      </c>
      <c r="F12" s="12">
        <v>8</v>
      </c>
      <c r="G12" s="10" t="s">
        <v>21</v>
      </c>
      <c r="H12" s="46">
        <f>E12*F12</f>
        <v>0</v>
      </c>
      <c r="I12" s="29">
        <v>0.23</v>
      </c>
      <c r="J12" s="65">
        <f>H12*1.23</f>
        <v>0</v>
      </c>
      <c r="M12" s="27"/>
    </row>
    <row r="13" spans="1:10" s="30" customFormat="1" ht="28.5" customHeight="1" thickBot="1">
      <c r="A13" s="74" t="s">
        <v>2</v>
      </c>
      <c r="B13" s="75"/>
      <c r="C13" s="75"/>
      <c r="D13" s="75"/>
      <c r="E13" s="75"/>
      <c r="F13" s="75"/>
      <c r="G13" s="75"/>
      <c r="H13" s="56">
        <f>H11+H12</f>
        <v>0</v>
      </c>
      <c r="I13" s="63"/>
      <c r="J13" s="42">
        <f>J11+J12</f>
        <v>0</v>
      </c>
    </row>
    <row r="14" spans="1:10" s="1" customFormat="1" ht="28.5" customHeight="1">
      <c r="A14" s="66"/>
      <c r="B14" s="78" t="s">
        <v>5</v>
      </c>
      <c r="C14" s="76"/>
      <c r="D14" s="76"/>
      <c r="E14" s="76"/>
      <c r="F14" s="76"/>
      <c r="G14" s="76"/>
      <c r="H14" s="76"/>
      <c r="I14" s="76"/>
      <c r="J14" s="77"/>
    </row>
    <row r="15" spans="1:10" s="1" customFormat="1" ht="28.5" customHeight="1" thickBot="1">
      <c r="A15" s="64">
        <v>1</v>
      </c>
      <c r="B15" s="11" t="s">
        <v>28</v>
      </c>
      <c r="C15" s="14">
        <v>1</v>
      </c>
      <c r="D15" s="20"/>
      <c r="E15" s="50">
        <f>C15*D15</f>
        <v>0</v>
      </c>
      <c r="F15" s="12">
        <v>24</v>
      </c>
      <c r="G15" s="10" t="s">
        <v>20</v>
      </c>
      <c r="H15" s="46">
        <f>E15*F15</f>
        <v>0</v>
      </c>
      <c r="I15" s="29">
        <v>0.23</v>
      </c>
      <c r="J15" s="65">
        <f>H15*1.23</f>
        <v>0</v>
      </c>
    </row>
    <row r="16" spans="1:10" s="30" customFormat="1" ht="28.5" customHeight="1" thickBot="1">
      <c r="A16" s="74" t="s">
        <v>2</v>
      </c>
      <c r="B16" s="75"/>
      <c r="C16" s="75"/>
      <c r="D16" s="75"/>
      <c r="E16" s="75"/>
      <c r="F16" s="75"/>
      <c r="G16" s="75"/>
      <c r="H16" s="56">
        <f>H15</f>
        <v>0</v>
      </c>
      <c r="I16" s="63"/>
      <c r="J16" s="42">
        <f>J15</f>
        <v>0</v>
      </c>
    </row>
    <row r="17" spans="1:10" s="1" customFormat="1" ht="28.5" customHeight="1">
      <c r="A17" s="60"/>
      <c r="B17" s="76" t="s">
        <v>8</v>
      </c>
      <c r="C17" s="76"/>
      <c r="D17" s="76"/>
      <c r="E17" s="76"/>
      <c r="F17" s="76"/>
      <c r="G17" s="76"/>
      <c r="H17" s="76"/>
      <c r="I17" s="76"/>
      <c r="J17" s="77"/>
    </row>
    <row r="18" spans="1:10" s="1" customFormat="1" ht="28.5" customHeight="1">
      <c r="A18" s="64">
        <v>1</v>
      </c>
      <c r="B18" s="11" t="s">
        <v>64</v>
      </c>
      <c r="C18" s="14">
        <v>1</v>
      </c>
      <c r="D18" s="20"/>
      <c r="E18" s="50">
        <f>C18*D18</f>
        <v>0</v>
      </c>
      <c r="F18" s="12">
        <v>8</v>
      </c>
      <c r="G18" s="10" t="s">
        <v>21</v>
      </c>
      <c r="H18" s="46">
        <f>E18*F18</f>
        <v>0</v>
      </c>
      <c r="I18" s="29">
        <v>0.23</v>
      </c>
      <c r="J18" s="65">
        <f>H18*1.23</f>
        <v>0</v>
      </c>
    </row>
    <row r="19" spans="1:10" s="1" customFormat="1" ht="28.5" customHeight="1" thickBot="1">
      <c r="A19" s="64">
        <v>2</v>
      </c>
      <c r="B19" s="11" t="s">
        <v>41</v>
      </c>
      <c r="C19" s="14">
        <v>3</v>
      </c>
      <c r="D19" s="20"/>
      <c r="E19" s="50">
        <f>C19*D19</f>
        <v>0</v>
      </c>
      <c r="F19" s="12">
        <v>8</v>
      </c>
      <c r="G19" s="10" t="s">
        <v>21</v>
      </c>
      <c r="H19" s="46">
        <f>E19*F19</f>
        <v>0</v>
      </c>
      <c r="I19" s="29">
        <v>0.23</v>
      </c>
      <c r="J19" s="65">
        <f>H19*1.23</f>
        <v>0</v>
      </c>
    </row>
    <row r="20" spans="1:10" s="30" customFormat="1" ht="28.5" customHeight="1" thickBot="1">
      <c r="A20" s="74" t="s">
        <v>2</v>
      </c>
      <c r="B20" s="75"/>
      <c r="C20" s="75"/>
      <c r="D20" s="75"/>
      <c r="E20" s="75"/>
      <c r="F20" s="75"/>
      <c r="G20" s="75"/>
      <c r="H20" s="56">
        <f>H18+H19</f>
        <v>0</v>
      </c>
      <c r="I20" s="63"/>
      <c r="J20" s="42">
        <f>J18+J19</f>
        <v>0</v>
      </c>
    </row>
    <row r="21" spans="1:10" s="1" customFormat="1" ht="28.5" customHeight="1">
      <c r="A21" s="87" t="s">
        <v>23</v>
      </c>
      <c r="B21" s="88"/>
      <c r="C21" s="88"/>
      <c r="D21" s="88"/>
      <c r="E21" s="88"/>
      <c r="F21" s="88"/>
      <c r="G21" s="88"/>
      <c r="H21" s="88"/>
      <c r="I21" s="88"/>
      <c r="J21" s="89"/>
    </row>
    <row r="22" spans="1:10" s="1" customFormat="1" ht="28.5" customHeight="1" thickBot="1">
      <c r="A22" s="64">
        <v>1</v>
      </c>
      <c r="B22" s="22" t="s">
        <v>43</v>
      </c>
      <c r="C22" s="19">
        <v>1</v>
      </c>
      <c r="D22" s="20"/>
      <c r="E22" s="50">
        <f>C22*D22</f>
        <v>0</v>
      </c>
      <c r="F22" s="10">
        <v>8</v>
      </c>
      <c r="G22" s="10" t="s">
        <v>21</v>
      </c>
      <c r="H22" s="46">
        <f>E22*F22</f>
        <v>0</v>
      </c>
      <c r="I22" s="29">
        <v>0.23</v>
      </c>
      <c r="J22" s="65">
        <f>H22*1.23</f>
        <v>0</v>
      </c>
    </row>
    <row r="23" spans="1:10" s="30" customFormat="1" ht="28.5" customHeight="1" thickBot="1">
      <c r="A23" s="74" t="s">
        <v>2</v>
      </c>
      <c r="B23" s="75"/>
      <c r="C23" s="75"/>
      <c r="D23" s="75"/>
      <c r="E23" s="75"/>
      <c r="F23" s="75"/>
      <c r="G23" s="75"/>
      <c r="H23" s="56">
        <f>H22</f>
        <v>0</v>
      </c>
      <c r="I23" s="63"/>
      <c r="J23" s="42">
        <f>J22</f>
        <v>0</v>
      </c>
    </row>
    <row r="24" spans="1:10" s="1" customFormat="1" ht="28.5" customHeight="1">
      <c r="A24" s="66"/>
      <c r="B24" s="78" t="s">
        <v>15</v>
      </c>
      <c r="C24" s="76"/>
      <c r="D24" s="76"/>
      <c r="E24" s="76"/>
      <c r="F24" s="76"/>
      <c r="G24" s="76"/>
      <c r="H24" s="76"/>
      <c r="I24" s="76"/>
      <c r="J24" s="77"/>
    </row>
    <row r="25" spans="1:10" s="1" customFormat="1" ht="28.5" customHeight="1">
      <c r="A25" s="64">
        <v>1</v>
      </c>
      <c r="B25" s="11" t="s">
        <v>16</v>
      </c>
      <c r="C25" s="10">
        <v>1</v>
      </c>
      <c r="D25" s="20"/>
      <c r="E25" s="50">
        <f>C25*D25</f>
        <v>0</v>
      </c>
      <c r="F25" s="12">
        <v>8</v>
      </c>
      <c r="G25" s="10" t="s">
        <v>21</v>
      </c>
      <c r="H25" s="46">
        <f>E25*F25</f>
        <v>0</v>
      </c>
      <c r="I25" s="29">
        <v>0.23</v>
      </c>
      <c r="J25" s="65">
        <f>H25*1.23</f>
        <v>0</v>
      </c>
    </row>
    <row r="26" spans="1:10" s="1" customFormat="1" ht="28.5" customHeight="1" thickBot="1">
      <c r="A26" s="64">
        <v>2</v>
      </c>
      <c r="B26" s="11" t="s">
        <v>4</v>
      </c>
      <c r="C26" s="10">
        <v>1</v>
      </c>
      <c r="D26" s="20"/>
      <c r="E26" s="50">
        <f>C26*D26</f>
        <v>0</v>
      </c>
      <c r="F26" s="12">
        <v>24</v>
      </c>
      <c r="G26" s="10" t="s">
        <v>20</v>
      </c>
      <c r="H26" s="46">
        <f>E26*F26</f>
        <v>0</v>
      </c>
      <c r="I26" s="29">
        <v>0.23</v>
      </c>
      <c r="J26" s="65">
        <f>H26*1.23</f>
        <v>0</v>
      </c>
    </row>
    <row r="27" spans="1:10" s="30" customFormat="1" ht="28.5" customHeight="1" thickBot="1">
      <c r="A27" s="74" t="s">
        <v>2</v>
      </c>
      <c r="B27" s="75"/>
      <c r="C27" s="75"/>
      <c r="D27" s="75"/>
      <c r="E27" s="75"/>
      <c r="F27" s="75"/>
      <c r="G27" s="75"/>
      <c r="H27" s="56">
        <f>H25+H26</f>
        <v>0</v>
      </c>
      <c r="I27" s="63"/>
      <c r="J27" s="42">
        <f>J25+J26</f>
        <v>0</v>
      </c>
    </row>
    <row r="28" spans="1:12" s="1" customFormat="1" ht="28.5" customHeight="1">
      <c r="A28" s="60"/>
      <c r="B28" s="76" t="s">
        <v>30</v>
      </c>
      <c r="C28" s="76"/>
      <c r="D28" s="76"/>
      <c r="E28" s="76"/>
      <c r="F28" s="76"/>
      <c r="G28" s="76"/>
      <c r="H28" s="76"/>
      <c r="I28" s="76"/>
      <c r="J28" s="77"/>
      <c r="L28" s="28"/>
    </row>
    <row r="29" spans="1:10" s="1" customFormat="1" ht="28.5" customHeight="1">
      <c r="A29" s="64">
        <v>1</v>
      </c>
      <c r="B29" s="11" t="s">
        <v>40</v>
      </c>
      <c r="C29" s="10">
        <v>3</v>
      </c>
      <c r="D29" s="20"/>
      <c r="E29" s="50">
        <f>C29*D29</f>
        <v>0</v>
      </c>
      <c r="F29" s="12">
        <v>24</v>
      </c>
      <c r="G29" s="10" t="s">
        <v>20</v>
      </c>
      <c r="H29" s="46">
        <f>E29*F29</f>
        <v>0</v>
      </c>
      <c r="I29" s="29">
        <v>0.23</v>
      </c>
      <c r="J29" s="65">
        <f>H29*1.23</f>
        <v>0</v>
      </c>
    </row>
    <row r="30" spans="1:10" s="1" customFormat="1" ht="28.5" customHeight="1">
      <c r="A30" s="64">
        <v>2</v>
      </c>
      <c r="B30" s="11" t="s">
        <v>32</v>
      </c>
      <c r="C30" s="10">
        <v>1</v>
      </c>
      <c r="D30" s="20"/>
      <c r="E30" s="50">
        <f>C30*D30</f>
        <v>0</v>
      </c>
      <c r="F30" s="12">
        <v>24</v>
      </c>
      <c r="G30" s="10" t="s">
        <v>20</v>
      </c>
      <c r="H30" s="46">
        <f>E30*F30</f>
        <v>0</v>
      </c>
      <c r="I30" s="29">
        <v>0.23</v>
      </c>
      <c r="J30" s="65">
        <f>H30*1.23</f>
        <v>0</v>
      </c>
    </row>
    <row r="31" spans="1:10" s="1" customFormat="1" ht="28.5" customHeight="1" thickBot="1">
      <c r="A31" s="64">
        <v>5</v>
      </c>
      <c r="B31" s="11" t="s">
        <v>65</v>
      </c>
      <c r="C31" s="10">
        <v>2</v>
      </c>
      <c r="D31" s="20"/>
      <c r="E31" s="50">
        <f>C31*D31</f>
        <v>0</v>
      </c>
      <c r="F31" s="12">
        <v>8</v>
      </c>
      <c r="G31" s="10" t="s">
        <v>21</v>
      </c>
      <c r="H31" s="46">
        <f>E31*F31</f>
        <v>0</v>
      </c>
      <c r="I31" s="29">
        <v>0.23</v>
      </c>
      <c r="J31" s="65">
        <f>H31*1.23</f>
        <v>0</v>
      </c>
    </row>
    <row r="32" spans="1:10" s="30" customFormat="1" ht="28.5" customHeight="1" thickBot="1">
      <c r="A32" s="74" t="s">
        <v>2</v>
      </c>
      <c r="B32" s="75"/>
      <c r="C32" s="75"/>
      <c r="D32" s="75"/>
      <c r="E32" s="75"/>
      <c r="F32" s="75"/>
      <c r="G32" s="75"/>
      <c r="H32" s="56">
        <f>H29+H30+H31</f>
        <v>0</v>
      </c>
      <c r="I32" s="63"/>
      <c r="J32" s="42">
        <f>J29+J30+J31</f>
        <v>0</v>
      </c>
    </row>
    <row r="33" spans="1:10" s="1" customFormat="1" ht="28.5" customHeight="1">
      <c r="A33" s="60"/>
      <c r="B33" s="76" t="s">
        <v>7</v>
      </c>
      <c r="C33" s="76"/>
      <c r="D33" s="76"/>
      <c r="E33" s="76"/>
      <c r="F33" s="76"/>
      <c r="G33" s="76"/>
      <c r="H33" s="76"/>
      <c r="I33" s="76"/>
      <c r="J33" s="77"/>
    </row>
    <row r="34" spans="1:10" s="1" customFormat="1" ht="28.5" customHeight="1">
      <c r="A34" s="64">
        <v>1</v>
      </c>
      <c r="B34" s="11" t="s">
        <v>33</v>
      </c>
      <c r="C34" s="10">
        <v>1</v>
      </c>
      <c r="D34" s="20"/>
      <c r="E34" s="50">
        <f>C34*D34</f>
        <v>0</v>
      </c>
      <c r="F34" s="12">
        <v>24</v>
      </c>
      <c r="G34" s="10" t="s">
        <v>20</v>
      </c>
      <c r="H34" s="46">
        <f>E34*F34</f>
        <v>0</v>
      </c>
      <c r="I34" s="29">
        <v>0.23</v>
      </c>
      <c r="J34" s="65">
        <f>H34*1.23</f>
        <v>0</v>
      </c>
    </row>
    <row r="35" spans="1:10" s="1" customFormat="1" ht="28.5" customHeight="1" thickBot="1">
      <c r="A35" s="64">
        <v>2</v>
      </c>
      <c r="B35" s="11" t="s">
        <v>66</v>
      </c>
      <c r="C35" s="10">
        <v>1</v>
      </c>
      <c r="D35" s="20"/>
      <c r="E35" s="50">
        <f>C35*D35</f>
        <v>0</v>
      </c>
      <c r="F35" s="12">
        <v>8</v>
      </c>
      <c r="G35" s="10" t="s">
        <v>21</v>
      </c>
      <c r="H35" s="46">
        <f>E35*F35</f>
        <v>0</v>
      </c>
      <c r="I35" s="29">
        <v>0.23</v>
      </c>
      <c r="J35" s="65">
        <f>H35*1.23</f>
        <v>0</v>
      </c>
    </row>
    <row r="36" spans="1:10" s="30" customFormat="1" ht="28.5" customHeight="1" thickBot="1">
      <c r="A36" s="74" t="s">
        <v>2</v>
      </c>
      <c r="B36" s="75"/>
      <c r="C36" s="75"/>
      <c r="D36" s="75"/>
      <c r="E36" s="75"/>
      <c r="F36" s="75"/>
      <c r="G36" s="75"/>
      <c r="H36" s="56">
        <f>H34+H35</f>
        <v>0</v>
      </c>
      <c r="I36" s="63"/>
      <c r="J36" s="42">
        <f>J34+J35</f>
        <v>0</v>
      </c>
    </row>
    <row r="37" spans="1:10" s="1" customFormat="1" ht="28.5" customHeight="1">
      <c r="A37" s="60"/>
      <c r="B37" s="76" t="s">
        <v>70</v>
      </c>
      <c r="C37" s="76"/>
      <c r="D37" s="76"/>
      <c r="E37" s="76"/>
      <c r="F37" s="76"/>
      <c r="G37" s="76"/>
      <c r="H37" s="76"/>
      <c r="I37" s="76"/>
      <c r="J37" s="77"/>
    </row>
    <row r="38" spans="1:10" s="1" customFormat="1" ht="28.5" customHeight="1" thickBot="1">
      <c r="A38" s="67">
        <v>1</v>
      </c>
      <c r="B38" s="11" t="s">
        <v>50</v>
      </c>
      <c r="C38" s="12">
        <v>2</v>
      </c>
      <c r="D38" s="20"/>
      <c r="E38" s="50">
        <f>C38*D38</f>
        <v>0</v>
      </c>
      <c r="F38" s="12">
        <v>4</v>
      </c>
      <c r="G38" s="10" t="s">
        <v>31</v>
      </c>
      <c r="H38" s="46">
        <f>E38*F38</f>
        <v>0</v>
      </c>
      <c r="I38" s="29">
        <v>0.23</v>
      </c>
      <c r="J38" s="65">
        <f>H38*1.23</f>
        <v>0</v>
      </c>
    </row>
    <row r="39" spans="1:10" s="30" customFormat="1" ht="28.5" customHeight="1" thickBot="1">
      <c r="A39" s="74" t="s">
        <v>2</v>
      </c>
      <c r="B39" s="75"/>
      <c r="C39" s="75"/>
      <c r="D39" s="75"/>
      <c r="E39" s="75"/>
      <c r="F39" s="75"/>
      <c r="G39" s="75"/>
      <c r="H39" s="56">
        <f>H38</f>
        <v>0</v>
      </c>
      <c r="I39" s="63"/>
      <c r="J39" s="42">
        <f>J38</f>
        <v>0</v>
      </c>
    </row>
    <row r="40" spans="1:10" s="1" customFormat="1" ht="28.5" customHeight="1">
      <c r="A40" s="66"/>
      <c r="B40" s="78" t="s">
        <v>24</v>
      </c>
      <c r="C40" s="76"/>
      <c r="D40" s="76"/>
      <c r="E40" s="76"/>
      <c r="F40" s="76"/>
      <c r="G40" s="76"/>
      <c r="H40" s="76"/>
      <c r="I40" s="76"/>
      <c r="J40" s="77"/>
    </row>
    <row r="41" spans="1:10" s="1" customFormat="1" ht="28.5" customHeight="1">
      <c r="A41" s="64">
        <v>1</v>
      </c>
      <c r="B41" s="11" t="s">
        <v>25</v>
      </c>
      <c r="C41" s="14">
        <v>1</v>
      </c>
      <c r="D41" s="20"/>
      <c r="E41" s="50">
        <f>C41*D41</f>
        <v>0</v>
      </c>
      <c r="F41" s="12">
        <v>8</v>
      </c>
      <c r="G41" s="10" t="s">
        <v>21</v>
      </c>
      <c r="H41" s="46">
        <f>E41*F41</f>
        <v>0</v>
      </c>
      <c r="I41" s="29">
        <v>0.23</v>
      </c>
      <c r="J41" s="65">
        <f>H41*1.23</f>
        <v>0</v>
      </c>
    </row>
    <row r="42" spans="1:10" s="1" customFormat="1" ht="28.5" customHeight="1" thickBot="1">
      <c r="A42" s="67">
        <v>2</v>
      </c>
      <c r="B42" s="11" t="s">
        <v>4</v>
      </c>
      <c r="C42" s="14">
        <v>3</v>
      </c>
      <c r="D42" s="20"/>
      <c r="E42" s="50">
        <f>C42*D42</f>
        <v>0</v>
      </c>
      <c r="F42" s="12">
        <v>24</v>
      </c>
      <c r="G42" s="10" t="s">
        <v>71</v>
      </c>
      <c r="H42" s="46">
        <f>E42*F42</f>
        <v>0</v>
      </c>
      <c r="I42" s="29">
        <v>0.23</v>
      </c>
      <c r="J42" s="65">
        <f>H42*1.23</f>
        <v>0</v>
      </c>
    </row>
    <row r="43" spans="1:10" s="30" customFormat="1" ht="28.5" customHeight="1" thickBot="1">
      <c r="A43" s="74" t="s">
        <v>2</v>
      </c>
      <c r="B43" s="75"/>
      <c r="C43" s="75"/>
      <c r="D43" s="75"/>
      <c r="E43" s="75"/>
      <c r="F43" s="75"/>
      <c r="G43" s="75"/>
      <c r="H43" s="56">
        <f>H41+H42</f>
        <v>0</v>
      </c>
      <c r="I43" s="63"/>
      <c r="J43" s="42">
        <f>J41+J42</f>
        <v>0</v>
      </c>
    </row>
    <row r="44" spans="1:10" s="1" customFormat="1" ht="28.5" customHeight="1">
      <c r="A44" s="68"/>
      <c r="B44" s="76" t="s">
        <v>22</v>
      </c>
      <c r="C44" s="76"/>
      <c r="D44" s="76"/>
      <c r="E44" s="76"/>
      <c r="F44" s="76"/>
      <c r="G44" s="76"/>
      <c r="H44" s="76"/>
      <c r="I44" s="76"/>
      <c r="J44" s="77"/>
    </row>
    <row r="45" spans="1:10" s="1" customFormat="1" ht="28.5" customHeight="1">
      <c r="A45" s="67">
        <v>1</v>
      </c>
      <c r="B45" s="17" t="s">
        <v>13</v>
      </c>
      <c r="C45" s="12">
        <v>2</v>
      </c>
      <c r="D45" s="20"/>
      <c r="E45" s="50">
        <f>C45*D45</f>
        <v>0</v>
      </c>
      <c r="F45" s="12">
        <v>8</v>
      </c>
      <c r="G45" s="10" t="s">
        <v>21</v>
      </c>
      <c r="H45" s="46">
        <f>E45*F45</f>
        <v>0</v>
      </c>
      <c r="I45" s="29">
        <v>0.23</v>
      </c>
      <c r="J45" s="65">
        <f>H45*1.23</f>
        <v>0</v>
      </c>
    </row>
    <row r="46" spans="1:10" s="1" customFormat="1" ht="28.5" customHeight="1">
      <c r="A46" s="67">
        <v>2</v>
      </c>
      <c r="B46" s="17" t="s">
        <v>49</v>
      </c>
      <c r="C46" s="12">
        <v>2</v>
      </c>
      <c r="D46" s="20"/>
      <c r="E46" s="50">
        <f>C46*D46</f>
        <v>0</v>
      </c>
      <c r="F46" s="12">
        <v>4</v>
      </c>
      <c r="G46" s="10" t="s">
        <v>31</v>
      </c>
      <c r="H46" s="46">
        <f>E46*F46</f>
        <v>0</v>
      </c>
      <c r="I46" s="29">
        <v>0.23</v>
      </c>
      <c r="J46" s="65">
        <f>H46*1.23</f>
        <v>0</v>
      </c>
    </row>
    <row r="47" spans="1:10" s="1" customFormat="1" ht="28.5" customHeight="1">
      <c r="A47" s="64">
        <v>3</v>
      </c>
      <c r="B47" s="17" t="s">
        <v>51</v>
      </c>
      <c r="C47" s="12">
        <v>39</v>
      </c>
      <c r="D47" s="20"/>
      <c r="E47" s="50">
        <f>C47*D47</f>
        <v>0</v>
      </c>
      <c r="F47" s="12">
        <v>8</v>
      </c>
      <c r="G47" s="10" t="s">
        <v>62</v>
      </c>
      <c r="H47" s="46">
        <f>E47*F47</f>
        <v>0</v>
      </c>
      <c r="I47" s="29">
        <v>0.23</v>
      </c>
      <c r="J47" s="65">
        <f>H47*1.23</f>
        <v>0</v>
      </c>
    </row>
    <row r="48" spans="1:10" s="1" customFormat="1" ht="28.5" customHeight="1">
      <c r="A48" s="64">
        <v>4</v>
      </c>
      <c r="B48" s="11" t="s">
        <v>50</v>
      </c>
      <c r="C48" s="12">
        <v>1</v>
      </c>
      <c r="D48" s="20"/>
      <c r="E48" s="50">
        <f>C48*D48</f>
        <v>0</v>
      </c>
      <c r="F48" s="12">
        <v>4</v>
      </c>
      <c r="G48" s="10" t="s">
        <v>31</v>
      </c>
      <c r="H48" s="46">
        <f>E48*F48</f>
        <v>0</v>
      </c>
      <c r="I48" s="29">
        <v>0.23</v>
      </c>
      <c r="J48" s="65">
        <f>H48*1.23</f>
        <v>0</v>
      </c>
    </row>
    <row r="49" spans="1:10" s="1" customFormat="1" ht="28.5" customHeight="1" thickBot="1">
      <c r="A49" s="64">
        <v>5</v>
      </c>
      <c r="B49" s="11" t="s">
        <v>58</v>
      </c>
      <c r="C49" s="12">
        <v>1</v>
      </c>
      <c r="D49" s="20"/>
      <c r="E49" s="50">
        <f>C49*D49</f>
        <v>0</v>
      </c>
      <c r="F49" s="10">
        <v>24</v>
      </c>
      <c r="G49" s="10" t="s">
        <v>20</v>
      </c>
      <c r="H49" s="46">
        <f>E49*F49</f>
        <v>0</v>
      </c>
      <c r="I49" s="29">
        <v>0.23</v>
      </c>
      <c r="J49" s="65">
        <f>H49*1.23</f>
        <v>0</v>
      </c>
    </row>
    <row r="50" spans="1:10" s="30" customFormat="1" ht="28.5" customHeight="1" thickBot="1">
      <c r="A50" s="74" t="s">
        <v>2</v>
      </c>
      <c r="B50" s="75"/>
      <c r="C50" s="75"/>
      <c r="D50" s="75"/>
      <c r="E50" s="75"/>
      <c r="F50" s="75"/>
      <c r="G50" s="75"/>
      <c r="H50" s="56">
        <f>H45+H46+H47+H48+H49</f>
        <v>0</v>
      </c>
      <c r="I50" s="63"/>
      <c r="J50" s="42">
        <f>J45+J46+J47+J48+J49</f>
        <v>0</v>
      </c>
    </row>
    <row r="51" spans="1:10" s="1" customFormat="1" ht="28.5" customHeight="1">
      <c r="A51" s="87" t="s">
        <v>37</v>
      </c>
      <c r="B51" s="76"/>
      <c r="C51" s="76"/>
      <c r="D51" s="76"/>
      <c r="E51" s="76"/>
      <c r="F51" s="76"/>
      <c r="G51" s="76"/>
      <c r="H51" s="76"/>
      <c r="I51" s="76"/>
      <c r="J51" s="77"/>
    </row>
    <row r="52" spans="1:10" s="1" customFormat="1" ht="28.5" customHeight="1">
      <c r="A52" s="64">
        <v>1</v>
      </c>
      <c r="B52" s="11" t="s">
        <v>4</v>
      </c>
      <c r="C52" s="10">
        <v>1</v>
      </c>
      <c r="D52" s="20"/>
      <c r="E52" s="50">
        <f>C52*D52</f>
        <v>0</v>
      </c>
      <c r="F52" s="12">
        <v>24</v>
      </c>
      <c r="G52" s="10" t="s">
        <v>20</v>
      </c>
      <c r="H52" s="46">
        <f>E52*F52</f>
        <v>0</v>
      </c>
      <c r="I52" s="29">
        <v>0.23</v>
      </c>
      <c r="J52" s="65">
        <f>H52*1.23</f>
        <v>0</v>
      </c>
    </row>
    <row r="53" spans="1:10" s="1" customFormat="1" ht="28.5" customHeight="1" thickBot="1">
      <c r="A53" s="64">
        <v>2</v>
      </c>
      <c r="B53" s="11" t="s">
        <v>56</v>
      </c>
      <c r="C53" s="10">
        <v>2</v>
      </c>
      <c r="D53" s="20"/>
      <c r="E53" s="50">
        <f>C53*D53</f>
        <v>0</v>
      </c>
      <c r="F53" s="12">
        <v>24</v>
      </c>
      <c r="G53" s="10" t="s">
        <v>20</v>
      </c>
      <c r="H53" s="46">
        <f>E53*F53</f>
        <v>0</v>
      </c>
      <c r="I53" s="29">
        <v>0.23</v>
      </c>
      <c r="J53" s="65">
        <f>H53*1.23</f>
        <v>0</v>
      </c>
    </row>
    <row r="54" spans="1:10" s="30" customFormat="1" ht="28.5" customHeight="1" thickBot="1">
      <c r="A54" s="74" t="s">
        <v>2</v>
      </c>
      <c r="B54" s="75"/>
      <c r="C54" s="75"/>
      <c r="D54" s="75"/>
      <c r="E54" s="75"/>
      <c r="F54" s="75"/>
      <c r="G54" s="75"/>
      <c r="H54" s="56">
        <f>H52+H53</f>
        <v>0</v>
      </c>
      <c r="I54" s="63"/>
      <c r="J54" s="42">
        <f>J52+J53</f>
        <v>0</v>
      </c>
    </row>
    <row r="55" spans="1:10" s="1" customFormat="1" ht="28.5" customHeight="1">
      <c r="A55" s="87" t="s">
        <v>11</v>
      </c>
      <c r="B55" s="76"/>
      <c r="C55" s="76"/>
      <c r="D55" s="76"/>
      <c r="E55" s="76"/>
      <c r="F55" s="76"/>
      <c r="G55" s="76"/>
      <c r="H55" s="76"/>
      <c r="I55" s="76"/>
      <c r="J55" s="77"/>
    </row>
    <row r="56" spans="1:10" s="1" customFormat="1" ht="28.5" customHeight="1">
      <c r="A56" s="64">
        <v>1</v>
      </c>
      <c r="B56" s="22" t="s">
        <v>54</v>
      </c>
      <c r="C56" s="12">
        <v>40</v>
      </c>
      <c r="D56" s="20"/>
      <c r="E56" s="50">
        <f aca="true" t="shared" si="0" ref="E56:E64">C56*D56</f>
        <v>0</v>
      </c>
      <c r="F56" s="12">
        <v>4</v>
      </c>
      <c r="G56" s="10" t="s">
        <v>31</v>
      </c>
      <c r="H56" s="46">
        <f aca="true" t="shared" si="1" ref="H56:H64">E56*F56</f>
        <v>0</v>
      </c>
      <c r="I56" s="29">
        <v>0.23</v>
      </c>
      <c r="J56" s="65">
        <f aca="true" t="shared" si="2" ref="J56:J64">H56*1.23</f>
        <v>0</v>
      </c>
    </row>
    <row r="57" spans="1:10" s="1" customFormat="1" ht="28.5" customHeight="1">
      <c r="A57" s="67">
        <v>2</v>
      </c>
      <c r="B57" s="22" t="s">
        <v>43</v>
      </c>
      <c r="C57" s="12">
        <v>2</v>
      </c>
      <c r="D57" s="20"/>
      <c r="E57" s="50">
        <f t="shared" si="0"/>
        <v>0</v>
      </c>
      <c r="F57" s="12">
        <v>8</v>
      </c>
      <c r="G57" s="10" t="s">
        <v>62</v>
      </c>
      <c r="H57" s="46">
        <f t="shared" si="1"/>
        <v>0</v>
      </c>
      <c r="I57" s="29">
        <v>0.23</v>
      </c>
      <c r="J57" s="65">
        <f t="shared" si="2"/>
        <v>0</v>
      </c>
    </row>
    <row r="58" spans="1:10" s="1" customFormat="1" ht="28.5" customHeight="1">
      <c r="A58" s="67">
        <v>3</v>
      </c>
      <c r="B58" s="22" t="s">
        <v>49</v>
      </c>
      <c r="C58" s="12">
        <v>3</v>
      </c>
      <c r="D58" s="20"/>
      <c r="E58" s="50">
        <f t="shared" si="0"/>
        <v>0</v>
      </c>
      <c r="F58" s="10">
        <v>4</v>
      </c>
      <c r="G58" s="10" t="s">
        <v>61</v>
      </c>
      <c r="H58" s="46">
        <f t="shared" si="1"/>
        <v>0</v>
      </c>
      <c r="I58" s="29">
        <v>0.23</v>
      </c>
      <c r="J58" s="65">
        <f t="shared" si="2"/>
        <v>0</v>
      </c>
    </row>
    <row r="59" spans="1:10" s="1" customFormat="1" ht="28.5" customHeight="1">
      <c r="A59" s="67">
        <v>4</v>
      </c>
      <c r="B59" s="22" t="s">
        <v>55</v>
      </c>
      <c r="C59" s="12">
        <v>1</v>
      </c>
      <c r="D59" s="20"/>
      <c r="E59" s="50">
        <f t="shared" si="0"/>
        <v>0</v>
      </c>
      <c r="F59" s="12">
        <v>8</v>
      </c>
      <c r="G59" s="10" t="s">
        <v>21</v>
      </c>
      <c r="H59" s="46">
        <f t="shared" si="1"/>
        <v>0</v>
      </c>
      <c r="I59" s="29">
        <v>0.23</v>
      </c>
      <c r="J59" s="65">
        <f t="shared" si="2"/>
        <v>0</v>
      </c>
    </row>
    <row r="60" spans="1:10" s="1" customFormat="1" ht="28.5" customHeight="1">
      <c r="A60" s="64">
        <v>5</v>
      </c>
      <c r="B60" s="11" t="s">
        <v>56</v>
      </c>
      <c r="C60" s="10">
        <v>3</v>
      </c>
      <c r="D60" s="20"/>
      <c r="E60" s="50">
        <f t="shared" si="0"/>
        <v>0</v>
      </c>
      <c r="F60" s="12">
        <v>8</v>
      </c>
      <c r="G60" s="10" t="s">
        <v>21</v>
      </c>
      <c r="H60" s="46">
        <f t="shared" si="1"/>
        <v>0</v>
      </c>
      <c r="I60" s="29">
        <v>0.23</v>
      </c>
      <c r="J60" s="65">
        <f t="shared" si="2"/>
        <v>0</v>
      </c>
    </row>
    <row r="61" spans="1:10" s="1" customFormat="1" ht="28.5" customHeight="1">
      <c r="A61" s="67">
        <v>6</v>
      </c>
      <c r="B61" s="22" t="s">
        <v>53</v>
      </c>
      <c r="C61" s="12">
        <v>3</v>
      </c>
      <c r="D61" s="20"/>
      <c r="E61" s="50">
        <f t="shared" si="0"/>
        <v>0</v>
      </c>
      <c r="F61" s="10">
        <v>24</v>
      </c>
      <c r="G61" s="10" t="s">
        <v>20</v>
      </c>
      <c r="H61" s="46">
        <f t="shared" si="1"/>
        <v>0</v>
      </c>
      <c r="I61" s="29">
        <v>0.23</v>
      </c>
      <c r="J61" s="65">
        <f t="shared" si="2"/>
        <v>0</v>
      </c>
    </row>
    <row r="62" spans="1:10" s="1" customFormat="1" ht="28.5" customHeight="1">
      <c r="A62" s="67">
        <v>7</v>
      </c>
      <c r="B62" s="22" t="s">
        <v>57</v>
      </c>
      <c r="C62" s="12">
        <v>2</v>
      </c>
      <c r="D62" s="20"/>
      <c r="E62" s="50">
        <f t="shared" si="0"/>
        <v>0</v>
      </c>
      <c r="F62" s="10">
        <v>24</v>
      </c>
      <c r="G62" s="10" t="s">
        <v>20</v>
      </c>
      <c r="H62" s="46">
        <f t="shared" si="1"/>
        <v>0</v>
      </c>
      <c r="I62" s="29">
        <v>0.23</v>
      </c>
      <c r="J62" s="65">
        <f t="shared" si="2"/>
        <v>0</v>
      </c>
    </row>
    <row r="63" spans="1:10" s="1" customFormat="1" ht="28.5" customHeight="1">
      <c r="A63" s="67">
        <v>8</v>
      </c>
      <c r="B63" s="17" t="s">
        <v>48</v>
      </c>
      <c r="C63" s="12">
        <v>3</v>
      </c>
      <c r="D63" s="20"/>
      <c r="E63" s="50">
        <f t="shared" si="0"/>
        <v>0</v>
      </c>
      <c r="F63" s="10">
        <v>24</v>
      </c>
      <c r="G63" s="10" t="s">
        <v>20</v>
      </c>
      <c r="H63" s="46">
        <f t="shared" si="1"/>
        <v>0</v>
      </c>
      <c r="I63" s="29">
        <v>0.23</v>
      </c>
      <c r="J63" s="65">
        <f t="shared" si="2"/>
        <v>0</v>
      </c>
    </row>
    <row r="64" spans="1:10" s="1" customFormat="1" ht="28.5" customHeight="1" thickBot="1">
      <c r="A64" s="67">
        <v>9</v>
      </c>
      <c r="B64" s="17" t="s">
        <v>52</v>
      </c>
      <c r="C64" s="12">
        <v>1</v>
      </c>
      <c r="D64" s="20"/>
      <c r="E64" s="50">
        <f t="shared" si="0"/>
        <v>0</v>
      </c>
      <c r="F64" s="12">
        <v>8</v>
      </c>
      <c r="G64" s="10" t="s">
        <v>21</v>
      </c>
      <c r="H64" s="46">
        <f t="shared" si="1"/>
        <v>0</v>
      </c>
      <c r="I64" s="29">
        <v>0.23</v>
      </c>
      <c r="J64" s="65">
        <f t="shared" si="2"/>
        <v>0</v>
      </c>
    </row>
    <row r="65" spans="1:10" s="30" customFormat="1" ht="28.5" customHeight="1" thickBot="1">
      <c r="A65" s="74" t="s">
        <v>2</v>
      </c>
      <c r="B65" s="75"/>
      <c r="C65" s="75"/>
      <c r="D65" s="75"/>
      <c r="E65" s="75"/>
      <c r="F65" s="75"/>
      <c r="G65" s="75"/>
      <c r="H65" s="56">
        <f>H56+H57+H58+H59+H60+H61+H62+H63+H64</f>
        <v>0</v>
      </c>
      <c r="I65" s="63"/>
      <c r="J65" s="42">
        <f>J56+J57+J58+J59+J60+J61+J62+J63+J64</f>
        <v>0</v>
      </c>
    </row>
    <row r="66" spans="1:10" s="1" customFormat="1" ht="28.5" customHeight="1">
      <c r="A66" s="60"/>
      <c r="B66" s="76" t="s">
        <v>69</v>
      </c>
      <c r="C66" s="76"/>
      <c r="D66" s="76"/>
      <c r="E66" s="76"/>
      <c r="F66" s="76"/>
      <c r="G66" s="76"/>
      <c r="H66" s="76"/>
      <c r="I66" s="76"/>
      <c r="J66" s="77"/>
    </row>
    <row r="67" spans="1:10" s="1" customFormat="1" ht="28.5" customHeight="1" thickBot="1">
      <c r="A67" s="64">
        <v>2</v>
      </c>
      <c r="B67" s="11" t="s">
        <v>6</v>
      </c>
      <c r="C67" s="14">
        <v>2</v>
      </c>
      <c r="D67" s="20"/>
      <c r="E67" s="50">
        <f>C67*D67</f>
        <v>0</v>
      </c>
      <c r="F67" s="12">
        <v>8</v>
      </c>
      <c r="G67" s="10" t="s">
        <v>21</v>
      </c>
      <c r="H67" s="46">
        <f>E67*F67</f>
        <v>0</v>
      </c>
      <c r="I67" s="29">
        <v>0.23</v>
      </c>
      <c r="J67" s="65">
        <f>H67*1.23</f>
        <v>0</v>
      </c>
    </row>
    <row r="68" spans="1:10" s="30" customFormat="1" ht="28.5" customHeight="1" thickBot="1">
      <c r="A68" s="74" t="s">
        <v>2</v>
      </c>
      <c r="B68" s="75"/>
      <c r="C68" s="75"/>
      <c r="D68" s="75"/>
      <c r="E68" s="75"/>
      <c r="F68" s="75"/>
      <c r="G68" s="75"/>
      <c r="H68" s="56">
        <f>H67</f>
        <v>0</v>
      </c>
      <c r="I68" s="63"/>
      <c r="J68" s="42">
        <f>J67</f>
        <v>0</v>
      </c>
    </row>
    <row r="69" spans="1:10" s="1" customFormat="1" ht="28.5" customHeight="1">
      <c r="A69" s="69"/>
      <c r="B69" s="76" t="s">
        <v>10</v>
      </c>
      <c r="C69" s="76"/>
      <c r="D69" s="76"/>
      <c r="E69" s="76"/>
      <c r="F69" s="76"/>
      <c r="G69" s="76"/>
      <c r="H69" s="76"/>
      <c r="I69" s="76"/>
      <c r="J69" s="77"/>
    </row>
    <row r="70" spans="1:10" s="1" customFormat="1" ht="28.5" customHeight="1">
      <c r="A70" s="67">
        <v>1</v>
      </c>
      <c r="B70" s="24" t="s">
        <v>34</v>
      </c>
      <c r="C70" s="14">
        <v>5</v>
      </c>
      <c r="D70" s="20"/>
      <c r="E70" s="50">
        <f aca="true" t="shared" si="3" ref="E70:E79">C70*D70</f>
        <v>0</v>
      </c>
      <c r="F70" s="12">
        <v>24</v>
      </c>
      <c r="G70" s="10" t="s">
        <v>20</v>
      </c>
      <c r="H70" s="46">
        <f aca="true" t="shared" si="4" ref="H70:H79">E70*F70</f>
        <v>0</v>
      </c>
      <c r="I70" s="29">
        <v>0.23</v>
      </c>
      <c r="J70" s="65">
        <f aca="true" t="shared" si="5" ref="J70:J79">H70*1.23</f>
        <v>0</v>
      </c>
    </row>
    <row r="71" spans="1:10" s="1" customFormat="1" ht="28.5" customHeight="1">
      <c r="A71" s="67">
        <v>3</v>
      </c>
      <c r="B71" s="11" t="s">
        <v>39</v>
      </c>
      <c r="C71" s="14">
        <v>3</v>
      </c>
      <c r="D71" s="20"/>
      <c r="E71" s="50">
        <f t="shared" si="3"/>
        <v>0</v>
      </c>
      <c r="F71" s="12">
        <v>24</v>
      </c>
      <c r="G71" s="10" t="s">
        <v>20</v>
      </c>
      <c r="H71" s="46">
        <f t="shared" si="4"/>
        <v>0</v>
      </c>
      <c r="I71" s="29">
        <v>0.23</v>
      </c>
      <c r="J71" s="65">
        <f t="shared" si="5"/>
        <v>0</v>
      </c>
    </row>
    <row r="72" spans="1:10" s="1" customFormat="1" ht="28.5" customHeight="1">
      <c r="A72" s="67">
        <v>4</v>
      </c>
      <c r="B72" s="17" t="s">
        <v>44</v>
      </c>
      <c r="C72" s="12">
        <v>100</v>
      </c>
      <c r="D72" s="20"/>
      <c r="E72" s="50">
        <f t="shared" si="3"/>
        <v>0</v>
      </c>
      <c r="F72" s="12">
        <v>4</v>
      </c>
      <c r="G72" s="10" t="s">
        <v>31</v>
      </c>
      <c r="H72" s="46">
        <f t="shared" si="4"/>
        <v>0</v>
      </c>
      <c r="I72" s="29">
        <v>0.23</v>
      </c>
      <c r="J72" s="65">
        <f t="shared" si="5"/>
        <v>0</v>
      </c>
    </row>
    <row r="73" spans="1:10" s="1" customFormat="1" ht="28.5" customHeight="1">
      <c r="A73" s="67">
        <v>5</v>
      </c>
      <c r="B73" s="17" t="s">
        <v>45</v>
      </c>
      <c r="C73" s="25">
        <v>12</v>
      </c>
      <c r="D73" s="21"/>
      <c r="E73" s="50">
        <f t="shared" si="3"/>
        <v>0</v>
      </c>
      <c r="F73" s="12">
        <v>8</v>
      </c>
      <c r="G73" s="10" t="s">
        <v>21</v>
      </c>
      <c r="H73" s="46">
        <f t="shared" si="4"/>
        <v>0</v>
      </c>
      <c r="I73" s="29">
        <v>0.23</v>
      </c>
      <c r="J73" s="65">
        <f t="shared" si="5"/>
        <v>0</v>
      </c>
    </row>
    <row r="74" spans="1:10" s="1" customFormat="1" ht="28.5" customHeight="1">
      <c r="A74" s="67">
        <v>6</v>
      </c>
      <c r="B74" s="17" t="s">
        <v>35</v>
      </c>
      <c r="C74" s="14">
        <v>5</v>
      </c>
      <c r="D74" s="20"/>
      <c r="E74" s="50">
        <f t="shared" si="3"/>
        <v>0</v>
      </c>
      <c r="F74" s="12">
        <v>4</v>
      </c>
      <c r="G74" s="10" t="s">
        <v>31</v>
      </c>
      <c r="H74" s="46">
        <f t="shared" si="4"/>
        <v>0</v>
      </c>
      <c r="I74" s="29">
        <v>0.23</v>
      </c>
      <c r="J74" s="65">
        <f t="shared" si="5"/>
        <v>0</v>
      </c>
    </row>
    <row r="75" spans="1:10" s="1" customFormat="1" ht="28.5" customHeight="1">
      <c r="A75" s="67">
        <v>7</v>
      </c>
      <c r="B75" s="17" t="s">
        <v>36</v>
      </c>
      <c r="C75" s="14">
        <v>3</v>
      </c>
      <c r="D75" s="20"/>
      <c r="E75" s="50">
        <f t="shared" si="3"/>
        <v>0</v>
      </c>
      <c r="F75" s="12">
        <v>8</v>
      </c>
      <c r="G75" s="10" t="s">
        <v>21</v>
      </c>
      <c r="H75" s="46">
        <f t="shared" si="4"/>
        <v>0</v>
      </c>
      <c r="I75" s="29">
        <v>0.23</v>
      </c>
      <c r="J75" s="65">
        <f t="shared" si="5"/>
        <v>0</v>
      </c>
    </row>
    <row r="76" spans="1:10" s="1" customFormat="1" ht="28.5" customHeight="1">
      <c r="A76" s="67">
        <v>8</v>
      </c>
      <c r="B76" s="11" t="s">
        <v>27</v>
      </c>
      <c r="C76" s="14">
        <v>1</v>
      </c>
      <c r="D76" s="20"/>
      <c r="E76" s="50">
        <f t="shared" si="3"/>
        <v>0</v>
      </c>
      <c r="F76" s="12">
        <v>8</v>
      </c>
      <c r="G76" s="10" t="s">
        <v>21</v>
      </c>
      <c r="H76" s="46">
        <f t="shared" si="4"/>
        <v>0</v>
      </c>
      <c r="I76" s="29">
        <v>0.23</v>
      </c>
      <c r="J76" s="65">
        <f t="shared" si="5"/>
        <v>0</v>
      </c>
    </row>
    <row r="77" spans="1:10" s="1" customFormat="1" ht="28.5" customHeight="1">
      <c r="A77" s="67">
        <v>9</v>
      </c>
      <c r="B77" s="11" t="s">
        <v>72</v>
      </c>
      <c r="C77" s="14">
        <v>3</v>
      </c>
      <c r="D77" s="20"/>
      <c r="E77" s="50">
        <f t="shared" si="3"/>
        <v>0</v>
      </c>
      <c r="F77" s="12">
        <v>4</v>
      </c>
      <c r="G77" s="10" t="s">
        <v>61</v>
      </c>
      <c r="H77" s="46">
        <f t="shared" si="4"/>
        <v>0</v>
      </c>
      <c r="I77" s="29">
        <v>0.23</v>
      </c>
      <c r="J77" s="65">
        <f t="shared" si="5"/>
        <v>0</v>
      </c>
    </row>
    <row r="78" spans="1:10" s="1" customFormat="1" ht="28.5" customHeight="1">
      <c r="A78" s="67">
        <v>10</v>
      </c>
      <c r="B78" s="17" t="s">
        <v>67</v>
      </c>
      <c r="C78" s="14">
        <v>24</v>
      </c>
      <c r="D78" s="20"/>
      <c r="E78" s="50">
        <f t="shared" si="3"/>
        <v>0</v>
      </c>
      <c r="F78" s="12">
        <v>8</v>
      </c>
      <c r="G78" s="10" t="s">
        <v>21</v>
      </c>
      <c r="H78" s="46">
        <f t="shared" si="4"/>
        <v>0</v>
      </c>
      <c r="I78" s="29">
        <v>0.23</v>
      </c>
      <c r="J78" s="65">
        <f t="shared" si="5"/>
        <v>0</v>
      </c>
    </row>
    <row r="79" spans="1:10" s="1" customFormat="1" ht="28.5" customHeight="1" thickBot="1">
      <c r="A79" s="67">
        <v>11</v>
      </c>
      <c r="B79" s="17" t="s">
        <v>68</v>
      </c>
      <c r="C79" s="14">
        <v>4</v>
      </c>
      <c r="D79" s="20"/>
      <c r="E79" s="50">
        <f t="shared" si="3"/>
        <v>0</v>
      </c>
      <c r="F79" s="12">
        <v>8</v>
      </c>
      <c r="G79" s="10" t="s">
        <v>21</v>
      </c>
      <c r="H79" s="46">
        <f t="shared" si="4"/>
        <v>0</v>
      </c>
      <c r="I79" s="29">
        <v>0.23</v>
      </c>
      <c r="J79" s="65">
        <f t="shared" si="5"/>
        <v>0</v>
      </c>
    </row>
    <row r="80" spans="1:10" s="30" customFormat="1" ht="28.5" customHeight="1" thickBot="1">
      <c r="A80" s="74" t="s">
        <v>2</v>
      </c>
      <c r="B80" s="75"/>
      <c r="C80" s="75"/>
      <c r="D80" s="75"/>
      <c r="E80" s="75"/>
      <c r="F80" s="75"/>
      <c r="G80" s="75"/>
      <c r="H80" s="56">
        <f>SUM(H70:H79)</f>
        <v>0</v>
      </c>
      <c r="I80" s="63"/>
      <c r="J80" s="42">
        <f>SUM(J70:J79)</f>
        <v>0</v>
      </c>
    </row>
    <row r="81" spans="1:11" s="1" customFormat="1" ht="28.5" customHeight="1">
      <c r="A81" s="68"/>
      <c r="B81" s="76" t="s">
        <v>14</v>
      </c>
      <c r="C81" s="76"/>
      <c r="D81" s="76"/>
      <c r="E81" s="76"/>
      <c r="F81" s="76"/>
      <c r="G81" s="76"/>
      <c r="H81" s="76"/>
      <c r="I81" s="76"/>
      <c r="J81" s="77"/>
      <c r="K81" s="13"/>
    </row>
    <row r="82" spans="1:11" s="1" customFormat="1" ht="28.5" customHeight="1">
      <c r="A82" s="67">
        <v>1</v>
      </c>
      <c r="B82" s="22" t="s">
        <v>46</v>
      </c>
      <c r="C82" s="19">
        <v>3</v>
      </c>
      <c r="D82" s="20"/>
      <c r="E82" s="50">
        <f>C82*D82</f>
        <v>0</v>
      </c>
      <c r="F82" s="10">
        <v>24</v>
      </c>
      <c r="G82" s="10" t="s">
        <v>20</v>
      </c>
      <c r="H82" s="46">
        <f>E82*F82</f>
        <v>0</v>
      </c>
      <c r="I82" s="29">
        <v>0.23</v>
      </c>
      <c r="J82" s="65">
        <f>H82*1.23</f>
        <v>0</v>
      </c>
      <c r="K82" s="13"/>
    </row>
    <row r="83" spans="1:11" s="1" customFormat="1" ht="28.5" customHeight="1">
      <c r="A83" s="64">
        <v>2</v>
      </c>
      <c r="B83" s="22" t="s">
        <v>47</v>
      </c>
      <c r="C83" s="19">
        <v>3</v>
      </c>
      <c r="D83" s="20"/>
      <c r="E83" s="50">
        <f>C83*D83</f>
        <v>0</v>
      </c>
      <c r="F83" s="10">
        <v>8</v>
      </c>
      <c r="G83" s="10" t="s">
        <v>21</v>
      </c>
      <c r="H83" s="46">
        <f>E83*F83</f>
        <v>0</v>
      </c>
      <c r="I83" s="29">
        <v>0.23</v>
      </c>
      <c r="J83" s="65">
        <f>H83*1.23</f>
        <v>0</v>
      </c>
      <c r="K83" s="13"/>
    </row>
    <row r="84" spans="1:11" s="1" customFormat="1" ht="28.5" customHeight="1">
      <c r="A84" s="67">
        <v>4</v>
      </c>
      <c r="B84" s="17" t="s">
        <v>48</v>
      </c>
      <c r="C84" s="19">
        <v>6</v>
      </c>
      <c r="D84" s="20"/>
      <c r="E84" s="50">
        <f>C84*D84</f>
        <v>0</v>
      </c>
      <c r="F84" s="10">
        <v>24</v>
      </c>
      <c r="G84" s="10" t="s">
        <v>20</v>
      </c>
      <c r="H84" s="46">
        <f>E84*F84</f>
        <v>0</v>
      </c>
      <c r="I84" s="29">
        <v>0.23</v>
      </c>
      <c r="J84" s="65">
        <f>H84*1.23</f>
        <v>0</v>
      </c>
      <c r="K84" s="13"/>
    </row>
    <row r="85" spans="1:11" s="1" customFormat="1" ht="28.5" customHeight="1" thickBot="1">
      <c r="A85" s="67">
        <v>6</v>
      </c>
      <c r="B85" s="22" t="s">
        <v>38</v>
      </c>
      <c r="C85" s="19">
        <v>10</v>
      </c>
      <c r="D85" s="20"/>
      <c r="E85" s="50">
        <f>C85*D85</f>
        <v>0</v>
      </c>
      <c r="F85" s="10">
        <v>4</v>
      </c>
      <c r="G85" s="10" t="s">
        <v>31</v>
      </c>
      <c r="H85" s="46">
        <f>E85*F85</f>
        <v>0</v>
      </c>
      <c r="I85" s="29">
        <v>0.23</v>
      </c>
      <c r="J85" s="65">
        <f>H85*1.23</f>
        <v>0</v>
      </c>
      <c r="K85" s="13"/>
    </row>
    <row r="86" spans="1:11" s="30" customFormat="1" ht="28.5" customHeight="1" thickBot="1">
      <c r="A86" s="74" t="s">
        <v>2</v>
      </c>
      <c r="B86" s="75"/>
      <c r="C86" s="75"/>
      <c r="D86" s="75"/>
      <c r="E86" s="75"/>
      <c r="F86" s="75"/>
      <c r="G86" s="75"/>
      <c r="H86" s="56">
        <f>SUM(H82:H85)</f>
        <v>0</v>
      </c>
      <c r="I86" s="63"/>
      <c r="J86" s="42">
        <f>SUM(J82:J85)</f>
        <v>0</v>
      </c>
      <c r="K86" s="31"/>
    </row>
    <row r="87" spans="1:12" ht="28.5" customHeight="1">
      <c r="A87" s="90" t="s">
        <v>59</v>
      </c>
      <c r="B87" s="91"/>
      <c r="C87" s="91"/>
      <c r="D87" s="91"/>
      <c r="E87" s="91"/>
      <c r="F87" s="91"/>
      <c r="G87" s="92"/>
      <c r="H87" s="70">
        <f>H9+H13+H16+H20+H23+H27+H32+H36+H39+H43+H50+H54+H65+H68+H80+H86</f>
        <v>0</v>
      </c>
      <c r="I87" s="51"/>
      <c r="J87" s="71">
        <f>J9+J13+J16+J20+J23+J27+J32+J36+J39+J43+J50+J54+J65+J68+J80+J86</f>
        <v>0</v>
      </c>
      <c r="L87" s="18"/>
    </row>
    <row r="88" spans="1:10" ht="28.5" customHeight="1" thickBot="1">
      <c r="A88" s="93" t="s">
        <v>78</v>
      </c>
      <c r="B88" s="94"/>
      <c r="C88" s="94"/>
      <c r="D88" s="94"/>
      <c r="E88" s="94"/>
      <c r="F88" s="94"/>
      <c r="G88" s="95"/>
      <c r="H88" s="47">
        <f>H87*0.9</f>
        <v>0</v>
      </c>
      <c r="I88" s="52"/>
      <c r="J88" s="53">
        <f>J87*0.9</f>
        <v>0</v>
      </c>
    </row>
    <row r="89" spans="1:10" ht="28.5" customHeight="1" thickBot="1">
      <c r="A89" s="84" t="s">
        <v>60</v>
      </c>
      <c r="B89" s="85"/>
      <c r="C89" s="85"/>
      <c r="D89" s="85"/>
      <c r="E89" s="85"/>
      <c r="F89" s="85"/>
      <c r="G89" s="86"/>
      <c r="H89" s="48">
        <f>H87+H88</f>
        <v>0</v>
      </c>
      <c r="I89" s="54"/>
      <c r="J89" s="55">
        <f>J87+J88</f>
        <v>0</v>
      </c>
    </row>
    <row r="90" spans="1:7" ht="15">
      <c r="A90" s="26"/>
      <c r="G90" s="23"/>
    </row>
    <row r="91" spans="1:7" ht="15">
      <c r="A91" s="26"/>
      <c r="G91" s="23"/>
    </row>
    <row r="92" spans="1:7" ht="15">
      <c r="A92" s="26"/>
      <c r="G92" s="23"/>
    </row>
  </sheetData>
  <sheetProtection/>
  <mergeCells count="38">
    <mergeCell ref="A68:G68"/>
    <mergeCell ref="B44:J44"/>
    <mergeCell ref="A51:J51"/>
    <mergeCell ref="A54:G54"/>
    <mergeCell ref="A55:J55"/>
    <mergeCell ref="A65:G65"/>
    <mergeCell ref="B66:J66"/>
    <mergeCell ref="A50:G50"/>
    <mergeCell ref="A89:G89"/>
    <mergeCell ref="B81:J81"/>
    <mergeCell ref="A16:G16"/>
    <mergeCell ref="A21:J21"/>
    <mergeCell ref="B24:J24"/>
    <mergeCell ref="A20:G20"/>
    <mergeCell ref="A80:G80"/>
    <mergeCell ref="A87:G87"/>
    <mergeCell ref="A88:G88"/>
    <mergeCell ref="A86:G86"/>
    <mergeCell ref="K3:M3"/>
    <mergeCell ref="A3:J3"/>
    <mergeCell ref="F5:G5"/>
    <mergeCell ref="A43:G43"/>
    <mergeCell ref="B28:J28"/>
    <mergeCell ref="A9:G9"/>
    <mergeCell ref="B10:J10"/>
    <mergeCell ref="B14:J14"/>
    <mergeCell ref="B17:J17"/>
    <mergeCell ref="A32:G32"/>
    <mergeCell ref="A13:G13"/>
    <mergeCell ref="A27:G27"/>
    <mergeCell ref="B7:J7"/>
    <mergeCell ref="B37:J37"/>
    <mergeCell ref="B69:J69"/>
    <mergeCell ref="A39:G39"/>
    <mergeCell ref="A36:G36"/>
    <mergeCell ref="A23:G23"/>
    <mergeCell ref="B33:J33"/>
    <mergeCell ref="B40:J40"/>
  </mergeCells>
  <printOptions horizontalCentered="1"/>
  <pageMargins left="0.5905511811023623" right="0.5905511811023623" top="0.2362204724409449" bottom="0.3937007874015748" header="0.11811023622047245" footer="0.15748031496062992"/>
  <pageSetup fitToHeight="4" horizontalDpi="600" verticalDpi="600" orientation="landscape" paperSize="9" scale="70" r:id="rId1"/>
  <headerFooter alignWithMargins="0">
    <oddFooter>&amp;CStrona &amp;P z &amp;N</oddFooter>
  </headerFooter>
  <rowBreaks count="3" manualBreakCount="3">
    <brk id="27" max="9" man="1"/>
    <brk id="50" max="9" man="1"/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DWORAKOWSKA-WILCZYŃSKA Joanna</dc:creator>
  <cp:keywords/>
  <dc:description/>
  <cp:lastModifiedBy/>
  <cp:lastPrinted>2015-08-13T12:47:42Z</cp:lastPrinted>
  <dcterms:created xsi:type="dcterms:W3CDTF">2013-02-21T13:43:17Z</dcterms:created>
  <dcterms:modified xsi:type="dcterms:W3CDTF">2021-06-15T07:24:38Z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f8428eb4-7559-4eb3-9cc5-d40cd8d6533a</vt:lpwstr>
  </property>
  <property fmtid="{D5CDD505-2E9C-101B-9397-08002B2CF9AE}" pid="3" name="bjSaver">
    <vt:lpwstr>L6EuxcvIMPe/tcp660z7zDYBevYXE43W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