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rczma\Desktop\Przetargi Ania\POSTĘPOWANIA 2021\zapytania\meble, małe agd, komputery\"/>
    </mc:Choice>
  </mc:AlternateContent>
  <xr:revisionPtr revIDLastSave="0" documentId="13_ncr:1_{62725A1C-61F2-4D17-A5E4-B5EC076016F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Część nr 1" sheetId="1" r:id="rId1"/>
    <sheet name="Część nr 2" sheetId="8" r:id="rId2"/>
    <sheet name="Część nr  3" sheetId="11" r:id="rId3"/>
    <sheet name="Część nr  4" sheetId="12" r:id="rId4"/>
    <sheet name="Raport zgodności" sheetId="7" state="hidden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G11" i="8" s="1"/>
  <c r="G7" i="12"/>
  <c r="I7" i="12" s="1"/>
  <c r="G6" i="12"/>
  <c r="G5" i="12"/>
  <c r="I10" i="8" l="1"/>
  <c r="J10" i="8" s="1"/>
  <c r="J11" i="8" s="1"/>
  <c r="G11" i="12"/>
  <c r="I6" i="12"/>
  <c r="J6" i="12" s="1"/>
  <c r="J7" i="12"/>
  <c r="I5" i="12"/>
  <c r="J5" i="12" s="1"/>
  <c r="G28" i="1"/>
  <c r="I28" i="1" s="1"/>
  <c r="I7" i="1"/>
  <c r="G7" i="1"/>
  <c r="J7" i="1" s="1"/>
  <c r="G8" i="1"/>
  <c r="I8" i="1" s="1"/>
  <c r="G9" i="1"/>
  <c r="I9" i="1" s="1"/>
  <c r="G20" i="1"/>
  <c r="G21" i="1"/>
  <c r="G22" i="1"/>
  <c r="G23" i="1"/>
  <c r="I23" i="1" s="1"/>
  <c r="G24" i="1"/>
  <c r="I24" i="1" s="1"/>
  <c r="G25" i="1"/>
  <c r="I25" i="1" s="1"/>
  <c r="G26" i="1"/>
  <c r="I26" i="1" s="1"/>
  <c r="J26" i="1" s="1"/>
  <c r="G27" i="1"/>
  <c r="G5" i="1"/>
  <c r="G6" i="11"/>
  <c r="G7" i="11"/>
  <c r="I7" i="11" s="1"/>
  <c r="G5" i="11"/>
  <c r="G9" i="8"/>
  <c r="I9" i="8" s="1"/>
  <c r="J9" i="8" s="1"/>
  <c r="G8" i="8"/>
  <c r="I8" i="8" s="1"/>
  <c r="G5" i="8"/>
  <c r="I5" i="8" s="1"/>
  <c r="G6" i="8"/>
  <c r="G7" i="8"/>
  <c r="I7" i="8" s="1"/>
  <c r="J11" i="12" l="1"/>
  <c r="G11" i="11"/>
  <c r="I6" i="11"/>
  <c r="J6" i="11" s="1"/>
  <c r="I5" i="11"/>
  <c r="J5" i="11" s="1"/>
  <c r="J7" i="11"/>
  <c r="J5" i="8"/>
  <c r="J7" i="8"/>
  <c r="I6" i="8"/>
  <c r="J6" i="8" s="1"/>
  <c r="J8" i="8"/>
  <c r="J28" i="1"/>
  <c r="J9" i="1"/>
  <c r="J8" i="1"/>
  <c r="J24" i="1"/>
  <c r="I27" i="1"/>
  <c r="J27" i="1" s="1"/>
  <c r="J25" i="1"/>
  <c r="J23" i="1"/>
  <c r="I22" i="1"/>
  <c r="J22" i="1" s="1"/>
  <c r="I21" i="1"/>
  <c r="J21" i="1" s="1"/>
  <c r="I20" i="1"/>
  <c r="J20" i="1" s="1"/>
  <c r="I5" i="1"/>
  <c r="J5" i="1" s="1"/>
  <c r="G29" i="1"/>
  <c r="J11" i="11" l="1"/>
  <c r="J29" i="1"/>
</calcChain>
</file>

<file path=xl/sharedStrings.xml><?xml version="1.0" encoding="utf-8"?>
<sst xmlns="http://schemas.openxmlformats.org/spreadsheetml/2006/main" count="195" uniqueCount="119">
  <si>
    <t>L.p.</t>
  </si>
  <si>
    <t>Nazwa artykułu</t>
  </si>
  <si>
    <t>Opis artykułu</t>
  </si>
  <si>
    <t>j.m.</t>
  </si>
  <si>
    <t>ilość</t>
  </si>
  <si>
    <t>Cena jednostkowa netto zł</t>
  </si>
  <si>
    <t>Wartość netto zł</t>
  </si>
  <si>
    <t>Stawka podatku VAT % (należy wpisać stawkę)</t>
  </si>
  <si>
    <t>Kwota  podatku VAT %</t>
  </si>
  <si>
    <t>Wartość brutto zł</t>
  </si>
  <si>
    <t xml:space="preserve">1. </t>
  </si>
  <si>
    <t>szt.</t>
  </si>
  <si>
    <t xml:space="preserve">2. </t>
  </si>
  <si>
    <t>specyfikacja asortymentowo-cenowa.xls — raport zgodności</t>
  </si>
  <si>
    <t>Uruchom na: 2017-08-09 10:27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</si>
  <si>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</si>
  <si>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</si>
  <si>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</si>
  <si>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</si>
  <si>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5.</t>
  </si>
  <si>
    <t>6.</t>
  </si>
  <si>
    <t>1.</t>
  </si>
  <si>
    <t>2.</t>
  </si>
  <si>
    <t>3.</t>
  </si>
  <si>
    <t>Nazwa</t>
  </si>
  <si>
    <t xml:space="preserve">Opis </t>
  </si>
  <si>
    <t>Ilość</t>
  </si>
  <si>
    <t>Wartość RAZEM::</t>
  </si>
  <si>
    <t>4.</t>
  </si>
  <si>
    <t>……………………………………………………</t>
  </si>
  <si>
    <t>Podpis upoważnionego przedstawiciela Wykonawcy</t>
  </si>
  <si>
    <t>Producent, nazwa handlowa asortymentu spełniającego wymogi Zamawiajacego z kol. 3 (ew. uwagi)</t>
  </si>
  <si>
    <t>Wartość RAZEM:</t>
  </si>
  <si>
    <t>Poz. 4 Meble pokój nr 17</t>
  </si>
  <si>
    <t>Poz. 5 Meble pokój nr 18</t>
  </si>
  <si>
    <t>Poz. 6 Meble pokój nr 19</t>
  </si>
  <si>
    <t>Poz. 7 Biurko</t>
  </si>
  <si>
    <t>Poz. 8 Biurko narożne</t>
  </si>
  <si>
    <t>Poz. 9  kontener podbiurkowy</t>
  </si>
  <si>
    <t>Poz. 10 Regał pokój nr 12</t>
  </si>
  <si>
    <t>Poz. 11 Krzesła czarne alu typu samba</t>
  </si>
  <si>
    <t>Poz. 12 Sofa</t>
  </si>
  <si>
    <t>Poz. 13 Fotele terapeutyczne</t>
  </si>
  <si>
    <t>Poz. 14 Fotele biurowe</t>
  </si>
  <si>
    <t>7.</t>
  </si>
  <si>
    <t>8.</t>
  </si>
  <si>
    <t>9.</t>
  </si>
  <si>
    <t>10.</t>
  </si>
  <si>
    <t>11.</t>
  </si>
  <si>
    <t>12.</t>
  </si>
  <si>
    <t>Poz. 37 Wiszak na ubrania</t>
  </si>
  <si>
    <t xml:space="preserve">Regał wykonany z płyty meblowej (kolor szary) wymiary: 
-wysokość 190 cm,
-szerokość 90 cm,
-Głębokość 40 cm,
-Na dole zamykana, 
 na górze półki otwarte
</t>
  </si>
  <si>
    <t xml:space="preserve">Szafka wykonana z płyty meblowej (Kolor szary),  zamykana i z szufladami wymiary: 
szerokość – 100 cm,   
wysokość – 85 cm,   
głębokość  - 40 cm
</t>
  </si>
  <si>
    <t xml:space="preserve">Szafka wykonana z płyty meblowej: 
-  szerokość – 80 cm,
-  głębokość – 40 cm
- Wysokość – 75cm,
 – kolor szary
</t>
  </si>
  <si>
    <t>2 sztuki - Półki na kwiaty wykonana z płyty meblowej – szerokość 100, głębokość 25cm,  - kolor szary</t>
  </si>
  <si>
    <t xml:space="preserve">Biurko narożne wykonane z płyty meblowej – 160 szer.  długość 100, wysokość 75 cm
</t>
  </si>
  <si>
    <t xml:space="preserve">Regał wykonany z płyty meblowej:
 – szerokość – 80 cm, 
- głębokość – 50 cm,
- wysokość –190
 - Zamykany – kolor szary
</t>
  </si>
  <si>
    <t>Krzesło  czarne alu typu samba– rama wykonana ze stali chromowanej w kolorze aluminium. Siedzisko miękkie, tapicerowane z materiału zmywalnego (kolor do uzgodnienia z Zamawiającym). Podłokietniki z polerowanego drewna (kolor do uzgodnienia z Zamawiającym). Możliwość składowania w stosie. Materiały odporne na zmywanie. Gwarancja 24 m-ce</t>
  </si>
  <si>
    <t xml:space="preserve">SOFA wersalka
sofa - typu wersalka, funkcja spania, pojemnik na pościel,                                     
z tapicerowanymi podłokietnikami, szerokość całkowita 220 cm =/- 5 cm, głębokość 95 cm, wysokość 90 cm, powierzchnia spania 120 cm x 195-200 cm, obicie sztuczna skóra - zmywalna, kolor do wybory do wyboru Zamawiajacego (min. 6 kolorów)
</t>
  </si>
  <si>
    <t>CZĘŚĆ NR 2</t>
  </si>
  <si>
    <t>CZĘŚĆ NR 1</t>
  </si>
  <si>
    <t xml:space="preserve">Regał wykonany z płyty meblowej kolor brąz wymiary:
 wysokość 190 cm
 szerokość 90 cm , 
głębokość 40 cm.
Na dole część zamykana
</t>
  </si>
  <si>
    <t xml:space="preserve"> Szafka wykonana z płyty meblowej: (kolor brąz), zamykana i z szufladami
wymiary: 
szerokość – 100 cm,   
wysokość – 85 cm ,   
głębokość  - 40 cm,
</t>
  </si>
  <si>
    <t xml:space="preserve"> Szafka wykonana z płyty meblowej (kolor szary), zamykana, bez szuflad, najlepiej z drzwiami przesuwanymi. 
szerokość – 150 cm,   
wysokość – 120 cm,   
głębokość  - 40 cm,
</t>
  </si>
  <si>
    <t>Stolik  wykonany z płyty meblowej, na 4 metalowych nogach malowanych proszkowo  – 80  cm x 60 cm,  wysokość 70  – kolor szary</t>
  </si>
  <si>
    <t>Półka wisząca na książki,  wykonana z płyty meblowej, z dwiema przegródkami – otwarta szara -  szerokość – 120 cm, wysokość – 40cm,  głębokość – 30 cm, kolor szary</t>
  </si>
  <si>
    <t>Biurko wykonane z płyty meblowej,   z wysuwaną szufladą na klawiaturę - długość 100 cm, szerokość – 60 cm, wys. 75 cm, kolor szary</t>
  </si>
  <si>
    <t xml:space="preserve"> Biurko wykonane z płyty meblowej: długość 160 cm, szerokość – 100 cm, wys. 75 cm – kolor szary.</t>
  </si>
  <si>
    <t xml:space="preserve"> Szafa na ubrania wykonana z płyty meblowej – jedna strona półki, druga wieszak na ubrania:
 - szerokość – 80 cm,
głębokość – 60 cm,
Wysokość – 180 cm 
– kolor szary
</t>
  </si>
  <si>
    <t xml:space="preserve">Szafka  wykonana z płyty meblowej: jedna część szuflady, druga część drzwiczki:
 - -szerokość – 80 cm,
-  głębokość – 56 cm,
- Wysokość – 75 cm 
– kolor szary
</t>
  </si>
  <si>
    <t xml:space="preserve"> Słupek regał wykonany z płyty meblowej  - dwie pary drzwiczek na dole i na górze:
 -  szerokość – 40 cm,
-  głębokość – 40 cm,
- wysokość – 180 cm,
– kolor szary
</t>
  </si>
  <si>
    <t xml:space="preserve">fotele terapeutyczne, szary kolor
Fotel  Tomi (klubowy o przekroju  półokrągłym), stelaż oklejony watą wysoko puszystą oraz pianką poliuretanową, tapicerka wykonana jest z mocnej tkaniny Skaj - eko skóra.
Parametry fizyczne:
    Głębokość mebla: 44 cm
    Szerokość mebla: 60 cm
    Wysokość mebla: 73 cm
Siedzisko:
Wysokość siedziska: 43 cm
Szerokość siedziska: 46 cm
Głębokość siedziska: 44 cm
Obciążenie maksymalne: 100 kg
</t>
  </si>
  <si>
    <t>Lodówka mała</t>
  </si>
  <si>
    <t>Mikrofala Amica AMGF20E1GB</t>
  </si>
  <si>
    <t>Wiatrak wentylator podłogowy, kolumnowy mocny + pilot</t>
  </si>
  <si>
    <t>Klimatyzator przenośny Electrolux Airflower WP71-26</t>
  </si>
  <si>
    <t>Ekspress do kawy 
Philips Metal ThermInox HD7546/20</t>
  </si>
  <si>
    <t>Antyrama w rozmiarze 61x91,5 cm</t>
  </si>
  <si>
    <t xml:space="preserve">Plexi do sekretariatu Osłona ochronna z plexi 4mm, wolnostojąca 100 x 75 cm
</t>
  </si>
  <si>
    <t>Tablica do zajęć biała, ścieralna, magnetyczne 
Tablica magnetyczna biała 200x100 cm suchościeralna w aluminiowej ramie PREMIUM EXPO + zestaw akcesoriów</t>
  </si>
  <si>
    <t>Rolety</t>
  </si>
  <si>
    <t xml:space="preserve">Lustro prostokątne
Dubiel Vitrum  lustro prostokątne 40x120 cm 
</t>
  </si>
  <si>
    <t xml:space="preserve">Zestaw luster okrągłych
Biuro Alastra zestaw 3 stylowych luster okrągłych 30cm, 40 cm, 80 cm
</t>
  </si>
  <si>
    <t>CZĘŚĆ NR 4</t>
  </si>
  <si>
    <t>CZĘŚĆ NR 3</t>
  </si>
  <si>
    <t>komplet</t>
  </si>
  <si>
    <t xml:space="preserve"> Kontener pod biurko wykonany z płyty meblowej  (kolor szary): 
szerokość – 40 cm,
 głębokość – 60 cm, 
wysokość  56 cm, 
</t>
  </si>
  <si>
    <t xml:space="preserve"> Biurko wykonane z płyty meblowej,  150 cm x 80  cm, wysokość 75 cm– kolor szary</t>
  </si>
  <si>
    <t>kontener podbiurkowy,  wykonany z płyty meblowej, 50 cm x 40  cm x wysokość 56 cm – kolor szary s</t>
  </si>
  <si>
    <t xml:space="preserve">Fotele obrotowe 
Oparcie tapicerowane siatką, w górnej części oparcia ekoskórą. Siedzisko tapicerowane tkanina membranową oraz ekoskórą, kolor fotela czarny. Oparcie z podporą części  lędźwiowej kręgosłupa, podłokietniki z regulowana wysokością, fotel z mechanizmem Ttilt, możliwość ustawienia oparcia w dowolnej pozycji. Podstawa stalowa, chromowana z kołami dostosowanymi do powierzchni twardych. 
</t>
  </si>
  <si>
    <t>zestaw</t>
  </si>
  <si>
    <t>Wieszak na ubrania podłogowy, okrągły: 
minimalne wymagania:Wysokość min 170 cm.
Meateriał drewno lub metal</t>
  </si>
  <si>
    <t>Czajnik Łucznik WK-1800 plus</t>
  </si>
  <si>
    <t xml:space="preserve">Odtwarzacz Panasonic DVD-S700EG-K
Rozdzielczość: HD 1080p
Odtwarzanie z USB: Tak
Czytnik kart pamięci: Nie
Odtwarzane formaty wideo: AVI, DIVX, FLV, MKV, MPEG-2, MPEG-4, VCD, XVID
Odtwarzane formaty audio: MP3, WMA, AAC
Odtwarzane formaty zdjęć: JPG
Obsługiwane formaty napisów: TXT, SRT
Usługi internetowe: Nie
Komunikacja bezprzewodowa: Nie
Złącza: 1 x HDMI, SCART, 1 x USB, S/PDIF
Kolor: Czarny
</t>
  </si>
  <si>
    <t xml:space="preserve">Zamawiający dopuszcza możliwość zaoferowania przez Wykonawcę urządzeń równoważnych o parametrach nie gorszych od wymaganych. Oferowane urządzenia muszą być równoważne jakościowo tym podanym w zapytaniu ofertowym. Ciężar udowodnienia równoważności zaoferowanego przedmiotu spoczywa na Wykonawcy. 
W przypadku wątpliwości dotyczących równoważności oferowanych produktów zamawiający wezwie Wykonawcę do złożenia we wskazanym terminie wyjaśnień dotyczących treści oferty - pod rygorem odrzucenia oferty.
</t>
  </si>
  <si>
    <t xml:space="preserve">TP-LINK System WiFi Deco E4 AC1200
Architektura sieci: GigabitEthernet
Porty we/wy: 2 x 10/100 Mbit/s
Pasmo: 2,4 GHz, 5 GHz
Standardy: 802.11ac
Liczba anten: 2
Antena: Wewnętrzna
Bezpieczeństwo: WPA-PSK / WPA2-PSK, Zapora SPI
Zarządzanie, monitorowanie, konfiguracja: Zarządzanie lokalne i zdalne
Zasilanie: Wejście zasilacza sieciowego: 100-240 V ~ 50 / 60Hz 0,3A, Wyjście zasilacza sieciowego: 12V - 1A
Kolor: Biały
Pozostałe parametry: Szybkość sygnału: 867 Mbps przy 5 GHz, 300 Mbps przy 2,4 GHz.
SDRAM: 128 MB
</t>
  </si>
  <si>
    <t xml:space="preserve">Fellowes Niszczarka 79Ci Maks. liczba jednorazowo niszczonych kartek (A4/70g): 16
Rodzaj cięcia: ścinki
Poziom bezpieczeństwa:
DIN 66399: O – 3, P – 4, T - 4
Rozmiar cięcia w mm: 4 x 38
Szerokość szczeliny wejściowej: 230 mm
Pojemność kosza: 23 l
Możliwość niszczenia: papier, zszywki, spinacze biurowe, karty kredytowe, płyty CD/DVD
</t>
  </si>
  <si>
    <t>poz. 22 Czajnik</t>
  </si>
  <si>
    <t>poz. 23 Lodówka mała</t>
  </si>
  <si>
    <t>poz. 24 Mikrofala</t>
  </si>
  <si>
    <t>poz. 25 Wiatrak</t>
  </si>
  <si>
    <t>poz. 26 Klimatyzator przenośny</t>
  </si>
  <si>
    <t xml:space="preserve">poz. 32 Ekspress do kawy 
</t>
  </si>
  <si>
    <t>poz. 27 Antyrama</t>
  </si>
  <si>
    <t>poz. 30 Plexi do sekretariatu</t>
  </si>
  <si>
    <t xml:space="preserve">poz. 31 Tablica do zajęć biała, ścieralna, magnetyczne </t>
  </si>
  <si>
    <t>poz. 33 Rolety</t>
  </si>
  <si>
    <t>poz. 34 Lustro prostokątne</t>
  </si>
  <si>
    <t>poz. 35 Zestaw luster okrągłych</t>
  </si>
  <si>
    <t xml:space="preserve">Zamawiający dopuszcza możliwość zaoferowania przez Wykonawcę urządzeń równoważnych o parametrach nie gorszych od wymaganych. Oferowany asortyment  musi być równoważny jakościowo tym podanym w zapytaniu ofertowym. Ciężar udowodnienia równoważności zaoferowanego przedmiotu spoczywa na Wykonawcy. 
W przypadku wątpliwości dotyczących równoważności oferowanych produktów zamawiający wezwie Wykonawcę do złożenia we wskazanym terminie wyjaśnień dotyczących treści oferty - pod rygorem odrzucenia oferty.
</t>
  </si>
  <si>
    <t xml:space="preserve">Poz. 15  TV smart 75" z uchwytem montażowym </t>
  </si>
  <si>
    <t xml:space="preserve">Defender Głośniki przewodowe, SPK-170 2.0
Rodzaj: Komputerowe
Regulatory: Regulacja poziomu głośności
Max. moc głośników (sumaryczna): 4 W
Pasmo przenoszenia (min.): 200 Hz
Pasmo przenoszenia (maks.): 18000 Hz
Komunikacja bezprzewodowa: Nie
Złącza: 3,5 mm minijack
Zasilanie: USB 5V
Kolor: Czarny
Pozostałe parametry: Moc satellite (RMS) -  2x2 W, Rozmiar głośników - 22,5 "
</t>
  </si>
  <si>
    <t>Zestaw komputerowy z kamerą  i oprogramowaniem.
 Opis zgodny z załącznikiem nr 2.1 do Zapytania</t>
  </si>
  <si>
    <r>
      <rPr>
        <sz val="11"/>
        <rFont val="Arial"/>
        <family val="2"/>
        <charset val="238"/>
      </rPr>
      <t>Telewizor:  LG 75UP75003LC wraz z uchytem,
Opis zgodny z załącznikiem nr 2.1  do Zapytania</t>
    </r>
    <r>
      <rPr>
        <sz val="8"/>
        <rFont val="Arial"/>
        <family val="2"/>
        <charset val="238"/>
      </rPr>
      <t xml:space="preserve">
</t>
    </r>
  </si>
  <si>
    <t>poz. 16 Zestaw komputerowy z kamerą i oprogarmowaniem</t>
  </si>
  <si>
    <t>poz. 17 DVD z uchwytem montażowym</t>
  </si>
  <si>
    <t>poz. 18
Głośniki komputerowe</t>
  </si>
  <si>
    <t>poz. 19
Access point do sieci wi-fi</t>
  </si>
  <si>
    <t xml:space="preserve">poz. 36
Niszczarka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</si>
</sst>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32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 CE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3" fillId="20" borderId="1" applyNumberFormat="0" applyAlignment="0" applyProtection="0"/>
    <xf numFmtId="9" fontId="25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3" borderId="9" applyNumberFormat="0" applyAlignment="0" applyProtection="0"/>
    <xf numFmtId="164" fontId="25" fillId="0" borderId="0" applyFill="0" applyBorder="0" applyAlignment="0" applyProtection="0"/>
    <xf numFmtId="0" fontId="18" fillId="3" borderId="0" applyNumberFormat="0" applyBorder="0" applyAlignment="0" applyProtection="0"/>
  </cellStyleXfs>
  <cellXfs count="125">
    <xf numFmtId="0" fontId="0" fillId="0" borderId="0" xfId="0"/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3" fillId="0" borderId="13" xfId="35" applyFont="1" applyFill="1" applyBorder="1" applyAlignment="1">
      <alignment horizontal="left" vertical="center" wrapText="1"/>
    </xf>
    <xf numFmtId="0" fontId="23" fillId="0" borderId="0" xfId="0" applyFont="1"/>
    <xf numFmtId="0" fontId="23" fillId="0" borderId="13" xfId="35" applyFont="1" applyFill="1" applyBorder="1" applyAlignment="1">
      <alignment horizontal="center" vertical="center" wrapText="1"/>
    </xf>
    <xf numFmtId="164" fontId="23" fillId="24" borderId="13" xfId="43" applyFont="1" applyFill="1" applyBorder="1" applyAlignment="1" applyProtection="1">
      <alignment vertical="center"/>
    </xf>
    <xf numFmtId="164" fontId="24" fillId="0" borderId="13" xfId="0" applyNumberFormat="1" applyFont="1" applyBorder="1" applyAlignment="1">
      <alignment vertical="center"/>
    </xf>
    <xf numFmtId="9" fontId="23" fillId="24" borderId="13" xfId="37" applyFont="1" applyFill="1" applyBorder="1" applyAlignment="1" applyProtection="1">
      <alignment vertical="center"/>
    </xf>
    <xf numFmtId="164" fontId="23" fillId="0" borderId="13" xfId="43" applyFont="1" applyFill="1" applyBorder="1" applyAlignment="1" applyProtection="1">
      <alignment vertical="center"/>
    </xf>
    <xf numFmtId="0" fontId="24" fillId="24" borderId="13" xfId="0" applyFont="1" applyFill="1" applyBorder="1" applyAlignment="1">
      <alignment vertical="center"/>
    </xf>
    <xf numFmtId="2" fontId="27" fillId="0" borderId="0" xfId="35" applyNumberFormat="1" applyFont="1" applyBorder="1" applyAlignment="1">
      <alignment horizontal="center" vertical="top"/>
    </xf>
    <xf numFmtId="0" fontId="27" fillId="0" borderId="0" xfId="35" applyFont="1" applyBorder="1" applyAlignment="1">
      <alignment horizontal="center" vertical="top"/>
    </xf>
    <xf numFmtId="0" fontId="0" fillId="0" borderId="0" xfId="0" applyAlignment="1">
      <alignment vertical="center"/>
    </xf>
    <xf numFmtId="0" fontId="21" fillId="20" borderId="13" xfId="35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0" fillId="0" borderId="0" xfId="0" applyFill="1"/>
    <xf numFmtId="0" fontId="26" fillId="0" borderId="0" xfId="0" applyFont="1" applyFill="1"/>
    <xf numFmtId="164" fontId="27" fillId="24" borderId="13" xfId="43" applyNumberFormat="1" applyFont="1" applyFill="1" applyBorder="1" applyAlignment="1" applyProtection="1">
      <alignment horizontal="center" vertical="center"/>
    </xf>
    <xf numFmtId="164" fontId="28" fillId="0" borderId="13" xfId="0" applyNumberFormat="1" applyFont="1" applyBorder="1" applyAlignment="1">
      <alignment horizontal="center" vertical="center"/>
    </xf>
    <xf numFmtId="9" fontId="27" fillId="24" borderId="13" xfId="37" applyFont="1" applyFill="1" applyBorder="1" applyAlignment="1" applyProtection="1">
      <alignment horizontal="center" vertical="center"/>
    </xf>
    <xf numFmtId="164" fontId="27" fillId="0" borderId="13" xfId="43" applyNumberFormat="1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164" fontId="20" fillId="0" borderId="0" xfId="0" applyNumberFormat="1" applyFont="1" applyBorder="1"/>
    <xf numFmtId="164" fontId="23" fillId="0" borderId="0" xfId="0" applyNumberFormat="1" applyFont="1"/>
    <xf numFmtId="164" fontId="20" fillId="25" borderId="13" xfId="0" applyNumberFormat="1" applyFont="1" applyFill="1" applyBorder="1"/>
    <xf numFmtId="0" fontId="29" fillId="20" borderId="13" xfId="35" applyFont="1" applyFill="1" applyBorder="1" applyAlignment="1">
      <alignment horizontal="center" vertical="center" wrapText="1"/>
    </xf>
    <xf numFmtId="0" fontId="29" fillId="20" borderId="16" xfId="35" applyFont="1" applyFill="1" applyBorder="1" applyAlignment="1">
      <alignment horizontal="center" vertical="center" wrapText="1"/>
    </xf>
    <xf numFmtId="0" fontId="29" fillId="20" borderId="17" xfId="35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4" fontId="0" fillId="0" borderId="0" xfId="0" applyNumberFormat="1"/>
    <xf numFmtId="0" fontId="12" fillId="0" borderId="13" xfId="35" applyFont="1" applyFill="1" applyBorder="1" applyAlignment="1">
      <alignment horizontal="left" vertical="center" wrapText="1"/>
    </xf>
    <xf numFmtId="0" fontId="12" fillId="0" borderId="18" xfId="35" applyFont="1" applyFill="1" applyBorder="1" applyAlignment="1">
      <alignment horizontal="center" vertical="center" wrapText="1"/>
    </xf>
    <xf numFmtId="0" fontId="12" fillId="0" borderId="13" xfId="35" applyFont="1" applyFill="1" applyBorder="1" applyAlignment="1">
      <alignment horizontal="center" vertical="center" wrapText="1"/>
    </xf>
    <xf numFmtId="164" fontId="23" fillId="25" borderId="22" xfId="0" applyNumberFormat="1" applyFont="1" applyFill="1" applyBorder="1"/>
    <xf numFmtId="164" fontId="27" fillId="8" borderId="23" xfId="43" applyNumberFormat="1" applyFont="1" applyFill="1" applyBorder="1" applyAlignment="1" applyProtection="1">
      <alignment horizontal="center" vertical="top"/>
    </xf>
    <xf numFmtId="164" fontId="27" fillId="8" borderId="24" xfId="43" applyNumberFormat="1" applyFont="1" applyFill="1" applyBorder="1" applyAlignment="1" applyProtection="1">
      <alignment horizontal="center" vertical="top"/>
    </xf>
    <xf numFmtId="0" fontId="21" fillId="20" borderId="21" xfId="35" applyFont="1" applyFill="1" applyBorder="1" applyAlignment="1">
      <alignment horizontal="center" vertical="center" wrapText="1"/>
    </xf>
    <xf numFmtId="0" fontId="23" fillId="0" borderId="27" xfId="35" applyFont="1" applyFill="1" applyBorder="1" applyAlignment="1">
      <alignment horizontal="center" vertical="center" wrapText="1"/>
    </xf>
    <xf numFmtId="0" fontId="23" fillId="0" borderId="31" xfId="35" applyFont="1" applyFill="1" applyBorder="1" applyAlignment="1">
      <alignment horizontal="center" vertical="center" wrapText="1"/>
    </xf>
    <xf numFmtId="164" fontId="23" fillId="27" borderId="27" xfId="43" applyFont="1" applyFill="1" applyBorder="1" applyAlignment="1" applyProtection="1">
      <alignment vertical="center"/>
    </xf>
    <xf numFmtId="164" fontId="24" fillId="0" borderId="27" xfId="0" applyNumberFormat="1" applyFont="1" applyBorder="1" applyAlignment="1">
      <alignment vertical="center"/>
    </xf>
    <xf numFmtId="9" fontId="23" fillId="27" borderId="27" xfId="37" applyFont="1" applyFill="1" applyBorder="1" applyAlignment="1" applyProtection="1">
      <alignment vertical="center"/>
    </xf>
    <xf numFmtId="164" fontId="23" fillId="0" borderId="27" xfId="43" applyFont="1" applyFill="1" applyBorder="1" applyAlignment="1" applyProtection="1">
      <alignment vertical="center"/>
    </xf>
    <xf numFmtId="0" fontId="24" fillId="27" borderId="33" xfId="0" applyFont="1" applyFill="1" applyBorder="1" applyAlignment="1">
      <alignment vertical="center"/>
    </xf>
    <xf numFmtId="164" fontId="23" fillId="24" borderId="31" xfId="43" applyFont="1" applyFill="1" applyBorder="1" applyAlignment="1" applyProtection="1">
      <alignment vertical="center"/>
    </xf>
    <xf numFmtId="164" fontId="24" fillId="0" borderId="31" xfId="0" applyNumberFormat="1" applyFont="1" applyBorder="1" applyAlignment="1">
      <alignment vertical="center"/>
    </xf>
    <xf numFmtId="9" fontId="23" fillId="24" borderId="31" xfId="37" applyFont="1" applyFill="1" applyBorder="1" applyAlignment="1" applyProtection="1">
      <alignment vertical="center"/>
    </xf>
    <xf numFmtId="164" fontId="23" fillId="0" borderId="31" xfId="43" applyFont="1" applyFill="1" applyBorder="1" applyAlignment="1" applyProtection="1">
      <alignment vertical="center"/>
    </xf>
    <xf numFmtId="0" fontId="24" fillId="24" borderId="34" xfId="0" applyFont="1" applyFill="1" applyBorder="1" applyAlignment="1">
      <alignment vertical="center"/>
    </xf>
    <xf numFmtId="0" fontId="23" fillId="0" borderId="37" xfId="35" applyFont="1" applyFill="1" applyBorder="1" applyAlignment="1">
      <alignment horizontal="center" vertical="center" wrapText="1"/>
    </xf>
    <xf numFmtId="0" fontId="23" fillId="0" borderId="38" xfId="35" applyFont="1" applyFill="1" applyBorder="1" applyAlignment="1">
      <alignment horizontal="center" vertical="center" wrapText="1"/>
    </xf>
    <xf numFmtId="164" fontId="23" fillId="24" borderId="38" xfId="43" applyFont="1" applyFill="1" applyBorder="1" applyAlignment="1" applyProtection="1">
      <alignment vertical="center"/>
    </xf>
    <xf numFmtId="164" fontId="24" fillId="0" borderId="38" xfId="0" applyNumberFormat="1" applyFont="1" applyBorder="1" applyAlignment="1">
      <alignment vertical="center"/>
    </xf>
    <xf numFmtId="9" fontId="23" fillId="24" borderId="38" xfId="37" applyFont="1" applyFill="1" applyBorder="1" applyAlignment="1" applyProtection="1">
      <alignment vertical="center"/>
    </xf>
    <xf numFmtId="164" fontId="23" fillId="0" borderId="38" xfId="43" applyFont="1" applyFill="1" applyBorder="1" applyAlignment="1" applyProtection="1">
      <alignment vertical="center"/>
    </xf>
    <xf numFmtId="0" fontId="24" fillId="24" borderId="39" xfId="0" applyFont="1" applyFill="1" applyBorder="1" applyAlignment="1">
      <alignment vertical="center"/>
    </xf>
    <xf numFmtId="0" fontId="20" fillId="0" borderId="38" xfId="35" applyFont="1" applyFill="1" applyBorder="1" applyAlignment="1">
      <alignment horizontal="center" vertical="center" wrapText="1"/>
    </xf>
    <xf numFmtId="0" fontId="23" fillId="28" borderId="37" xfId="35" applyFont="1" applyFill="1" applyBorder="1" applyAlignment="1">
      <alignment horizontal="center" vertical="center" wrapText="1"/>
    </xf>
    <xf numFmtId="0" fontId="23" fillId="28" borderId="38" xfId="35" applyFont="1" applyFill="1" applyBorder="1" applyAlignment="1">
      <alignment horizontal="center" vertical="center" wrapText="1"/>
    </xf>
    <xf numFmtId="0" fontId="23" fillId="28" borderId="38" xfId="35" applyFont="1" applyFill="1" applyBorder="1" applyAlignment="1">
      <alignment horizontal="left" vertical="center" wrapText="1"/>
    </xf>
    <xf numFmtId="164" fontId="24" fillId="28" borderId="38" xfId="0" applyNumberFormat="1" applyFont="1" applyFill="1" applyBorder="1" applyAlignment="1">
      <alignment vertical="center"/>
    </xf>
    <xf numFmtId="164" fontId="23" fillId="28" borderId="38" xfId="43" applyFont="1" applyFill="1" applyBorder="1" applyAlignment="1" applyProtection="1">
      <alignment vertical="center"/>
    </xf>
    <xf numFmtId="164" fontId="23" fillId="27" borderId="38" xfId="43" applyFont="1" applyFill="1" applyBorder="1" applyAlignment="1" applyProtection="1">
      <alignment vertical="center"/>
    </xf>
    <xf numFmtId="9" fontId="23" fillId="27" borderId="38" xfId="37" applyFont="1" applyFill="1" applyBorder="1" applyAlignment="1" applyProtection="1">
      <alignment vertical="center"/>
    </xf>
    <xf numFmtId="0" fontId="24" fillId="27" borderId="39" xfId="0" applyFont="1" applyFill="1" applyBorder="1" applyAlignment="1">
      <alignment vertical="center"/>
    </xf>
    <xf numFmtId="0" fontId="29" fillId="20" borderId="21" xfId="35" applyFont="1" applyFill="1" applyBorder="1" applyAlignment="1">
      <alignment horizontal="center" vertical="center" wrapText="1"/>
    </xf>
    <xf numFmtId="0" fontId="23" fillId="0" borderId="25" xfId="35" applyFont="1" applyFill="1" applyBorder="1" applyAlignment="1">
      <alignment horizontal="center" vertical="center" wrapText="1"/>
    </xf>
    <xf numFmtId="0" fontId="23" fillId="0" borderId="29" xfId="35" applyFont="1" applyFill="1" applyBorder="1" applyAlignment="1">
      <alignment horizontal="center" vertical="center" wrapText="1"/>
    </xf>
    <xf numFmtId="0" fontId="23" fillId="0" borderId="26" xfId="35" applyFont="1" applyFill="1" applyBorder="1" applyAlignment="1">
      <alignment horizontal="center" vertical="center" wrapText="1"/>
    </xf>
    <xf numFmtId="0" fontId="23" fillId="0" borderId="30" xfId="35" applyFont="1" applyFill="1" applyBorder="1" applyAlignment="1">
      <alignment horizontal="center" vertical="center" wrapText="1"/>
    </xf>
    <xf numFmtId="0" fontId="23" fillId="0" borderId="35" xfId="35" applyFont="1" applyFill="1" applyBorder="1" applyAlignment="1">
      <alignment horizontal="center" vertical="center" wrapText="1"/>
    </xf>
    <xf numFmtId="0" fontId="23" fillId="0" borderId="19" xfId="35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20" borderId="13" xfId="35" applyFont="1" applyFill="1" applyBorder="1" applyAlignment="1">
      <alignment horizontal="center" vertical="center" wrapText="1"/>
    </xf>
    <xf numFmtId="0" fontId="21" fillId="26" borderId="26" xfId="35" applyFont="1" applyFill="1" applyBorder="1" applyAlignment="1">
      <alignment horizontal="center" vertical="center" wrapText="1"/>
    </xf>
    <xf numFmtId="0" fontId="21" fillId="26" borderId="30" xfId="35" applyFont="1" applyFill="1" applyBorder="1" applyAlignment="1">
      <alignment horizontal="center" vertical="center" wrapText="1"/>
    </xf>
    <xf numFmtId="164" fontId="23" fillId="0" borderId="26" xfId="43" applyFont="1" applyFill="1" applyBorder="1" applyAlignment="1" applyProtection="1">
      <alignment horizontal="center" vertical="center"/>
    </xf>
    <xf numFmtId="164" fontId="23" fillId="0" borderId="30" xfId="43" applyFont="1" applyFill="1" applyBorder="1" applyAlignment="1" applyProtection="1">
      <alignment horizontal="center" vertical="center"/>
    </xf>
    <xf numFmtId="164" fontId="24" fillId="0" borderId="26" xfId="0" applyNumberFormat="1" applyFont="1" applyBorder="1" applyAlignment="1">
      <alignment horizontal="center" vertical="center"/>
    </xf>
    <xf numFmtId="164" fontId="24" fillId="0" borderId="30" xfId="0" applyNumberFormat="1" applyFont="1" applyBorder="1" applyAlignment="1">
      <alignment horizontal="center" vertical="center"/>
    </xf>
    <xf numFmtId="0" fontId="21" fillId="26" borderId="28" xfId="35" applyFont="1" applyFill="1" applyBorder="1" applyAlignment="1">
      <alignment horizontal="center" vertical="center" wrapText="1"/>
    </xf>
    <xf numFmtId="0" fontId="21" fillId="26" borderId="32" xfId="35" applyFont="1" applyFill="1" applyBorder="1" applyAlignment="1">
      <alignment horizontal="center" vertical="center" wrapText="1"/>
    </xf>
    <xf numFmtId="0" fontId="21" fillId="0" borderId="26" xfId="35" applyFont="1" applyFill="1" applyBorder="1" applyAlignment="1">
      <alignment horizontal="center" vertical="center" wrapText="1"/>
    </xf>
    <xf numFmtId="0" fontId="21" fillId="0" borderId="30" xfId="35" applyFont="1" applyFill="1" applyBorder="1" applyAlignment="1">
      <alignment horizontal="center" vertical="center" wrapText="1"/>
    </xf>
    <xf numFmtId="0" fontId="29" fillId="20" borderId="14" xfId="35" applyFont="1" applyFill="1" applyBorder="1" applyAlignment="1">
      <alignment horizontal="center" vertical="center" wrapText="1"/>
    </xf>
    <xf numFmtId="164" fontId="23" fillId="24" borderId="26" xfId="43" applyFont="1" applyFill="1" applyBorder="1" applyAlignment="1" applyProtection="1">
      <alignment horizontal="center" vertical="center"/>
    </xf>
    <xf numFmtId="164" fontId="23" fillId="24" borderId="19" xfId="43" applyFont="1" applyFill="1" applyBorder="1" applyAlignment="1" applyProtection="1">
      <alignment horizontal="center" vertical="center"/>
    </xf>
    <xf numFmtId="164" fontId="23" fillId="24" borderId="30" xfId="43" applyFont="1" applyFill="1" applyBorder="1" applyAlignment="1" applyProtection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9" fontId="23" fillId="24" borderId="26" xfId="37" applyFont="1" applyFill="1" applyBorder="1" applyAlignment="1" applyProtection="1">
      <alignment horizontal="center" vertical="center"/>
    </xf>
    <xf numFmtId="9" fontId="23" fillId="24" borderId="19" xfId="37" applyFont="1" applyFill="1" applyBorder="1" applyAlignment="1" applyProtection="1">
      <alignment horizontal="center" vertical="center"/>
    </xf>
    <xf numFmtId="9" fontId="23" fillId="24" borderId="30" xfId="37" applyFont="1" applyFill="1" applyBorder="1" applyAlignment="1" applyProtection="1">
      <alignment horizontal="center" vertical="center"/>
    </xf>
    <xf numFmtId="164" fontId="23" fillId="0" borderId="19" xfId="43" applyFont="1" applyFill="1" applyBorder="1" applyAlignment="1" applyProtection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9" fillId="20" borderId="20" xfId="35" applyFont="1" applyFill="1" applyBorder="1" applyAlignment="1">
      <alignment horizontal="center" vertical="center" wrapText="1"/>
    </xf>
    <xf numFmtId="0" fontId="29" fillId="20" borderId="15" xfId="35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top"/>
    </xf>
    <xf numFmtId="0" fontId="30" fillId="0" borderId="21" xfId="0" applyFont="1" applyBorder="1" applyAlignment="1">
      <alignment vertical="center" wrapText="1"/>
    </xf>
    <xf numFmtId="0" fontId="12" fillId="0" borderId="21" xfId="35" applyFont="1" applyFill="1" applyBorder="1" applyAlignment="1">
      <alignment vertical="center" wrapText="1"/>
    </xf>
    <xf numFmtId="164" fontId="27" fillId="24" borderId="21" xfId="43" applyNumberFormat="1" applyFont="1" applyFill="1" applyBorder="1" applyAlignment="1" applyProtection="1">
      <alignment vertical="center"/>
    </xf>
    <xf numFmtId="164" fontId="28" fillId="0" borderId="21" xfId="0" applyNumberFormat="1" applyFont="1" applyBorder="1" applyAlignment="1">
      <alignment vertical="center"/>
    </xf>
    <xf numFmtId="9" fontId="27" fillId="24" borderId="21" xfId="37" applyFont="1" applyFill="1" applyBorder="1" applyAlignment="1" applyProtection="1">
      <alignment vertical="center"/>
    </xf>
    <xf numFmtId="164" fontId="27" fillId="0" borderId="21" xfId="43" applyNumberFormat="1" applyFont="1" applyFill="1" applyBorder="1" applyAlignment="1" applyProtection="1">
      <alignment vertical="center"/>
    </xf>
    <xf numFmtId="0" fontId="29" fillId="20" borderId="21" xfId="35" applyFont="1" applyFill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28" fillId="24" borderId="21" xfId="0" applyFont="1" applyFill="1" applyBorder="1" applyAlignment="1">
      <alignment vertical="center"/>
    </xf>
  </cellXfs>
  <cellStyles count="45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_Arkusz1" xfId="35" xr:uid="{00000000-0005-0000-0000-000023000000}"/>
    <cellStyle name="Obliczenia" xfId="36" builtinId="22" customBuiltin="1"/>
    <cellStyle name="Procentowy" xfId="37" builtinId="5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Walutowy" xfId="43" builtinId="4"/>
    <cellStyle name="Zły" xfId="4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view="pageLayout" zoomScale="80" zoomScaleNormal="80" zoomScalePageLayoutView="80" workbookViewId="0">
      <selection activeCell="B25" sqref="B25"/>
    </sheetView>
  </sheetViews>
  <sheetFormatPr defaultRowHeight="12.75"/>
  <cols>
    <col min="1" max="1" width="4" style="13" customWidth="1"/>
    <col min="2" max="2" width="14.85546875" style="13" customWidth="1"/>
    <col min="3" max="3" width="23.5703125" style="13" customWidth="1"/>
    <col min="4" max="4" width="7.42578125" style="13" customWidth="1"/>
    <col min="5" max="5" width="10.140625" style="13" customWidth="1"/>
    <col min="6" max="6" width="10.5703125" style="13" customWidth="1"/>
    <col min="7" max="7" width="13.28515625" style="13" customWidth="1"/>
    <col min="8" max="8" width="14.5703125" style="13" customWidth="1"/>
    <col min="9" max="9" width="11" style="13" customWidth="1"/>
    <col min="10" max="10" width="12.5703125" style="13" customWidth="1"/>
    <col min="11" max="11" width="13.28515625" style="13" customWidth="1"/>
    <col min="12" max="12" width="13.42578125" style="13" customWidth="1"/>
    <col min="13" max="16384" width="9.140625" style="13"/>
  </cols>
  <sheetData>
    <row r="1" spans="1:12" ht="23.25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2.75" customHeight="1">
      <c r="A2" s="84" t="s">
        <v>0</v>
      </c>
      <c r="B2" s="84" t="s">
        <v>1</v>
      </c>
      <c r="C2" s="84" t="s">
        <v>2</v>
      </c>
      <c r="D2" s="84" t="s">
        <v>3</v>
      </c>
      <c r="E2" s="84" t="s">
        <v>4</v>
      </c>
      <c r="F2" s="84" t="s">
        <v>5</v>
      </c>
      <c r="G2" s="84" t="s">
        <v>6</v>
      </c>
      <c r="H2" s="84" t="s">
        <v>7</v>
      </c>
      <c r="I2" s="84" t="s">
        <v>8</v>
      </c>
      <c r="J2" s="84" t="s">
        <v>9</v>
      </c>
      <c r="K2" s="95" t="s">
        <v>31</v>
      </c>
    </row>
    <row r="3" spans="1:12" ht="108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95"/>
    </row>
    <row r="4" spans="1:12" ht="34.5" customHeight="1" thickBot="1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  <c r="I4" s="47">
        <v>9</v>
      </c>
      <c r="J4" s="47">
        <v>10</v>
      </c>
      <c r="K4" s="47">
        <v>11</v>
      </c>
    </row>
    <row r="5" spans="1:12" ht="108" customHeight="1">
      <c r="A5" s="77" t="s">
        <v>10</v>
      </c>
      <c r="B5" s="79" t="s">
        <v>33</v>
      </c>
      <c r="C5" s="48" t="s">
        <v>61</v>
      </c>
      <c r="D5" s="79" t="s">
        <v>85</v>
      </c>
      <c r="E5" s="93">
        <v>1</v>
      </c>
      <c r="F5" s="85"/>
      <c r="G5" s="89">
        <f t="shared" ref="G5:G28" si="0">E5*F5</f>
        <v>0</v>
      </c>
      <c r="H5" s="85"/>
      <c r="I5" s="87">
        <f t="shared" ref="I5:I28" si="1">ROUND(G5*H5,2)</f>
        <v>0</v>
      </c>
      <c r="J5" s="89">
        <f t="shared" ref="J5:J28" si="2">(G5+I5)</f>
        <v>0</v>
      </c>
      <c r="K5" s="91"/>
    </row>
    <row r="6" spans="1:12" ht="105.75" customHeight="1" thickBot="1">
      <c r="A6" s="78"/>
      <c r="B6" s="80"/>
      <c r="C6" s="49" t="s">
        <v>62</v>
      </c>
      <c r="D6" s="80"/>
      <c r="E6" s="94"/>
      <c r="F6" s="86"/>
      <c r="G6" s="90"/>
      <c r="H6" s="86"/>
      <c r="I6" s="88"/>
      <c r="J6" s="90"/>
      <c r="K6" s="92"/>
    </row>
    <row r="7" spans="1:12" ht="116.25" customHeight="1">
      <c r="A7" s="77" t="s">
        <v>12</v>
      </c>
      <c r="B7" s="79" t="s">
        <v>34</v>
      </c>
      <c r="C7" s="48" t="s">
        <v>51</v>
      </c>
      <c r="D7" s="79" t="s">
        <v>85</v>
      </c>
      <c r="E7" s="79">
        <v>1</v>
      </c>
      <c r="F7" s="50"/>
      <c r="G7" s="51">
        <f t="shared" si="0"/>
        <v>0</v>
      </c>
      <c r="H7" s="52"/>
      <c r="I7" s="53">
        <f t="shared" si="1"/>
        <v>0</v>
      </c>
      <c r="J7" s="51">
        <f t="shared" si="2"/>
        <v>0</v>
      </c>
      <c r="K7" s="54"/>
    </row>
    <row r="8" spans="1:12" ht="113.25" customHeight="1" thickBot="1">
      <c r="A8" s="78"/>
      <c r="B8" s="80"/>
      <c r="C8" s="49" t="s">
        <v>52</v>
      </c>
      <c r="D8" s="80"/>
      <c r="E8" s="80"/>
      <c r="F8" s="55"/>
      <c r="G8" s="56">
        <f t="shared" si="0"/>
        <v>0</v>
      </c>
      <c r="H8" s="57"/>
      <c r="I8" s="58">
        <f t="shared" si="1"/>
        <v>0</v>
      </c>
      <c r="J8" s="56">
        <f t="shared" si="2"/>
        <v>0</v>
      </c>
      <c r="K8" s="59"/>
    </row>
    <row r="9" spans="1:12" ht="116.25" customHeight="1">
      <c r="A9" s="77" t="s">
        <v>23</v>
      </c>
      <c r="B9" s="79" t="s">
        <v>35</v>
      </c>
      <c r="C9" s="48" t="s">
        <v>63</v>
      </c>
      <c r="D9" s="79" t="s">
        <v>85</v>
      </c>
      <c r="E9" s="79">
        <v>1</v>
      </c>
      <c r="F9" s="96"/>
      <c r="G9" s="89">
        <f t="shared" si="0"/>
        <v>0</v>
      </c>
      <c r="H9" s="101"/>
      <c r="I9" s="87">
        <f t="shared" si="1"/>
        <v>0</v>
      </c>
      <c r="J9" s="89">
        <f t="shared" si="2"/>
        <v>0</v>
      </c>
      <c r="K9" s="105"/>
    </row>
    <row r="10" spans="1:12" ht="97.5" customHeight="1">
      <c r="A10" s="81"/>
      <c r="B10" s="82"/>
      <c r="C10" s="14" t="s">
        <v>64</v>
      </c>
      <c r="D10" s="82"/>
      <c r="E10" s="82"/>
      <c r="F10" s="97"/>
      <c r="G10" s="99"/>
      <c r="H10" s="102"/>
      <c r="I10" s="104"/>
      <c r="J10" s="99"/>
      <c r="K10" s="106"/>
    </row>
    <row r="11" spans="1:12" ht="126.75" customHeight="1">
      <c r="A11" s="81"/>
      <c r="B11" s="82"/>
      <c r="C11" s="14" t="s">
        <v>65</v>
      </c>
      <c r="D11" s="82"/>
      <c r="E11" s="82"/>
      <c r="F11" s="97"/>
      <c r="G11" s="99"/>
      <c r="H11" s="102"/>
      <c r="I11" s="104"/>
      <c r="J11" s="99"/>
      <c r="K11" s="106"/>
    </row>
    <row r="12" spans="1:12" ht="87" customHeight="1">
      <c r="A12" s="81"/>
      <c r="B12" s="82"/>
      <c r="C12" s="14" t="s">
        <v>66</v>
      </c>
      <c r="D12" s="82"/>
      <c r="E12" s="82"/>
      <c r="F12" s="97"/>
      <c r="G12" s="99"/>
      <c r="H12" s="102"/>
      <c r="I12" s="104"/>
      <c r="J12" s="99"/>
      <c r="K12" s="106"/>
    </row>
    <row r="13" spans="1:12" ht="68.25" customHeight="1">
      <c r="A13" s="81"/>
      <c r="B13" s="82"/>
      <c r="C13" s="14" t="s">
        <v>67</v>
      </c>
      <c r="D13" s="82"/>
      <c r="E13" s="82"/>
      <c r="F13" s="97"/>
      <c r="G13" s="99"/>
      <c r="H13" s="102"/>
      <c r="I13" s="104"/>
      <c r="J13" s="99"/>
      <c r="K13" s="106"/>
    </row>
    <row r="14" spans="1:12" ht="99" customHeight="1">
      <c r="A14" s="81"/>
      <c r="B14" s="82"/>
      <c r="C14" s="14" t="s">
        <v>86</v>
      </c>
      <c r="D14" s="82"/>
      <c r="E14" s="82"/>
      <c r="F14" s="97"/>
      <c r="G14" s="99"/>
      <c r="H14" s="102"/>
      <c r="I14" s="104"/>
      <c r="J14" s="99"/>
      <c r="K14" s="106"/>
    </row>
    <row r="15" spans="1:12" ht="135.75" customHeight="1">
      <c r="A15" s="81"/>
      <c r="B15" s="82"/>
      <c r="C15" s="14" t="s">
        <v>68</v>
      </c>
      <c r="D15" s="82"/>
      <c r="E15" s="82"/>
      <c r="F15" s="97"/>
      <c r="G15" s="99"/>
      <c r="H15" s="102"/>
      <c r="I15" s="104"/>
      <c r="J15" s="99"/>
      <c r="K15" s="106"/>
    </row>
    <row r="16" spans="1:12" ht="130.5" customHeight="1">
      <c r="A16" s="81"/>
      <c r="B16" s="82"/>
      <c r="C16" s="14" t="s">
        <v>69</v>
      </c>
      <c r="D16" s="82"/>
      <c r="E16" s="82"/>
      <c r="F16" s="97"/>
      <c r="G16" s="99"/>
      <c r="H16" s="102"/>
      <c r="I16" s="104"/>
      <c r="J16" s="99"/>
      <c r="K16" s="106"/>
    </row>
    <row r="17" spans="1:11" ht="125.25" customHeight="1">
      <c r="A17" s="81"/>
      <c r="B17" s="82"/>
      <c r="C17" s="14" t="s">
        <v>70</v>
      </c>
      <c r="D17" s="82"/>
      <c r="E17" s="82"/>
      <c r="F17" s="97"/>
      <c r="G17" s="99"/>
      <c r="H17" s="102"/>
      <c r="I17" s="104"/>
      <c r="J17" s="99"/>
      <c r="K17" s="106"/>
    </row>
    <row r="18" spans="1:11" ht="92.25" customHeight="1">
      <c r="A18" s="81"/>
      <c r="B18" s="82"/>
      <c r="C18" s="14" t="s">
        <v>53</v>
      </c>
      <c r="D18" s="82"/>
      <c r="E18" s="82"/>
      <c r="F18" s="97"/>
      <c r="G18" s="99"/>
      <c r="H18" s="102"/>
      <c r="I18" s="104"/>
      <c r="J18" s="99"/>
      <c r="K18" s="106"/>
    </row>
    <row r="19" spans="1:11" ht="83.25" customHeight="1" thickBot="1">
      <c r="A19" s="78"/>
      <c r="B19" s="80"/>
      <c r="C19" s="49" t="s">
        <v>54</v>
      </c>
      <c r="D19" s="80"/>
      <c r="E19" s="80"/>
      <c r="F19" s="98"/>
      <c r="G19" s="90"/>
      <c r="H19" s="103"/>
      <c r="I19" s="88"/>
      <c r="J19" s="90"/>
      <c r="K19" s="107"/>
    </row>
    <row r="20" spans="1:11" ht="93" customHeight="1" thickBot="1">
      <c r="A20" s="60" t="s">
        <v>28</v>
      </c>
      <c r="B20" s="61" t="s">
        <v>36</v>
      </c>
      <c r="C20" s="61" t="s">
        <v>87</v>
      </c>
      <c r="D20" s="61" t="s">
        <v>11</v>
      </c>
      <c r="E20" s="61">
        <v>3</v>
      </c>
      <c r="F20" s="62"/>
      <c r="G20" s="63">
        <f t="shared" si="0"/>
        <v>0</v>
      </c>
      <c r="H20" s="64"/>
      <c r="I20" s="65">
        <f t="shared" si="1"/>
        <v>0</v>
      </c>
      <c r="J20" s="63">
        <f t="shared" si="2"/>
        <v>0</v>
      </c>
      <c r="K20" s="66"/>
    </row>
    <row r="21" spans="1:11" ht="93.75" customHeight="1" thickBot="1">
      <c r="A21" s="60" t="s">
        <v>19</v>
      </c>
      <c r="B21" s="61" t="s">
        <v>37</v>
      </c>
      <c r="C21" s="61" t="s">
        <v>55</v>
      </c>
      <c r="D21" s="61" t="s">
        <v>11</v>
      </c>
      <c r="E21" s="61">
        <v>1</v>
      </c>
      <c r="F21" s="62"/>
      <c r="G21" s="63">
        <f t="shared" si="0"/>
        <v>0</v>
      </c>
      <c r="H21" s="64"/>
      <c r="I21" s="65">
        <f t="shared" si="1"/>
        <v>0</v>
      </c>
      <c r="J21" s="63">
        <f t="shared" si="2"/>
        <v>0</v>
      </c>
      <c r="K21" s="66"/>
    </row>
    <row r="22" spans="1:11" ht="92.25" customHeight="1" thickBot="1">
      <c r="A22" s="60" t="s">
        <v>20</v>
      </c>
      <c r="B22" s="61" t="s">
        <v>38</v>
      </c>
      <c r="C22" s="61" t="s">
        <v>88</v>
      </c>
      <c r="D22" s="61" t="s">
        <v>11</v>
      </c>
      <c r="E22" s="61">
        <v>3</v>
      </c>
      <c r="F22" s="62"/>
      <c r="G22" s="63">
        <f t="shared" si="0"/>
        <v>0</v>
      </c>
      <c r="H22" s="64"/>
      <c r="I22" s="65">
        <f t="shared" si="1"/>
        <v>0</v>
      </c>
      <c r="J22" s="63">
        <f t="shared" si="2"/>
        <v>0</v>
      </c>
      <c r="K22" s="66"/>
    </row>
    <row r="23" spans="1:11" ht="118.5" customHeight="1" thickBot="1">
      <c r="A23" s="60" t="s">
        <v>44</v>
      </c>
      <c r="B23" s="61" t="s">
        <v>39</v>
      </c>
      <c r="C23" s="61" t="s">
        <v>56</v>
      </c>
      <c r="D23" s="61" t="s">
        <v>11</v>
      </c>
      <c r="E23" s="61">
        <v>1</v>
      </c>
      <c r="F23" s="62"/>
      <c r="G23" s="63">
        <f t="shared" si="0"/>
        <v>0</v>
      </c>
      <c r="H23" s="64"/>
      <c r="I23" s="65">
        <f t="shared" si="1"/>
        <v>0</v>
      </c>
      <c r="J23" s="63">
        <f t="shared" si="2"/>
        <v>0</v>
      </c>
      <c r="K23" s="66"/>
    </row>
    <row r="24" spans="1:11" ht="246" customHeight="1" thickBot="1">
      <c r="A24" s="60" t="s">
        <v>45</v>
      </c>
      <c r="B24" s="61" t="s">
        <v>40</v>
      </c>
      <c r="C24" s="61" t="s">
        <v>57</v>
      </c>
      <c r="D24" s="67" t="s">
        <v>11</v>
      </c>
      <c r="E24" s="67">
        <v>30</v>
      </c>
      <c r="F24" s="62"/>
      <c r="G24" s="63">
        <f t="shared" si="0"/>
        <v>0</v>
      </c>
      <c r="H24" s="64"/>
      <c r="I24" s="65">
        <f t="shared" si="1"/>
        <v>0</v>
      </c>
      <c r="J24" s="63">
        <f t="shared" si="2"/>
        <v>0</v>
      </c>
      <c r="K24" s="66"/>
    </row>
    <row r="25" spans="1:11" ht="240.75" customHeight="1" thickBot="1">
      <c r="A25" s="60" t="s">
        <v>46</v>
      </c>
      <c r="B25" s="61" t="s">
        <v>41</v>
      </c>
      <c r="C25" s="61" t="s">
        <v>58</v>
      </c>
      <c r="D25" s="61" t="s">
        <v>11</v>
      </c>
      <c r="E25" s="61">
        <v>1</v>
      </c>
      <c r="F25" s="62"/>
      <c r="G25" s="63">
        <f t="shared" si="0"/>
        <v>0</v>
      </c>
      <c r="H25" s="64"/>
      <c r="I25" s="65">
        <f t="shared" si="1"/>
        <v>0</v>
      </c>
      <c r="J25" s="63">
        <f t="shared" si="2"/>
        <v>0</v>
      </c>
      <c r="K25" s="66"/>
    </row>
    <row r="26" spans="1:11" ht="311.25" customHeight="1" thickBot="1">
      <c r="A26" s="60" t="s">
        <v>47</v>
      </c>
      <c r="B26" s="61" t="s">
        <v>42</v>
      </c>
      <c r="C26" s="61" t="s">
        <v>71</v>
      </c>
      <c r="D26" s="61" t="s">
        <v>11</v>
      </c>
      <c r="E26" s="61">
        <v>15</v>
      </c>
      <c r="F26" s="62"/>
      <c r="G26" s="63">
        <f t="shared" si="0"/>
        <v>0</v>
      </c>
      <c r="H26" s="64"/>
      <c r="I26" s="65">
        <f t="shared" si="1"/>
        <v>0</v>
      </c>
      <c r="J26" s="63">
        <f t="shared" si="2"/>
        <v>0</v>
      </c>
      <c r="K26" s="66"/>
    </row>
    <row r="27" spans="1:11" ht="285.75" customHeight="1" thickBot="1">
      <c r="A27" s="60" t="s">
        <v>48</v>
      </c>
      <c r="B27" s="61" t="s">
        <v>43</v>
      </c>
      <c r="C27" s="61" t="s">
        <v>89</v>
      </c>
      <c r="D27" s="61" t="s">
        <v>11</v>
      </c>
      <c r="E27" s="61">
        <v>6</v>
      </c>
      <c r="F27" s="62"/>
      <c r="G27" s="63">
        <f t="shared" si="0"/>
        <v>0</v>
      </c>
      <c r="H27" s="64"/>
      <c r="I27" s="65">
        <f t="shared" si="1"/>
        <v>0</v>
      </c>
      <c r="J27" s="63">
        <f t="shared" si="2"/>
        <v>0</v>
      </c>
      <c r="K27" s="66"/>
    </row>
    <row r="28" spans="1:11" ht="113.25" customHeight="1" thickBot="1">
      <c r="A28" s="68" t="s">
        <v>49</v>
      </c>
      <c r="B28" s="69" t="s">
        <v>50</v>
      </c>
      <c r="C28" s="70" t="s">
        <v>91</v>
      </c>
      <c r="D28" s="69" t="s">
        <v>11</v>
      </c>
      <c r="E28" s="69">
        <v>3</v>
      </c>
      <c r="F28" s="73"/>
      <c r="G28" s="71">
        <f t="shared" si="0"/>
        <v>0</v>
      </c>
      <c r="H28" s="74"/>
      <c r="I28" s="72">
        <f t="shared" si="1"/>
        <v>0</v>
      </c>
      <c r="J28" s="71">
        <f t="shared" si="2"/>
        <v>0</v>
      </c>
      <c r="K28" s="75"/>
    </row>
    <row r="29" spans="1:11" ht="22.5" customHeight="1">
      <c r="B29" s="100" t="s">
        <v>32</v>
      </c>
      <c r="C29" s="100"/>
      <c r="D29" s="100"/>
      <c r="E29" s="100"/>
      <c r="G29" s="44">
        <f>SUM(G6:G27)</f>
        <v>0</v>
      </c>
      <c r="H29" s="32"/>
      <c r="J29" s="44">
        <f>SUM(J6:J27)</f>
        <v>0</v>
      </c>
      <c r="K29" s="32"/>
    </row>
    <row r="30" spans="1:11">
      <c r="J30" s="33"/>
    </row>
    <row r="33" spans="8:12">
      <c r="H33"/>
      <c r="I33"/>
      <c r="J33"/>
      <c r="K33"/>
      <c r="L33"/>
    </row>
    <row r="34" spans="8:12">
      <c r="H34" t="s">
        <v>29</v>
      </c>
      <c r="I34"/>
      <c r="J34"/>
      <c r="K34"/>
      <c r="L34"/>
    </row>
    <row r="35" spans="8:12">
      <c r="H35" t="s">
        <v>30</v>
      </c>
      <c r="I35"/>
      <c r="J35"/>
      <c r="K35"/>
      <c r="L35"/>
    </row>
    <row r="36" spans="8:12">
      <c r="H36"/>
      <c r="I36"/>
      <c r="J36"/>
      <c r="K36"/>
      <c r="L36"/>
    </row>
  </sheetData>
  <sheetProtection selectLockedCells="1" selectUnlockedCells="1"/>
  <mergeCells count="37">
    <mergeCell ref="H9:H19"/>
    <mergeCell ref="I9:I19"/>
    <mergeCell ref="J9:J19"/>
    <mergeCell ref="K9:K19"/>
    <mergeCell ref="E7:E8"/>
    <mergeCell ref="D9:D19"/>
    <mergeCell ref="E9:E19"/>
    <mergeCell ref="F9:F19"/>
    <mergeCell ref="G9:G19"/>
    <mergeCell ref="B29:E29"/>
    <mergeCell ref="H5:H6"/>
    <mergeCell ref="I5:I6"/>
    <mergeCell ref="J5:J6"/>
    <mergeCell ref="K5:K6"/>
    <mergeCell ref="D7:D8"/>
    <mergeCell ref="D5:D6"/>
    <mergeCell ref="E5:E6"/>
    <mergeCell ref="F5:F6"/>
    <mergeCell ref="G5:G6"/>
    <mergeCell ref="A1:L1"/>
    <mergeCell ref="A2:A3"/>
    <mergeCell ref="B2:B3"/>
    <mergeCell ref="C2:C3"/>
    <mergeCell ref="D2:D3"/>
    <mergeCell ref="E2:E3"/>
    <mergeCell ref="F2:F3"/>
    <mergeCell ref="G2:G3"/>
    <mergeCell ref="I2:I3"/>
    <mergeCell ref="J2:J3"/>
    <mergeCell ref="K2:K3"/>
    <mergeCell ref="H2:H3"/>
    <mergeCell ref="A5:A6"/>
    <mergeCell ref="B7:B8"/>
    <mergeCell ref="A7:A8"/>
    <mergeCell ref="A9:A19"/>
    <mergeCell ref="B9:B19"/>
    <mergeCell ref="B5:B6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firstPageNumber="0" orientation="landscape" verticalDpi="300" r:id="rId1"/>
  <headerFooter>
    <oddHeader xml:space="preserve">&amp;CFORMULARZ ASORTYMENTOWO-CENOWY
(opis przedmiotu zamówienia)&amp;RZałącznik nr  2 do  zapytania ofertowego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"/>
  <sheetViews>
    <sheetView view="pageLayout" topLeftCell="A7" zoomScaleNormal="100" workbookViewId="0">
      <selection activeCell="C10" sqref="C10"/>
    </sheetView>
  </sheetViews>
  <sheetFormatPr defaultRowHeight="12.75"/>
  <cols>
    <col min="1" max="1" width="4" style="13" customWidth="1"/>
    <col min="2" max="2" width="14.7109375" style="13" customWidth="1"/>
    <col min="3" max="3" width="20.7109375" style="13" customWidth="1"/>
    <col min="4" max="4" width="12.5703125" style="13" customWidth="1"/>
    <col min="5" max="5" width="10.140625" style="13" customWidth="1"/>
    <col min="6" max="6" width="10.42578125" style="13" customWidth="1"/>
    <col min="7" max="7" width="13.28515625" style="13" customWidth="1"/>
    <col min="8" max="8" width="14.5703125" style="13" customWidth="1"/>
    <col min="9" max="9" width="11.28515625" style="13" customWidth="1"/>
    <col min="10" max="10" width="12.5703125" style="13" customWidth="1"/>
    <col min="11" max="11" width="13.28515625" style="13" customWidth="1"/>
    <col min="12" max="12" width="13.42578125" style="13" customWidth="1"/>
    <col min="13" max="16384" width="9.140625" style="13"/>
  </cols>
  <sheetData>
    <row r="1" spans="1:12" ht="15" customHeight="1">
      <c r="A1" s="24"/>
      <c r="B1" s="24" t="s">
        <v>59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84" t="s">
        <v>0</v>
      </c>
      <c r="B2" s="84" t="s">
        <v>1</v>
      </c>
      <c r="C2" s="84" t="s">
        <v>2</v>
      </c>
      <c r="D2" s="84" t="s">
        <v>3</v>
      </c>
      <c r="E2" s="84" t="s">
        <v>4</v>
      </c>
      <c r="F2" s="84" t="s">
        <v>5</v>
      </c>
      <c r="G2" s="84" t="s">
        <v>6</v>
      </c>
      <c r="H2" s="84" t="s">
        <v>7</v>
      </c>
      <c r="I2" s="84" t="s">
        <v>8</v>
      </c>
      <c r="J2" s="84" t="s">
        <v>9</v>
      </c>
      <c r="K2" s="95" t="s">
        <v>31</v>
      </c>
    </row>
    <row r="3" spans="1:12" ht="108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95"/>
    </row>
    <row r="4" spans="1:12" ht="16.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</row>
    <row r="5" spans="1:12" ht="51.75" customHeight="1">
      <c r="A5" s="14">
        <v>1</v>
      </c>
      <c r="B5" s="12" t="s">
        <v>97</v>
      </c>
      <c r="C5" s="14" t="s">
        <v>92</v>
      </c>
      <c r="D5" s="14" t="s">
        <v>11</v>
      </c>
      <c r="E5" s="14">
        <v>5</v>
      </c>
      <c r="F5" s="15"/>
      <c r="G5" s="16">
        <f t="shared" ref="G5:G10" si="0">E5*F5</f>
        <v>0</v>
      </c>
      <c r="H5" s="17"/>
      <c r="I5" s="18">
        <f t="shared" ref="I5:I10" si="1">ROUND(G5*H5,2)</f>
        <v>0</v>
      </c>
      <c r="J5" s="16">
        <f t="shared" ref="J5:J10" si="2">(G5+I5)</f>
        <v>0</v>
      </c>
      <c r="K5" s="19"/>
    </row>
    <row r="6" spans="1:12" ht="30" customHeight="1">
      <c r="A6" s="14">
        <v>2</v>
      </c>
      <c r="B6" s="12" t="s">
        <v>98</v>
      </c>
      <c r="C6" s="14" t="s">
        <v>72</v>
      </c>
      <c r="D6" s="14" t="s">
        <v>11</v>
      </c>
      <c r="E6" s="14">
        <v>1</v>
      </c>
      <c r="F6" s="15"/>
      <c r="G6" s="16">
        <f t="shared" si="0"/>
        <v>0</v>
      </c>
      <c r="H6" s="17"/>
      <c r="I6" s="18">
        <f t="shared" si="1"/>
        <v>0</v>
      </c>
      <c r="J6" s="16">
        <f t="shared" si="2"/>
        <v>0</v>
      </c>
      <c r="K6" s="19"/>
    </row>
    <row r="7" spans="1:12" ht="47.25" customHeight="1">
      <c r="A7" s="14">
        <v>3</v>
      </c>
      <c r="B7" s="12" t="s">
        <v>99</v>
      </c>
      <c r="C7" s="14" t="s">
        <v>73</v>
      </c>
      <c r="D7" s="14" t="s">
        <v>11</v>
      </c>
      <c r="E7" s="14">
        <v>1</v>
      </c>
      <c r="F7" s="15"/>
      <c r="G7" s="16">
        <f t="shared" si="0"/>
        <v>0</v>
      </c>
      <c r="H7" s="17"/>
      <c r="I7" s="18">
        <f t="shared" si="1"/>
        <v>0</v>
      </c>
      <c r="J7" s="16">
        <f t="shared" si="2"/>
        <v>0</v>
      </c>
      <c r="K7" s="19"/>
    </row>
    <row r="8" spans="1:12" ht="42.75" customHeight="1">
      <c r="A8" s="14">
        <v>4</v>
      </c>
      <c r="B8" s="12" t="s">
        <v>100</v>
      </c>
      <c r="C8" s="14" t="s">
        <v>74</v>
      </c>
      <c r="D8" s="14" t="s">
        <v>11</v>
      </c>
      <c r="E8" s="14">
        <v>5</v>
      </c>
      <c r="F8" s="15"/>
      <c r="G8" s="16">
        <f t="shared" si="0"/>
        <v>0</v>
      </c>
      <c r="H8" s="17"/>
      <c r="I8" s="18">
        <f t="shared" si="1"/>
        <v>0</v>
      </c>
      <c r="J8" s="16">
        <f t="shared" si="2"/>
        <v>0</v>
      </c>
      <c r="K8" s="19"/>
    </row>
    <row r="9" spans="1:12" ht="38.25">
      <c r="A9" s="14">
        <v>5</v>
      </c>
      <c r="B9" s="12" t="s">
        <v>101</v>
      </c>
      <c r="C9" s="14" t="s">
        <v>75</v>
      </c>
      <c r="D9" s="14" t="s">
        <v>11</v>
      </c>
      <c r="E9" s="14">
        <v>1</v>
      </c>
      <c r="F9" s="15"/>
      <c r="G9" s="16">
        <f t="shared" si="0"/>
        <v>0</v>
      </c>
      <c r="H9" s="17"/>
      <c r="I9" s="18">
        <f t="shared" si="1"/>
        <v>0</v>
      </c>
      <c r="J9" s="16">
        <f t="shared" si="2"/>
        <v>0</v>
      </c>
      <c r="K9" s="19"/>
    </row>
    <row r="10" spans="1:12" ht="51">
      <c r="A10" s="14">
        <v>6</v>
      </c>
      <c r="B10" s="12" t="s">
        <v>102</v>
      </c>
      <c r="C10" s="14" t="s">
        <v>76</v>
      </c>
      <c r="D10" s="14" t="s">
        <v>11</v>
      </c>
      <c r="E10" s="14">
        <v>1</v>
      </c>
      <c r="F10" s="15"/>
      <c r="G10" s="16">
        <f t="shared" si="0"/>
        <v>0</v>
      </c>
      <c r="H10" s="17"/>
      <c r="I10" s="18">
        <f t="shared" si="1"/>
        <v>0</v>
      </c>
      <c r="J10" s="16">
        <f t="shared" si="2"/>
        <v>0</v>
      </c>
      <c r="K10" s="19"/>
    </row>
    <row r="11" spans="1:12" ht="19.5" customHeight="1">
      <c r="B11" s="110" t="s">
        <v>32</v>
      </c>
      <c r="C11" s="110"/>
      <c r="D11" s="110"/>
      <c r="E11" s="110"/>
      <c r="G11" s="34">
        <f>SUM(G5:G10)</f>
        <v>0</v>
      </c>
      <c r="J11" s="34">
        <f>SUM(J5:J10)</f>
        <v>0</v>
      </c>
    </row>
    <row r="13" spans="1:12" ht="83.25" customHeight="1">
      <c r="A13" s="108" t="s">
        <v>94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/>
    </row>
    <row r="14" spans="1:12">
      <c r="H14" t="s">
        <v>29</v>
      </c>
      <c r="I14"/>
      <c r="J14"/>
      <c r="K14"/>
      <c r="L14"/>
    </row>
    <row r="15" spans="1:12">
      <c r="H15" t="s">
        <v>30</v>
      </c>
      <c r="I15"/>
      <c r="J15"/>
      <c r="K15"/>
      <c r="L15"/>
    </row>
    <row r="16" spans="1:12">
      <c r="H16"/>
      <c r="I16"/>
      <c r="J16"/>
      <c r="K16"/>
      <c r="L16"/>
    </row>
  </sheetData>
  <mergeCells count="13">
    <mergeCell ref="A13:K13"/>
    <mergeCell ref="A2:A3"/>
    <mergeCell ref="B2:B3"/>
    <mergeCell ref="C2:C3"/>
    <mergeCell ref="D2:D3"/>
    <mergeCell ref="E2:E3"/>
    <mergeCell ref="J2:J3"/>
    <mergeCell ref="K2:K3"/>
    <mergeCell ref="F2:F3"/>
    <mergeCell ref="B11:E11"/>
    <mergeCell ref="G2:G3"/>
    <mergeCell ref="H2:H3"/>
    <mergeCell ref="I2:I3"/>
  </mergeCells>
  <phoneticPr fontId="22" type="noConversion"/>
  <pageMargins left="0.25" right="0.25" top="0.75" bottom="0.75" header="0.3" footer="0.3"/>
  <pageSetup paperSize="9" orientation="landscape" r:id="rId1"/>
  <headerFooter>
    <oddHeader xml:space="preserve">&amp;CFORMULARZ ASORTYMENTOWO-CENOWY
(opis przedmiotu zamówienia)&amp;RZałącznik nr  2 do  zapytania ofertowego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view="pageLayout" topLeftCell="A13" zoomScaleNormal="100" workbookViewId="0">
      <selection activeCell="A13" sqref="A13:K14"/>
    </sheetView>
  </sheetViews>
  <sheetFormatPr defaultRowHeight="12.75"/>
  <cols>
    <col min="2" max="2" width="16.140625" customWidth="1"/>
    <col min="3" max="3" width="33" customWidth="1"/>
    <col min="8" max="8" width="11.28515625" customWidth="1"/>
    <col min="11" max="11" width="14.5703125" customWidth="1"/>
  </cols>
  <sheetData>
    <row r="1" spans="1:11" s="25" customFormat="1" ht="25.5" customHeight="1">
      <c r="B1" s="26" t="s">
        <v>84</v>
      </c>
    </row>
    <row r="2" spans="1:11" s="22" customFormat="1" ht="34.5" customHeight="1">
      <c r="A2" s="95" t="s">
        <v>0</v>
      </c>
      <c r="B2" s="95" t="s">
        <v>24</v>
      </c>
      <c r="C2" s="95" t="s">
        <v>25</v>
      </c>
      <c r="D2" s="95" t="s">
        <v>3</v>
      </c>
      <c r="E2" s="113" t="s">
        <v>26</v>
      </c>
      <c r="F2" s="95" t="s">
        <v>5</v>
      </c>
      <c r="G2" s="95" t="s">
        <v>6</v>
      </c>
      <c r="H2" s="95" t="s">
        <v>7</v>
      </c>
      <c r="I2" s="95" t="s">
        <v>8</v>
      </c>
      <c r="J2" s="95" t="s">
        <v>9</v>
      </c>
      <c r="K2" s="95" t="s">
        <v>31</v>
      </c>
    </row>
    <row r="3" spans="1:11" s="22" customFormat="1" ht="69.75" customHeight="1">
      <c r="A3" s="95"/>
      <c r="B3" s="113"/>
      <c r="C3" s="113"/>
      <c r="D3" s="113"/>
      <c r="E3" s="114"/>
      <c r="F3" s="113"/>
      <c r="G3" s="113"/>
      <c r="H3" s="113"/>
      <c r="I3" s="113"/>
      <c r="J3" s="113"/>
      <c r="K3" s="113"/>
    </row>
    <row r="4" spans="1:11" s="22" customFormat="1" ht="48" customHeight="1">
      <c r="A4" s="36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5">
        <v>10</v>
      </c>
      <c r="K4" s="35">
        <v>11</v>
      </c>
    </row>
    <row r="5" spans="1:11" ht="59.25" customHeight="1">
      <c r="A5" s="37" t="s">
        <v>21</v>
      </c>
      <c r="B5" s="41" t="s">
        <v>103</v>
      </c>
      <c r="C5" s="38" t="s">
        <v>77</v>
      </c>
      <c r="D5" s="42" t="s">
        <v>11</v>
      </c>
      <c r="E5" s="43">
        <v>3</v>
      </c>
      <c r="F5" s="27"/>
      <c r="G5" s="28">
        <f>F5*E5</f>
        <v>0</v>
      </c>
      <c r="H5" s="29"/>
      <c r="I5" s="30">
        <f>ROUND(G5*H5,2)</f>
        <v>0</v>
      </c>
      <c r="J5" s="28">
        <f>G5+I5</f>
        <v>0</v>
      </c>
      <c r="K5" s="31"/>
    </row>
    <row r="6" spans="1:11" s="22" customFormat="1" ht="48" customHeight="1">
      <c r="A6" s="37" t="s">
        <v>22</v>
      </c>
      <c r="B6" s="41" t="s">
        <v>104</v>
      </c>
      <c r="C6" s="39" t="s">
        <v>78</v>
      </c>
      <c r="D6" s="42" t="s">
        <v>11</v>
      </c>
      <c r="E6" s="43">
        <v>1</v>
      </c>
      <c r="F6" s="27"/>
      <c r="G6" s="28">
        <f>F6*E6</f>
        <v>0</v>
      </c>
      <c r="H6" s="29"/>
      <c r="I6" s="30">
        <f>ROUND(G6*H6,2)</f>
        <v>0</v>
      </c>
      <c r="J6" s="28">
        <f>G6+I6</f>
        <v>0</v>
      </c>
      <c r="K6" s="31"/>
    </row>
    <row r="7" spans="1:11" ht="83.25" customHeight="1">
      <c r="A7" s="35" t="s">
        <v>23</v>
      </c>
      <c r="B7" s="41" t="s">
        <v>105</v>
      </c>
      <c r="C7" s="39" t="s">
        <v>79</v>
      </c>
      <c r="D7" s="43" t="s">
        <v>11</v>
      </c>
      <c r="E7" s="43">
        <v>1</v>
      </c>
      <c r="F7" s="27"/>
      <c r="G7" s="28">
        <f>F7*E7</f>
        <v>0</v>
      </c>
      <c r="H7" s="29"/>
      <c r="I7" s="30">
        <f>ROUND(G7*H7,2)</f>
        <v>0</v>
      </c>
      <c r="J7" s="28">
        <f>G7+I7</f>
        <v>0</v>
      </c>
      <c r="K7" s="31"/>
    </row>
    <row r="8" spans="1:11" ht="83.25" customHeight="1">
      <c r="A8" s="35" t="s">
        <v>28</v>
      </c>
      <c r="B8" s="41" t="s">
        <v>106</v>
      </c>
      <c r="C8" s="39" t="s">
        <v>80</v>
      </c>
      <c r="D8" s="43" t="s">
        <v>11</v>
      </c>
      <c r="E8" s="43">
        <v>2</v>
      </c>
      <c r="F8" s="27"/>
      <c r="G8" s="28"/>
      <c r="H8" s="29"/>
      <c r="I8" s="30"/>
      <c r="J8" s="28"/>
      <c r="K8" s="31"/>
    </row>
    <row r="9" spans="1:11" ht="83.25" customHeight="1">
      <c r="A9" s="35" t="s">
        <v>19</v>
      </c>
      <c r="B9" s="41" t="s">
        <v>107</v>
      </c>
      <c r="C9" s="39" t="s">
        <v>81</v>
      </c>
      <c r="D9" s="43" t="s">
        <v>11</v>
      </c>
      <c r="E9" s="43">
        <v>1</v>
      </c>
      <c r="F9" s="27"/>
      <c r="G9" s="28"/>
      <c r="H9" s="29"/>
      <c r="I9" s="30"/>
      <c r="J9" s="28"/>
      <c r="K9" s="31"/>
    </row>
    <row r="10" spans="1:11" ht="83.25" customHeight="1">
      <c r="A10" s="35" t="s">
        <v>20</v>
      </c>
      <c r="B10" s="43" t="s">
        <v>108</v>
      </c>
      <c r="C10" s="39" t="s">
        <v>82</v>
      </c>
      <c r="D10" s="43" t="s">
        <v>11</v>
      </c>
      <c r="E10" s="43">
        <v>1</v>
      </c>
      <c r="F10" s="27"/>
      <c r="G10" s="28"/>
      <c r="H10" s="29"/>
      <c r="I10" s="30"/>
      <c r="J10" s="28"/>
      <c r="K10" s="31"/>
    </row>
    <row r="11" spans="1:11" ht="21.75" customHeight="1">
      <c r="B11" s="115" t="s">
        <v>27</v>
      </c>
      <c r="C11" s="115"/>
      <c r="D11" s="115"/>
      <c r="E11" s="115"/>
      <c r="F11" s="115"/>
      <c r="G11" s="45">
        <f>SUM(G5:G7)</f>
        <v>0</v>
      </c>
      <c r="H11" s="20"/>
      <c r="I11" s="21"/>
      <c r="J11" s="46">
        <f>SUM(J5:J7)</f>
        <v>0</v>
      </c>
      <c r="K11" s="21"/>
    </row>
    <row r="12" spans="1:11">
      <c r="G12" s="40"/>
      <c r="H12" s="40"/>
      <c r="I12" s="40"/>
      <c r="J12" s="40"/>
    </row>
    <row r="13" spans="1:11">
      <c r="A13" s="111" t="s">
        <v>109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73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>
      <c r="G15" t="s">
        <v>29</v>
      </c>
    </row>
    <row r="16" spans="1:11">
      <c r="G16" t="s">
        <v>30</v>
      </c>
    </row>
  </sheetData>
  <mergeCells count="13">
    <mergeCell ref="A13:K14"/>
    <mergeCell ref="A2:A3"/>
    <mergeCell ref="B2:B3"/>
    <mergeCell ref="C2:C3"/>
    <mergeCell ref="D2:D3"/>
    <mergeCell ref="E2:E3"/>
    <mergeCell ref="K2:K3"/>
    <mergeCell ref="B11:F11"/>
    <mergeCell ref="F2:F3"/>
    <mergeCell ref="G2:G3"/>
    <mergeCell ref="H2:H3"/>
    <mergeCell ref="I2:I3"/>
    <mergeCell ref="J2:J3"/>
  </mergeCells>
  <pageMargins left="0.25" right="0.25" top="0.75" bottom="0.75" header="0.3" footer="0.3"/>
  <pageSetup paperSize="9" orientation="landscape" r:id="rId1"/>
  <headerFooter>
    <oddHeader xml:space="preserve">&amp;CFORMULARZ ASORTYMENTOWO-CENOWY
(opis przedmiotu zamówienia)&amp;RZałącznik nr  2 do  zapytania ofertowego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0607-4AF0-4589-92DE-C4CC685F201B}">
  <dimension ref="A1:K16"/>
  <sheetViews>
    <sheetView tabSelected="1" zoomScale="70" zoomScaleNormal="70" zoomScalePageLayoutView="70" workbookViewId="0">
      <selection activeCell="B9" sqref="B9"/>
    </sheetView>
  </sheetViews>
  <sheetFormatPr defaultRowHeight="12.75"/>
  <cols>
    <col min="1" max="1" width="6.7109375" customWidth="1"/>
    <col min="2" max="2" width="12.5703125" customWidth="1"/>
    <col min="3" max="3" width="37.5703125" customWidth="1"/>
    <col min="8" max="8" width="11.28515625" customWidth="1"/>
    <col min="11" max="11" width="14.5703125" customWidth="1"/>
  </cols>
  <sheetData>
    <row r="1" spans="1:11" s="25" customFormat="1" ht="25.5" customHeight="1">
      <c r="B1" s="26" t="s">
        <v>83</v>
      </c>
    </row>
    <row r="2" spans="1:11" s="22" customFormat="1" ht="34.5" customHeight="1">
      <c r="A2" s="95" t="s">
        <v>0</v>
      </c>
      <c r="B2" s="95" t="s">
        <v>24</v>
      </c>
      <c r="C2" s="95" t="s">
        <v>25</v>
      </c>
      <c r="D2" s="95" t="s">
        <v>3</v>
      </c>
      <c r="E2" s="113" t="s">
        <v>26</v>
      </c>
      <c r="F2" s="95" t="s">
        <v>5</v>
      </c>
      <c r="G2" s="95" t="s">
        <v>6</v>
      </c>
      <c r="H2" s="95" t="s">
        <v>7</v>
      </c>
      <c r="I2" s="95" t="s">
        <v>8</v>
      </c>
      <c r="J2" s="95" t="s">
        <v>9</v>
      </c>
      <c r="K2" s="95" t="s">
        <v>31</v>
      </c>
    </row>
    <row r="3" spans="1:11" s="22" customFormat="1" ht="69.75" customHeight="1">
      <c r="A3" s="95"/>
      <c r="B3" s="113"/>
      <c r="C3" s="113"/>
      <c r="D3" s="113"/>
      <c r="E3" s="114"/>
      <c r="F3" s="113"/>
      <c r="G3" s="113"/>
      <c r="H3" s="113"/>
      <c r="I3" s="113"/>
      <c r="J3" s="113"/>
      <c r="K3" s="113"/>
    </row>
    <row r="4" spans="1:11" s="22" customFormat="1" ht="48" customHeight="1">
      <c r="A4" s="36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5">
        <v>10</v>
      </c>
      <c r="K4" s="35">
        <v>11</v>
      </c>
    </row>
    <row r="5" spans="1:11" ht="99" customHeight="1">
      <c r="A5" s="76" t="s">
        <v>21</v>
      </c>
      <c r="B5" s="117" t="s">
        <v>110</v>
      </c>
      <c r="C5" s="116" t="s">
        <v>113</v>
      </c>
      <c r="D5" s="117" t="s">
        <v>11</v>
      </c>
      <c r="E5" s="117">
        <v>1</v>
      </c>
      <c r="F5" s="118"/>
      <c r="G5" s="119">
        <f>F5*E5</f>
        <v>0</v>
      </c>
      <c r="H5" s="120"/>
      <c r="I5" s="121">
        <f>ROUND(G5*H5,2)</f>
        <v>0</v>
      </c>
      <c r="J5" s="119">
        <f>G5+I5</f>
        <v>0</v>
      </c>
      <c r="K5" s="31"/>
    </row>
    <row r="6" spans="1:11" s="22" customFormat="1" ht="117.75" customHeight="1">
      <c r="A6" s="122" t="s">
        <v>22</v>
      </c>
      <c r="B6" s="117" t="s">
        <v>114</v>
      </c>
      <c r="C6" s="39" t="s">
        <v>112</v>
      </c>
      <c r="D6" s="42" t="s">
        <v>90</v>
      </c>
      <c r="E6" s="43">
        <v>1</v>
      </c>
      <c r="F6" s="27"/>
      <c r="G6" s="28">
        <f>F6*E6</f>
        <v>0</v>
      </c>
      <c r="H6" s="29"/>
      <c r="I6" s="30">
        <f>ROUND(G6*H6,2)</f>
        <v>0</v>
      </c>
      <c r="J6" s="28">
        <f>G6+I6</f>
        <v>0</v>
      </c>
      <c r="K6" s="31"/>
    </row>
    <row r="7" spans="1:11" ht="213" customHeight="1">
      <c r="A7" s="122" t="s">
        <v>23</v>
      </c>
      <c r="B7" s="117" t="s">
        <v>115</v>
      </c>
      <c r="C7" s="123" t="s">
        <v>93</v>
      </c>
      <c r="D7" s="117" t="s">
        <v>11</v>
      </c>
      <c r="E7" s="117">
        <v>1</v>
      </c>
      <c r="F7" s="118"/>
      <c r="G7" s="119">
        <f>F7*E7</f>
        <v>0</v>
      </c>
      <c r="H7" s="120"/>
      <c r="I7" s="121">
        <f>ROUND(G7*H7,2)</f>
        <v>0</v>
      </c>
      <c r="J7" s="119">
        <f>G7+I7</f>
        <v>0</v>
      </c>
      <c r="K7" s="124"/>
    </row>
    <row r="8" spans="1:11" ht="184.5" customHeight="1">
      <c r="A8" s="35" t="s">
        <v>28</v>
      </c>
      <c r="B8" s="41" t="s">
        <v>116</v>
      </c>
      <c r="C8" s="39" t="s">
        <v>111</v>
      </c>
      <c r="D8" s="43" t="s">
        <v>85</v>
      </c>
      <c r="E8" s="43">
        <v>3</v>
      </c>
      <c r="F8" s="27"/>
      <c r="G8" s="28"/>
      <c r="H8" s="29"/>
      <c r="I8" s="30"/>
      <c r="J8" s="28"/>
      <c r="K8" s="31"/>
    </row>
    <row r="9" spans="1:11" ht="262.5" customHeight="1">
      <c r="A9" s="35" t="s">
        <v>19</v>
      </c>
      <c r="B9" s="41" t="s">
        <v>117</v>
      </c>
      <c r="C9" s="39" t="s">
        <v>95</v>
      </c>
      <c r="D9" s="43" t="s">
        <v>11</v>
      </c>
      <c r="E9" s="43">
        <v>5</v>
      </c>
      <c r="F9" s="27"/>
      <c r="G9" s="28"/>
      <c r="H9" s="29"/>
      <c r="I9" s="30"/>
      <c r="J9" s="28"/>
      <c r="K9" s="31"/>
    </row>
    <row r="10" spans="1:11" ht="190.5" customHeight="1">
      <c r="A10" s="35" t="s">
        <v>20</v>
      </c>
      <c r="B10" s="43" t="s">
        <v>118</v>
      </c>
      <c r="C10" s="39" t="s">
        <v>96</v>
      </c>
      <c r="D10" s="43" t="s">
        <v>11</v>
      </c>
      <c r="E10" s="43">
        <v>2</v>
      </c>
      <c r="F10" s="27"/>
      <c r="G10" s="28"/>
      <c r="H10" s="29"/>
      <c r="I10" s="30"/>
      <c r="J10" s="28"/>
      <c r="K10" s="31"/>
    </row>
    <row r="11" spans="1:11" ht="21.75" customHeight="1">
      <c r="B11" s="115" t="s">
        <v>27</v>
      </c>
      <c r="C11" s="115"/>
      <c r="D11" s="115"/>
      <c r="E11" s="115"/>
      <c r="F11" s="115"/>
      <c r="G11" s="45">
        <f>SUM(G5:G7)</f>
        <v>0</v>
      </c>
      <c r="H11" s="20"/>
      <c r="I11" s="21"/>
      <c r="J11" s="46">
        <f>SUM(J5:J7)</f>
        <v>0</v>
      </c>
      <c r="K11" s="21"/>
    </row>
    <row r="12" spans="1:11">
      <c r="G12" s="40"/>
      <c r="H12" s="40"/>
      <c r="I12" s="40"/>
      <c r="J12" s="40"/>
    </row>
    <row r="13" spans="1:11">
      <c r="A13" s="111" t="s">
        <v>109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08.7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>
      <c r="G15" t="s">
        <v>29</v>
      </c>
    </row>
    <row r="16" spans="1:11">
      <c r="G16" t="s">
        <v>30</v>
      </c>
    </row>
  </sheetData>
  <mergeCells count="13">
    <mergeCell ref="A13:K14"/>
    <mergeCell ref="G2:G3"/>
    <mergeCell ref="H2:H3"/>
    <mergeCell ref="I2:I3"/>
    <mergeCell ref="J2:J3"/>
    <mergeCell ref="K2:K3"/>
    <mergeCell ref="B11:F11"/>
    <mergeCell ref="A2:A3"/>
    <mergeCell ref="B2:B3"/>
    <mergeCell ref="C2:C3"/>
    <mergeCell ref="D2:D3"/>
    <mergeCell ref="E2:E3"/>
    <mergeCell ref="F2:F3"/>
  </mergeCells>
  <pageMargins left="0.25" right="0.25" top="0.75" bottom="0.75" header="0.3" footer="0.3"/>
  <pageSetup paperSize="9" orientation="landscape" r:id="rId1"/>
  <headerFooter>
    <oddHeader xml:space="preserve">&amp;CFORMULARZ ASORTYMENTOWO-CENOWY
(opis przedmiotu zamówienia)&amp;RZałącznik nr  2 do  zapytania ofertowego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9"/>
  <sheetViews>
    <sheetView workbookViewId="0">
      <selection activeCellId="1" sqref="H15:L16 A1"/>
    </sheetView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1" t="s">
        <v>13</v>
      </c>
      <c r="C1" s="2"/>
      <c r="D1" s="3"/>
      <c r="E1" s="3"/>
    </row>
    <row r="2" spans="2:5">
      <c r="B2" s="1" t="s">
        <v>14</v>
      </c>
      <c r="C2" s="2"/>
      <c r="D2" s="3"/>
      <c r="E2" s="3"/>
    </row>
    <row r="3" spans="2:5">
      <c r="B3" s="4"/>
      <c r="C3" s="4"/>
      <c r="D3" s="5"/>
      <c r="E3" s="5"/>
    </row>
    <row r="4" spans="2:5" ht="51">
      <c r="B4" s="6" t="s">
        <v>15</v>
      </c>
      <c r="C4" s="4"/>
      <c r="D4" s="5"/>
      <c r="E4" s="5"/>
    </row>
    <row r="5" spans="2:5">
      <c r="B5" s="4"/>
      <c r="C5" s="4"/>
      <c r="D5" s="5"/>
      <c r="E5" s="5"/>
    </row>
    <row r="6" spans="2:5" ht="25.5">
      <c r="B6" s="1" t="s">
        <v>16</v>
      </c>
      <c r="C6" s="2"/>
      <c r="D6" s="3"/>
      <c r="E6" s="7" t="s">
        <v>17</v>
      </c>
    </row>
    <row r="7" spans="2:5">
      <c r="B7" s="4"/>
      <c r="C7" s="4"/>
      <c r="D7" s="5"/>
      <c r="E7" s="5"/>
    </row>
    <row r="8" spans="2:5" ht="38.25">
      <c r="B8" s="8" t="s">
        <v>18</v>
      </c>
      <c r="C8" s="9"/>
      <c r="D8" s="10"/>
      <c r="E8" s="11">
        <v>13</v>
      </c>
    </row>
    <row r="9" spans="2:5">
      <c r="B9" s="4"/>
      <c r="C9" s="4"/>
      <c r="D9" s="5"/>
      <c r="E9" s="5"/>
    </row>
  </sheetData>
  <sheetProtection selectLockedCells="1" selectUnlockedCells="1"/>
  <phoneticPr fontId="22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nr 1</vt:lpstr>
      <vt:lpstr>Część nr 2</vt:lpstr>
      <vt:lpstr>Część nr  3</vt:lpstr>
      <vt:lpstr>Część nr  4</vt:lpstr>
      <vt:lpstr>Raport zgodności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Karczmarczyk-Tryc</dc:creator>
  <cp:lastModifiedBy>Anna Karczmarczyk-Tryc</cp:lastModifiedBy>
  <cp:lastPrinted>2021-12-17T11:55:10Z</cp:lastPrinted>
  <dcterms:created xsi:type="dcterms:W3CDTF">2021-11-10T12:24:38Z</dcterms:created>
  <dcterms:modified xsi:type="dcterms:W3CDTF">2021-12-17T12:03:25Z</dcterms:modified>
</cp:coreProperties>
</file>