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iotr\Documents\Pulpit\_____ENERGIA_2025_model elastyczny_mix\_Szczecin_PUM_wsad techniczny na rok 2025\Dokumenty pod PUM_Szczecin !!!\"/>
    </mc:Choice>
  </mc:AlternateContent>
  <xr:revisionPtr revIDLastSave="0" documentId="13_ncr:1_{66ECBE7C-DA6F-4A87-B7CC-D96B114E34CD}" xr6:coauthVersionLast="47" xr6:coauthVersionMax="47" xr10:uidLastSave="{00000000-0000-0000-0000-000000000000}"/>
  <workbookProtection workbookAlgorithmName="SHA-512" workbookHashValue="R2bPTpQ8qo23nLz8UN7X14cZ7Fd88cJdHkWpMrgwnm2MSsKI5OUQ8reZxi/tZDfNYsI9BbL1LktDJRO3pR5FVQ==" workbookSaltValue="dO8Ucp7zVDE+eOfchAi8mQ==" workbookSpinCount="100000" lockStructure="1"/>
  <bookViews>
    <workbookView xWindow="-120" yWindow="-120" windowWidth="29040" windowHeight="1752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3" i="2"/>
  <c r="E16" i="2" s="1"/>
  <c r="E17" i="2" l="1"/>
  <c r="E19" i="2" s="1"/>
  <c r="E18" i="2" s="1"/>
</calcChain>
</file>

<file path=xl/sharedStrings.xml><?xml version="1.0" encoding="utf-8"?>
<sst xmlns="http://schemas.openxmlformats.org/spreadsheetml/2006/main" count="55" uniqueCount="41">
  <si>
    <t>Pozycja (nazwa)</t>
  </si>
  <si>
    <t>Jednostka</t>
  </si>
  <si>
    <t>MWh</t>
  </si>
  <si>
    <t>PLN/MWh</t>
  </si>
  <si>
    <t>SREDNI koszt jednostkowy energii elektrycznej zakupionej/pobranej z sieci -- NETTO</t>
  </si>
  <si>
    <t>Łączny koszt NETTO zakupionej energii</t>
  </si>
  <si>
    <t>PLN</t>
  </si>
  <si>
    <t>Łączny koszt zbilansowania nadwyżek energii
(energia wprowadzona do sieci)</t>
  </si>
  <si>
    <t>VAT 23%</t>
  </si>
  <si>
    <t>Łączny koszt BRUTTO usługi bilansowania energii
(Energia zakupiona + energia wprowadzona do sieci)</t>
  </si>
  <si>
    <t xml:space="preserve">   --  WYPEŁNIA  WYKONAWCA</t>
  </si>
  <si>
    <t>Objaśnienia do tabeli nr 1:</t>
  </si>
  <si>
    <t>Nazwa pozycji</t>
  </si>
  <si>
    <t>Opis</t>
  </si>
  <si>
    <t>……………………………………………………………………..</t>
  </si>
  <si>
    <t>pieczęć i podpis osoby upoważnionej / umocowanej</t>
  </si>
  <si>
    <t>Szacowany wolumen energii elektrycznej pobranej z sieci (zakupionej)</t>
  </si>
  <si>
    <t>Szacowany wolumen energii elektrycznej oddanej do sieci (wprowadzonej nadwyżki energii elektrycznej)</t>
  </si>
  <si>
    <t>A</t>
  </si>
  <si>
    <t>B</t>
  </si>
  <si>
    <t>C</t>
  </si>
  <si>
    <t>D</t>
  </si>
  <si>
    <t>Tabela nr 1</t>
  </si>
  <si>
    <t>Łączny koszt NETTO  energii elektrycznej
(Energia zakupiona + energia wprowadzona do sieci)</t>
  </si>
  <si>
    <t>Dokument należy wypełnić i podpisać kwalifikowanym podpisem elektronicznym.</t>
  </si>
  <si>
    <t>Zamawiający zaleca zapisanie dokumentu w formacie PDF.</t>
  </si>
  <si>
    <t>Koszt jednostkowy kalkulacyjny netto energii elektrycznej pobranej (zakupionej) z sieci -- NETTO</t>
  </si>
  <si>
    <t>Koszt jednostkowy kalkulacyjny netto energii elektrycznej
pobranej z sieci (zakupionej)</t>
  </si>
  <si>
    <t xml:space="preserve"> </t>
  </si>
  <si>
    <t>Na potrzeby wyboru najkorzystniejszej oferty Zamawiający przyjął średnioważony kurs transakcji dla indeksu 
TGeBASEm  z 12 miesięcy roku 2023
- na podstawie raportu TGE</t>
  </si>
  <si>
    <t>5,0 PLN/MWh - przyjęty koszt akcyzy obowiązujący
aktualnie w roku 2024</t>
  </si>
  <si>
    <t>Załącznik  - FORMULARZ CENOWY</t>
  </si>
  <si>
    <r>
      <t xml:space="preserve">Koszt akcyzy </t>
    </r>
    <r>
      <rPr>
        <b/>
        <sz val="12"/>
        <rFont val="Calibri Light"/>
        <family val="2"/>
        <charset val="238"/>
        <scheme val="major"/>
      </rPr>
      <t>A</t>
    </r>
    <r>
      <rPr>
        <sz val="10"/>
        <rFont val="Calibri Light"/>
        <family val="2"/>
        <charset val="238"/>
        <scheme val="major"/>
      </rPr>
      <t>k</t>
    </r>
    <r>
      <rPr>
        <sz val="11"/>
        <rFont val="Calibri Light"/>
        <family val="2"/>
        <charset val="238"/>
        <scheme val="major"/>
      </rPr>
      <t xml:space="preserve"> -- NETTO</t>
    </r>
  </si>
  <si>
    <r>
      <t xml:space="preserve">Jednostkowy koszt marży -- </t>
    </r>
    <r>
      <rPr>
        <b/>
        <sz val="12"/>
        <rFont val="Calibri Light"/>
        <family val="2"/>
        <charset val="238"/>
        <scheme val="major"/>
      </rPr>
      <t>M</t>
    </r>
    <r>
      <rPr>
        <sz val="10"/>
        <rFont val="Calibri Light"/>
        <family val="2"/>
        <charset val="238"/>
        <scheme val="major"/>
      </rPr>
      <t>k_p</t>
    </r>
  </si>
  <si>
    <r>
      <t xml:space="preserve">Jednostkowy koszt marży -- </t>
    </r>
    <r>
      <rPr>
        <b/>
        <sz val="12"/>
        <rFont val="Calibri Light"/>
        <family val="2"/>
        <charset val="238"/>
        <scheme val="major"/>
      </rPr>
      <t>M</t>
    </r>
    <r>
      <rPr>
        <sz val="10"/>
        <rFont val="Calibri Light"/>
        <family val="2"/>
        <charset val="238"/>
        <scheme val="major"/>
      </rPr>
      <t>k_o</t>
    </r>
  </si>
  <si>
    <r>
      <t xml:space="preserve">Koszt akcyzy - </t>
    </r>
    <r>
      <rPr>
        <b/>
        <sz val="12"/>
        <color theme="1"/>
        <rFont val="Calibri Light"/>
        <family val="2"/>
        <charset val="238"/>
        <scheme val="major"/>
      </rPr>
      <t>A</t>
    </r>
    <r>
      <rPr>
        <sz val="10"/>
        <color theme="1"/>
        <rFont val="Calibri Light"/>
        <family val="2"/>
        <charset val="238"/>
        <scheme val="major"/>
      </rPr>
      <t>k</t>
    </r>
  </si>
  <si>
    <r>
      <t xml:space="preserve">Jednostkowy koszt marży -- </t>
    </r>
    <r>
      <rPr>
        <b/>
        <sz val="12"/>
        <color theme="1"/>
        <rFont val="Calibri Light"/>
        <family val="2"/>
        <charset val="238"/>
        <scheme val="major"/>
      </rPr>
      <t>M</t>
    </r>
    <r>
      <rPr>
        <sz val="10"/>
        <color theme="1"/>
        <rFont val="Calibri Light"/>
        <family val="2"/>
        <charset val="238"/>
        <scheme val="major"/>
      </rPr>
      <t>k_p</t>
    </r>
  </si>
  <si>
    <r>
      <t xml:space="preserve">Marża Wykonawcy - </t>
    </r>
    <r>
      <rPr>
        <b/>
        <sz val="12"/>
        <color theme="1"/>
        <rFont val="Calibri Light"/>
        <family val="2"/>
        <charset val="238"/>
        <scheme val="major"/>
      </rPr>
      <t>M</t>
    </r>
    <r>
      <rPr>
        <sz val="12"/>
        <color theme="1"/>
        <rFont val="Calibri Light"/>
        <family val="2"/>
        <charset val="238"/>
        <scheme val="major"/>
      </rPr>
      <t>k_o</t>
    </r>
  </si>
  <si>
    <r>
      <rPr>
        <u/>
        <sz val="11"/>
        <color theme="1"/>
        <rFont val="Calibri Light"/>
        <family val="2"/>
        <charset val="238"/>
        <scheme val="major"/>
      </rPr>
      <t>Marża Wykonawcy dot. energii pobranej / zakupionej, zawierająca m.in.:</t>
    </r>
    <r>
      <rPr>
        <sz val="10"/>
        <color theme="1"/>
        <rFont val="Calibri Light"/>
        <family val="2"/>
        <charset val="238"/>
        <scheme val="major"/>
      </rPr>
      <t xml:space="preserve">
bilansowanie handlowe, koszta umorzenia Praw Majątkowych stałe dla całego okresu zamówienia (PM = 10,03 PLN/MWh), opłaty transakcyjne/handlowe, koszt obsługi, koszt opracowania raportu rozliczeniowego/sumarycznego za dany okres rozliczeniowy oraz koszt zmienności profilu</t>
    </r>
  </si>
  <si>
    <r>
      <t xml:space="preserve">Obliczeniowa marża Wykonawcy/Sprzedawcy dot. energii
oddanej/wprowadzonej do sieci wyliczona z formuły:
</t>
    </r>
    <r>
      <rPr>
        <b/>
        <sz val="12"/>
        <color theme="1"/>
        <rFont val="Calibri Light"/>
        <family val="2"/>
        <charset val="238"/>
        <scheme val="major"/>
      </rPr>
      <t xml:space="preserve">
M</t>
    </r>
    <r>
      <rPr>
        <sz val="12"/>
        <color theme="1"/>
        <rFont val="Calibri Light"/>
        <family val="2"/>
        <charset val="238"/>
        <scheme val="major"/>
      </rPr>
      <t>k_o  =  [</t>
    </r>
    <r>
      <rPr>
        <b/>
        <sz val="12"/>
        <color theme="1"/>
        <rFont val="Calibri Light"/>
        <family val="2"/>
        <charset val="238"/>
        <scheme val="major"/>
      </rPr>
      <t>M</t>
    </r>
    <r>
      <rPr>
        <sz val="12"/>
        <color theme="1"/>
        <rFont val="Calibri Light"/>
        <family val="2"/>
        <charset val="238"/>
        <scheme val="major"/>
      </rPr>
      <t>k_p - 10,03 ]</t>
    </r>
    <r>
      <rPr>
        <u/>
        <sz val="11"/>
        <color theme="1"/>
        <rFont val="Calibri Light"/>
        <family val="2"/>
        <charset val="238"/>
        <scheme val="major"/>
      </rPr>
      <t xml:space="preserve">
</t>
    </r>
    <r>
      <rPr>
        <sz val="10"/>
        <color theme="1"/>
        <rFont val="Calibri Light"/>
        <family val="2"/>
        <charset val="238"/>
        <scheme val="major"/>
      </rPr>
      <t>gdzie:  10,03 - przyjęty stały koszt umorzenia
Praw Majątkowych (PM)</t>
    </r>
  </si>
  <si>
    <t>Zamówienie:  01.01.2025 -- 31.12.2025
(12 miesięcy)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</si>
</sst>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.00\ _z_ł_-;\-* #,##0.00\ _z_ł_-;_-* &quot;-&quot;??\ _z_ł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8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u/>
      <sz val="11"/>
      <color theme="1"/>
      <name val="Calibri Light"/>
      <family val="2"/>
      <charset val="238"/>
      <scheme val="major"/>
    </font>
    <font>
      <sz val="11"/>
      <color theme="0" tint="-0.14999847407452621"/>
      <name val="Calibri Light"/>
      <family val="2"/>
      <charset val="238"/>
      <scheme val="major"/>
    </font>
    <font>
      <sz val="12"/>
      <color indexed="8"/>
      <name val="Calibri Light"/>
      <family val="2"/>
      <charset val="238"/>
      <scheme val="major"/>
    </font>
    <font>
      <vertAlign val="superscript"/>
      <sz val="12"/>
      <color indexed="8"/>
      <name val="Calibri Light"/>
      <family val="2"/>
      <charset val="238"/>
      <scheme val="major"/>
    </font>
    <font>
      <b/>
      <sz val="14"/>
      <color rgb="FFFF0000"/>
      <name val="Calibri Light"/>
      <family val="2"/>
      <charset val="238"/>
      <scheme val="major"/>
    </font>
    <font>
      <b/>
      <sz val="12"/>
      <color rgb="FFFF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3" xfId="0" applyFont="1" applyBorder="1" applyAlignment="1">
      <alignment horizontal="center" vertical="center" wrapText="1" readingOrder="1"/>
    </xf>
    <xf numFmtId="0" fontId="9" fillId="0" borderId="35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9" fillId="0" borderId="41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37" xfId="0" applyFont="1" applyBorder="1" applyAlignment="1">
      <alignment horizontal="left" vertical="center" wrapText="1" readingOrder="1"/>
    </xf>
    <xf numFmtId="0" fontId="9" fillId="0" borderId="32" xfId="0" applyFont="1" applyBorder="1" applyAlignment="1">
      <alignment horizontal="center" vertical="center" wrapText="1" readingOrder="1"/>
    </xf>
    <xf numFmtId="0" fontId="9" fillId="0" borderId="38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165" fontId="3" fillId="0" borderId="0" xfId="0" applyNumberFormat="1" applyFont="1"/>
    <xf numFmtId="0" fontId="9" fillId="0" borderId="43" xfId="0" applyFont="1" applyBorder="1" applyAlignment="1">
      <alignment horizontal="center" vertical="center" wrapText="1" readingOrder="1"/>
    </xf>
    <xf numFmtId="0" fontId="9" fillId="0" borderId="39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9" fillId="0" borderId="35" xfId="0" applyFont="1" applyBorder="1" applyAlignment="1">
      <alignment horizontal="left"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vertical="center" wrapText="1" readingOrder="1"/>
    </xf>
    <xf numFmtId="43" fontId="7" fillId="0" borderId="0" xfId="1" applyFont="1" applyFill="1" applyBorder="1" applyAlignment="1">
      <alignment vertical="center" wrapText="1"/>
    </xf>
    <xf numFmtId="0" fontId="14" fillId="0" borderId="0" xfId="0" quotePrefix="1" applyFont="1" applyAlignment="1">
      <alignment horizontal="left" vertical="center" wrapText="1" readingOrder="1"/>
    </xf>
    <xf numFmtId="0" fontId="9" fillId="0" borderId="0" xfId="0" quotePrefix="1" applyFont="1" applyAlignment="1">
      <alignment horizontal="center" vertical="center" wrapText="1" readingOrder="1"/>
    </xf>
    <xf numFmtId="0" fontId="15" fillId="2" borderId="18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5" fillId="0" borderId="0" xfId="0" applyFont="1"/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3" fillId="3" borderId="18" xfId="0" applyFont="1" applyFill="1" applyBorder="1"/>
    <xf numFmtId="0" fontId="22" fillId="0" borderId="0" xfId="0" applyFont="1" applyAlignment="1">
      <alignment horizontal="left" vertical="center" wrapText="1"/>
    </xf>
    <xf numFmtId="43" fontId="10" fillId="0" borderId="19" xfId="1" applyFont="1" applyFill="1" applyBorder="1" applyAlignment="1">
      <alignment horizontal="center" vertical="center" wrapText="1" readingOrder="1"/>
    </xf>
    <xf numFmtId="43" fontId="10" fillId="0" borderId="21" xfId="1" applyFont="1" applyFill="1" applyBorder="1" applyAlignment="1">
      <alignment horizontal="center" vertical="center" wrapText="1" readingOrder="1"/>
    </xf>
    <xf numFmtId="43" fontId="10" fillId="0" borderId="20" xfId="1" applyFont="1" applyFill="1" applyBorder="1" applyAlignment="1">
      <alignment horizontal="center" vertical="center" wrapText="1" readingOrder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43" fontId="10" fillId="0" borderId="5" xfId="1" applyFont="1" applyFill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43" fontId="10" fillId="0" borderId="6" xfId="1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 vertical="center" wrapText="1"/>
    </xf>
    <xf numFmtId="43" fontId="12" fillId="0" borderId="25" xfId="1" applyFont="1" applyFill="1" applyBorder="1" applyAlignment="1">
      <alignment horizontal="center" vertical="center" wrapText="1"/>
    </xf>
    <xf numFmtId="43" fontId="12" fillId="0" borderId="23" xfId="1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43" fontId="10" fillId="0" borderId="13" xfId="1" applyFont="1" applyFill="1" applyBorder="1" applyAlignment="1">
      <alignment horizontal="center" vertical="center" wrapText="1" readingOrder="1"/>
    </xf>
    <xf numFmtId="43" fontId="10" fillId="0" borderId="14" xfId="1" applyFont="1" applyFill="1" applyBorder="1" applyAlignment="1">
      <alignment horizontal="center" vertical="center" wrapText="1" readingOrder="1"/>
    </xf>
    <xf numFmtId="43" fontId="10" fillId="0" borderId="15" xfId="1" applyFont="1" applyFill="1" applyBorder="1" applyAlignment="1">
      <alignment horizontal="center" vertical="center" wrapText="1" readingOrder="1"/>
    </xf>
    <xf numFmtId="164" fontId="10" fillId="0" borderId="13" xfId="1" applyNumberFormat="1" applyFont="1" applyFill="1" applyBorder="1" applyAlignment="1">
      <alignment horizontal="center" vertical="center" wrapText="1" readingOrder="1"/>
    </xf>
    <xf numFmtId="164" fontId="10" fillId="0" borderId="14" xfId="1" applyNumberFormat="1" applyFont="1" applyFill="1" applyBorder="1" applyAlignment="1">
      <alignment horizontal="center" vertical="center" wrapText="1" readingOrder="1"/>
    </xf>
    <xf numFmtId="164" fontId="10" fillId="0" borderId="15" xfId="1" applyNumberFormat="1" applyFont="1" applyFill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28" xfId="0" applyFont="1" applyBorder="1" applyAlignment="1">
      <alignment horizontal="center" vertical="center" wrapText="1" readingOrder="1"/>
    </xf>
    <xf numFmtId="0" fontId="6" fillId="0" borderId="29" xfId="0" applyFont="1" applyBorder="1" applyAlignment="1">
      <alignment horizontal="center" vertical="center" wrapText="1" readingOrder="1"/>
    </xf>
    <xf numFmtId="0" fontId="7" fillId="0" borderId="30" xfId="0" applyFont="1" applyBorder="1" applyAlignment="1">
      <alignment horizontal="center" vertical="center" wrapText="1" readingOrder="1"/>
    </xf>
    <xf numFmtId="0" fontId="7" fillId="0" borderId="31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9" fillId="2" borderId="34" xfId="0" applyFont="1" applyFill="1" applyBorder="1" applyAlignment="1">
      <alignment horizontal="center" vertical="center" wrapText="1" readingOrder="1"/>
    </xf>
    <xf numFmtId="0" fontId="9" fillId="2" borderId="24" xfId="0" applyFont="1" applyFill="1" applyBorder="1" applyAlignment="1">
      <alignment horizontal="center" vertical="center" wrapText="1" readingOrder="1"/>
    </xf>
    <xf numFmtId="0" fontId="9" fillId="2" borderId="35" xfId="0" applyFont="1" applyFill="1" applyBorder="1" applyAlignment="1">
      <alignment horizontal="center" vertical="center" wrapText="1" readingOrder="1"/>
    </xf>
    <xf numFmtId="164" fontId="10" fillId="0" borderId="9" xfId="1" applyNumberFormat="1" applyFont="1" applyFill="1" applyBorder="1" applyAlignment="1">
      <alignment horizontal="center" vertical="center" wrapText="1" readingOrder="1"/>
    </xf>
    <xf numFmtId="164" fontId="10" fillId="0" borderId="12" xfId="1" applyNumberFormat="1" applyFont="1" applyFill="1" applyBorder="1" applyAlignment="1">
      <alignment horizontal="center" vertical="center" wrapText="1" readingOrder="1"/>
    </xf>
    <xf numFmtId="164" fontId="10" fillId="0" borderId="10" xfId="1" applyNumberFormat="1" applyFont="1" applyFill="1" applyBorder="1" applyAlignment="1">
      <alignment horizontal="center" vertical="center" wrapText="1" readingOrder="1"/>
    </xf>
    <xf numFmtId="43" fontId="10" fillId="0" borderId="16" xfId="1" applyFont="1" applyFill="1" applyBorder="1" applyAlignment="1">
      <alignment horizontal="center" vertical="center" wrapText="1" readingOrder="1"/>
    </xf>
    <xf numFmtId="43" fontId="10" fillId="0" borderId="18" xfId="1" applyFont="1" applyFill="1" applyBorder="1" applyAlignment="1">
      <alignment horizontal="center" vertical="center" wrapText="1" readingOrder="1"/>
    </xf>
    <xf numFmtId="43" fontId="10" fillId="0" borderId="17" xfId="1" applyFont="1" applyFill="1" applyBorder="1" applyAlignment="1">
      <alignment horizontal="center" vertical="center" wrapText="1" readingOrder="1"/>
    </xf>
    <xf numFmtId="43" fontId="10" fillId="3" borderId="16" xfId="1" applyFont="1" applyFill="1" applyBorder="1" applyAlignment="1" applyProtection="1">
      <alignment horizontal="center" vertical="center" wrapText="1" readingOrder="1"/>
      <protection locked="0"/>
    </xf>
    <xf numFmtId="43" fontId="10" fillId="3" borderId="18" xfId="1" applyFont="1" applyFill="1" applyBorder="1" applyAlignment="1" applyProtection="1">
      <alignment horizontal="center" vertical="center" wrapText="1" readingOrder="1"/>
      <protection locked="0"/>
    </xf>
    <xf numFmtId="43" fontId="10" fillId="3" borderId="17" xfId="1" applyFont="1" applyFill="1" applyBorder="1" applyAlignment="1" applyProtection="1">
      <alignment horizontal="center" vertical="center" wrapText="1" readingOrder="1"/>
      <protection locked="0"/>
    </xf>
    <xf numFmtId="43" fontId="10" fillId="2" borderId="16" xfId="1" applyFont="1" applyFill="1" applyBorder="1" applyAlignment="1" applyProtection="1">
      <alignment horizontal="center" vertical="center" wrapText="1" readingOrder="1"/>
    </xf>
    <xf numFmtId="43" fontId="10" fillId="2" borderId="18" xfId="1" applyFont="1" applyFill="1" applyBorder="1" applyAlignment="1" applyProtection="1">
      <alignment horizontal="center" vertical="center" wrapText="1" readingOrder="1"/>
    </xf>
    <xf numFmtId="43" fontId="10" fillId="2" borderId="17" xfId="1" applyFont="1" applyFill="1" applyBorder="1" applyAlignment="1" applyProtection="1">
      <alignment horizontal="center" vertical="center" wrapText="1" readingOrder="1"/>
    </xf>
  </cellXfs>
  <cellStyles count="3">
    <cellStyle name="Dziesiętny" xfId="1" builtinId="3"/>
    <cellStyle name="Excel Built-in Normal" xfId="2" xr:uid="{6DC05F3C-3948-4A0F-8195-7E9C40A49CC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C4C2-07A6-465F-B8E5-D04038F3CECE}">
  <dimension ref="B1:J38"/>
  <sheetViews>
    <sheetView tabSelected="1" zoomScale="85" zoomScaleNormal="85" workbookViewId="0">
      <selection activeCell="B5" sqref="B5:C6"/>
    </sheetView>
  </sheetViews>
  <sheetFormatPr defaultRowHeight="15" x14ac:dyDescent="0.25"/>
  <cols>
    <col min="1" max="1" width="4" style="1" customWidth="1"/>
    <col min="2" max="2" width="6.85546875" style="1" customWidth="1"/>
    <col min="3" max="3" width="56.5703125" style="1" customWidth="1"/>
    <col min="4" max="4" width="12.28515625" style="1" customWidth="1"/>
    <col min="5" max="6" width="15.28515625" style="1" customWidth="1"/>
    <col min="7" max="7" width="4" style="1" customWidth="1"/>
    <col min="8" max="8" width="20.140625" style="1" customWidth="1"/>
    <col min="9" max="9" width="9.140625" style="1"/>
    <col min="10" max="10" width="16" style="1" bestFit="1" customWidth="1"/>
    <col min="11" max="16384" width="9.140625" style="1"/>
  </cols>
  <sheetData>
    <row r="1" spans="2:9" ht="17.25" customHeight="1" x14ac:dyDescent="0.25"/>
    <row r="2" spans="2:9" ht="21" customHeight="1" x14ac:dyDescent="0.25">
      <c r="B2" s="2" t="s">
        <v>31</v>
      </c>
    </row>
    <row r="4" spans="2:9" ht="19.5" customHeight="1" thickBot="1" x14ac:dyDescent="0.3">
      <c r="B4" s="3" t="s">
        <v>22</v>
      </c>
    </row>
    <row r="5" spans="2:9" ht="18.75" customHeight="1" x14ac:dyDescent="0.25">
      <c r="B5" s="68" t="s">
        <v>0</v>
      </c>
      <c r="C5" s="69"/>
      <c r="D5" s="72" t="s">
        <v>1</v>
      </c>
      <c r="E5" s="74" t="s">
        <v>40</v>
      </c>
      <c r="F5" s="75"/>
      <c r="G5" s="75"/>
      <c r="H5" s="76"/>
    </row>
    <row r="6" spans="2:9" ht="30" customHeight="1" thickBot="1" x14ac:dyDescent="0.3">
      <c r="B6" s="70"/>
      <c r="C6" s="71"/>
      <c r="D6" s="73"/>
      <c r="E6" s="77"/>
      <c r="F6" s="78"/>
      <c r="G6" s="78"/>
      <c r="H6" s="79"/>
    </row>
    <row r="7" spans="2:9" ht="15.75" thickBot="1" x14ac:dyDescent="0.3">
      <c r="B7" s="4" t="s">
        <v>18</v>
      </c>
      <c r="C7" s="5" t="s">
        <v>19</v>
      </c>
      <c r="D7" s="4" t="s">
        <v>20</v>
      </c>
      <c r="E7" s="80" t="s">
        <v>21</v>
      </c>
      <c r="F7" s="81"/>
      <c r="G7" s="81"/>
      <c r="H7" s="82"/>
    </row>
    <row r="8" spans="2:9" ht="40.5" customHeight="1" x14ac:dyDescent="0.25">
      <c r="B8" s="6">
        <v>1</v>
      </c>
      <c r="C8" s="7" t="s">
        <v>16</v>
      </c>
      <c r="D8" s="8" t="s">
        <v>2</v>
      </c>
      <c r="E8" s="83">
        <v>3040</v>
      </c>
      <c r="F8" s="84"/>
      <c r="G8" s="84"/>
      <c r="H8" s="85"/>
      <c r="I8" s="9"/>
    </row>
    <row r="9" spans="2:9" ht="40.5" customHeight="1" x14ac:dyDescent="0.25">
      <c r="B9" s="6">
        <v>2</v>
      </c>
      <c r="C9" s="7" t="s">
        <v>17</v>
      </c>
      <c r="D9" s="8" t="s">
        <v>2</v>
      </c>
      <c r="E9" s="65">
        <v>18</v>
      </c>
      <c r="F9" s="66"/>
      <c r="G9" s="66"/>
      <c r="H9" s="67"/>
      <c r="I9" s="9"/>
    </row>
    <row r="10" spans="2:9" ht="40.5" customHeight="1" x14ac:dyDescent="0.25">
      <c r="B10" s="10">
        <v>3</v>
      </c>
      <c r="C10" s="11" t="s">
        <v>26</v>
      </c>
      <c r="D10" s="12" t="s">
        <v>3</v>
      </c>
      <c r="E10" s="86">
        <v>523.01</v>
      </c>
      <c r="F10" s="87"/>
      <c r="G10" s="87"/>
      <c r="H10" s="88"/>
    </row>
    <row r="11" spans="2:9" ht="26.25" customHeight="1" x14ac:dyDescent="0.25">
      <c r="B11" s="10">
        <v>4</v>
      </c>
      <c r="C11" s="11" t="s">
        <v>32</v>
      </c>
      <c r="D11" s="12" t="s">
        <v>3</v>
      </c>
      <c r="E11" s="86">
        <v>5</v>
      </c>
      <c r="F11" s="87"/>
      <c r="G11" s="87"/>
      <c r="H11" s="88"/>
    </row>
    <row r="12" spans="2:9" ht="26.25" customHeight="1" x14ac:dyDescent="0.25">
      <c r="B12" s="10">
        <v>5</v>
      </c>
      <c r="C12" s="11" t="s">
        <v>33</v>
      </c>
      <c r="D12" s="12" t="s">
        <v>3</v>
      </c>
      <c r="E12" s="89"/>
      <c r="F12" s="90"/>
      <c r="G12" s="90"/>
      <c r="H12" s="91"/>
    </row>
    <row r="13" spans="2:9" ht="31.5" customHeight="1" x14ac:dyDescent="0.25">
      <c r="B13" s="10">
        <v>6</v>
      </c>
      <c r="C13" s="11" t="s">
        <v>34</v>
      </c>
      <c r="D13" s="12" t="s">
        <v>3</v>
      </c>
      <c r="E13" s="92">
        <f>E12-10.03</f>
        <v>-10.029999999999999</v>
      </c>
      <c r="F13" s="93"/>
      <c r="G13" s="93"/>
      <c r="H13" s="94"/>
    </row>
    <row r="14" spans="2:9" ht="30" x14ac:dyDescent="0.25">
      <c r="B14" s="10">
        <v>7</v>
      </c>
      <c r="C14" s="11" t="s">
        <v>4</v>
      </c>
      <c r="D14" s="12" t="s">
        <v>3</v>
      </c>
      <c r="E14" s="86">
        <f>ROUND((E10+E11+E12),2)</f>
        <v>528.01</v>
      </c>
      <c r="F14" s="87"/>
      <c r="G14" s="87"/>
      <c r="H14" s="88"/>
    </row>
    <row r="15" spans="2:9" ht="27.75" customHeight="1" x14ac:dyDescent="0.25">
      <c r="B15" s="10">
        <v>8</v>
      </c>
      <c r="C15" s="11" t="s">
        <v>5</v>
      </c>
      <c r="D15" s="12" t="s">
        <v>6</v>
      </c>
      <c r="E15" s="62">
        <f>ROUND((E8*E14),2)</f>
        <v>1605150.4</v>
      </c>
      <c r="F15" s="63"/>
      <c r="G15" s="63"/>
      <c r="H15" s="64"/>
    </row>
    <row r="16" spans="2:9" ht="30.75" thickBot="1" x14ac:dyDescent="0.3">
      <c r="B16" s="13">
        <v>9</v>
      </c>
      <c r="C16" s="14" t="s">
        <v>7</v>
      </c>
      <c r="D16" s="12" t="s">
        <v>6</v>
      </c>
      <c r="E16" s="44">
        <f>ROUND((E9*E13),2)</f>
        <v>-180.54</v>
      </c>
      <c r="F16" s="45"/>
      <c r="G16" s="45"/>
      <c r="H16" s="46"/>
    </row>
    <row r="17" spans="2:10" ht="30" x14ac:dyDescent="0.25">
      <c r="B17" s="15">
        <v>10</v>
      </c>
      <c r="C17" s="16" t="s">
        <v>23</v>
      </c>
      <c r="D17" s="17" t="s">
        <v>6</v>
      </c>
      <c r="E17" s="47">
        <f>ROUND((E15+E16),2)</f>
        <v>1604969.86</v>
      </c>
      <c r="F17" s="48"/>
      <c r="G17" s="48"/>
      <c r="H17" s="49"/>
      <c r="J17" s="18"/>
    </row>
    <row r="18" spans="2:10" ht="24" customHeight="1" thickBot="1" x14ac:dyDescent="0.3">
      <c r="B18" s="19">
        <v>11</v>
      </c>
      <c r="C18" s="20" t="s">
        <v>8</v>
      </c>
      <c r="D18" s="21" t="s">
        <v>6</v>
      </c>
      <c r="E18" s="50">
        <f>ROUND((E19-E17),2)</f>
        <v>369143.07</v>
      </c>
      <c r="F18" s="51"/>
      <c r="G18" s="51"/>
      <c r="H18" s="52"/>
    </row>
    <row r="19" spans="2:10" ht="36" customHeight="1" thickBot="1" x14ac:dyDescent="0.3">
      <c r="B19" s="4">
        <v>12</v>
      </c>
      <c r="C19" s="22" t="s">
        <v>9</v>
      </c>
      <c r="D19" s="23" t="s">
        <v>6</v>
      </c>
      <c r="E19" s="53">
        <f>ROUND((E17*1.23),2)</f>
        <v>1974112.93</v>
      </c>
      <c r="F19" s="54"/>
      <c r="G19" s="54"/>
      <c r="H19" s="55"/>
      <c r="J19" s="18"/>
    </row>
    <row r="20" spans="2:10" x14ac:dyDescent="0.25">
      <c r="B20" s="24"/>
      <c r="C20" s="25"/>
      <c r="D20" s="26"/>
      <c r="E20" s="27"/>
      <c r="F20" s="27"/>
    </row>
    <row r="21" spans="2:10" ht="18.75" x14ac:dyDescent="0.25">
      <c r="B21" s="42"/>
      <c r="C21" s="28" t="s">
        <v>10</v>
      </c>
      <c r="D21" s="26"/>
      <c r="E21" s="27"/>
      <c r="F21" s="27"/>
    </row>
    <row r="22" spans="2:10" x14ac:dyDescent="0.25">
      <c r="B22" s="29"/>
      <c r="C22" s="29"/>
      <c r="D22" s="26"/>
      <c r="E22" s="27"/>
      <c r="F22" s="27"/>
    </row>
    <row r="23" spans="2:10" x14ac:dyDescent="0.25">
      <c r="B23" s="1" t="s">
        <v>11</v>
      </c>
    </row>
    <row r="24" spans="2:10" x14ac:dyDescent="0.25">
      <c r="B24" s="61" t="s">
        <v>12</v>
      </c>
      <c r="C24" s="61"/>
      <c r="D24" s="30" t="s">
        <v>1</v>
      </c>
      <c r="E24" s="61" t="s">
        <v>13</v>
      </c>
      <c r="F24" s="61"/>
      <c r="G24" s="61"/>
      <c r="H24" s="61"/>
    </row>
    <row r="25" spans="2:10" ht="74.25" customHeight="1" x14ac:dyDescent="0.25">
      <c r="B25" s="31">
        <v>3</v>
      </c>
      <c r="C25" s="32" t="s">
        <v>27</v>
      </c>
      <c r="D25" s="31" t="s">
        <v>3</v>
      </c>
      <c r="E25" s="56" t="s">
        <v>29</v>
      </c>
      <c r="F25" s="57"/>
      <c r="G25" s="57"/>
      <c r="H25" s="58"/>
    </row>
    <row r="26" spans="2:10" ht="37.9" customHeight="1" x14ac:dyDescent="0.25">
      <c r="B26" s="31">
        <v>4</v>
      </c>
      <c r="C26" s="31" t="s">
        <v>35</v>
      </c>
      <c r="D26" s="31" t="s">
        <v>3</v>
      </c>
      <c r="E26" s="56" t="s">
        <v>30</v>
      </c>
      <c r="F26" s="57"/>
      <c r="G26" s="57"/>
      <c r="H26" s="58"/>
    </row>
    <row r="27" spans="2:10" ht="113.25" customHeight="1" x14ac:dyDescent="0.25">
      <c r="B27" s="31">
        <v>5</v>
      </c>
      <c r="C27" s="31" t="s">
        <v>36</v>
      </c>
      <c r="D27" s="31" t="s">
        <v>3</v>
      </c>
      <c r="E27" s="56" t="s">
        <v>38</v>
      </c>
      <c r="F27" s="57"/>
      <c r="G27" s="57"/>
      <c r="H27" s="58"/>
      <c r="I27" s="33"/>
    </row>
    <row r="28" spans="2:10" ht="111.75" customHeight="1" x14ac:dyDescent="0.25">
      <c r="B28" s="31">
        <v>6</v>
      </c>
      <c r="C28" s="31" t="s">
        <v>37</v>
      </c>
      <c r="D28" s="31" t="s">
        <v>3</v>
      </c>
      <c r="E28" s="59" t="s">
        <v>39</v>
      </c>
      <c r="F28" s="60"/>
      <c r="G28" s="60"/>
      <c r="H28" s="60"/>
      <c r="I28" s="33"/>
      <c r="J28" s="1" t="s">
        <v>28</v>
      </c>
    </row>
    <row r="29" spans="2:10" ht="37.5" customHeight="1" x14ac:dyDescent="0.25">
      <c r="B29" s="34"/>
      <c r="C29" s="35"/>
    </row>
    <row r="33" spans="2:8" ht="30" customHeight="1" x14ac:dyDescent="0.25">
      <c r="E33" s="36"/>
      <c r="F33" s="37" t="s">
        <v>14</v>
      </c>
      <c r="G33" s="36"/>
    </row>
    <row r="34" spans="2:8" ht="18" x14ac:dyDescent="0.25">
      <c r="E34" s="36"/>
      <c r="F34" s="38" t="s">
        <v>15</v>
      </c>
      <c r="G34" s="36"/>
    </row>
    <row r="36" spans="2:8" ht="26.25" customHeight="1" x14ac:dyDescent="0.3">
      <c r="B36" s="43" t="s">
        <v>24</v>
      </c>
      <c r="C36" s="43"/>
      <c r="D36" s="43"/>
      <c r="E36" s="43"/>
      <c r="F36" s="43"/>
      <c r="G36" s="43"/>
      <c r="H36" s="39"/>
    </row>
    <row r="37" spans="2:8" ht="15.75" x14ac:dyDescent="0.25">
      <c r="B37" s="41" t="s">
        <v>25</v>
      </c>
      <c r="C37" s="40"/>
      <c r="D37" s="40"/>
      <c r="E37" s="40"/>
      <c r="F37" s="40"/>
      <c r="G37" s="40"/>
      <c r="H37" s="40"/>
    </row>
    <row r="38" spans="2:8" ht="15.75" x14ac:dyDescent="0.25">
      <c r="B38" s="40"/>
      <c r="C38" s="40"/>
      <c r="D38" s="40"/>
      <c r="E38" s="40"/>
      <c r="F38" s="40"/>
      <c r="G38" s="40"/>
      <c r="H38" s="40"/>
    </row>
  </sheetData>
  <sheetProtection algorithmName="SHA-512" hashValue="a1s6uE/goYRNzr/I7e9n1Egr83Om9AetlhM4p3UMXe7qLZx7Qbkyca+ZwY+7obPZlWu9jeJg+nafVB66SKSlbw==" saltValue="vxpPF3sj+qUqGjPRnaoyAA==" spinCount="100000" sheet="1" objects="1" scenarios="1"/>
  <mergeCells count="23">
    <mergeCell ref="E15:H15"/>
    <mergeCell ref="E9:H9"/>
    <mergeCell ref="B5:C6"/>
    <mergeCell ref="D5:D6"/>
    <mergeCell ref="E5:H6"/>
    <mergeCell ref="E7:H7"/>
    <mergeCell ref="E8:H8"/>
    <mergeCell ref="E10:H10"/>
    <mergeCell ref="E11:H11"/>
    <mergeCell ref="E12:H12"/>
    <mergeCell ref="E13:H13"/>
    <mergeCell ref="E14:H14"/>
    <mergeCell ref="B36:G36"/>
    <mergeCell ref="E16:H16"/>
    <mergeCell ref="E17:H17"/>
    <mergeCell ref="E18:H18"/>
    <mergeCell ref="E19:H19"/>
    <mergeCell ref="E25:H25"/>
    <mergeCell ref="E26:H26"/>
    <mergeCell ref="E27:H27"/>
    <mergeCell ref="E28:H28"/>
    <mergeCell ref="B24:C24"/>
    <mergeCell ref="E24:H2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2024-10-10T22:34:31Z</dcterms:modified>
</cp:coreProperties>
</file>