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10.50.1.123\zp\POWYZEJ_30\POSTĘPOWANIA\DOSTAWY i USŁUGI\2024\25_Endoskopia+ angio.+okuli\Dokumenty strona\Załaczniki po modyfikacji strona\"/>
    </mc:Choice>
  </mc:AlternateContent>
  <bookViews>
    <workbookView xWindow="0" yWindow="0" windowWidth="28800" windowHeight="13335" firstSheet="8" activeTab="16"/>
  </bookViews>
  <sheets>
    <sheet name="Pakiet nr 1" sheetId="3" r:id="rId1"/>
    <sheet name="Pakiet nr 2" sheetId="7" r:id="rId2"/>
    <sheet name="Pakiet nr 3" sheetId="8" r:id="rId3"/>
    <sheet name="Pakiet nr 4" sheetId="9" r:id="rId4"/>
    <sheet name="Pakiet nr 5" sheetId="10" r:id="rId5"/>
    <sheet name="Pakiet nr 6" sheetId="11" r:id="rId6"/>
    <sheet name="Pakiet_nr 7" sheetId="6" r:id="rId7"/>
    <sheet name="Pakiet nr 8 " sheetId="4" r:id="rId8"/>
    <sheet name="Pakiet nr 9." sheetId="12" r:id="rId9"/>
    <sheet name="Pakiet nr 10." sheetId="13" r:id="rId10"/>
    <sheet name="Pakiet nr 11" sheetId="2" r:id="rId11"/>
    <sheet name="Pakiet nr 12" sheetId="14" r:id="rId12"/>
    <sheet name="Pakiet nr 13" sheetId="15" r:id="rId13"/>
    <sheet name="Pakiet nr 14" sheetId="16" r:id="rId14"/>
    <sheet name="Pakiet nr 15" sheetId="18" r:id="rId15"/>
    <sheet name="Pakiet nr 16" sheetId="19" r:id="rId16"/>
    <sheet name="Pakiet nr 17" sheetId="20" r:id="rId17"/>
    <sheet name="Pakiet nr 18" sheetId="21" r:id="rId18"/>
  </sheets>
  <definedNames>
    <definedName name="_xlnm.Print_Area" localSheetId="0">'Pakiet nr 1'!$A$1:$O$32</definedName>
    <definedName name="_xlnm.Print_Area" localSheetId="6">'Pakiet_nr 7'!$A$1:$N$17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 l="1"/>
  <c r="H12" i="9"/>
  <c r="G12" i="9"/>
  <c r="J12" i="9" s="1"/>
  <c r="J13" i="9" s="1"/>
  <c r="J22" i="15"/>
  <c r="H22" i="15"/>
  <c r="G22" i="15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H13" i="20"/>
  <c r="K13" i="20" s="1"/>
  <c r="H14" i="20"/>
  <c r="K14" i="20" s="1"/>
  <c r="H15" i="20"/>
  <c r="K15" i="20" s="1"/>
  <c r="H16" i="20"/>
  <c r="K16" i="20" s="1"/>
  <c r="H17" i="20"/>
  <c r="K17" i="20" s="1"/>
  <c r="H18" i="20"/>
  <c r="K18" i="20" s="1"/>
  <c r="H19" i="20"/>
  <c r="K19" i="20" s="1"/>
  <c r="H20" i="20"/>
  <c r="K20" i="20" s="1"/>
  <c r="H21" i="20"/>
  <c r="K21" i="20" s="1"/>
  <c r="H22" i="20"/>
  <c r="K22" i="20" s="1"/>
  <c r="H23" i="20"/>
  <c r="K23" i="20" s="1"/>
  <c r="H24" i="20"/>
  <c r="K24" i="20" s="1"/>
  <c r="H25" i="20"/>
  <c r="K25" i="20" s="1"/>
  <c r="H26" i="20"/>
  <c r="K26" i="20" s="1"/>
  <c r="H27" i="20"/>
  <c r="K27" i="20" s="1"/>
  <c r="H28" i="20"/>
  <c r="K28" i="20" s="1"/>
  <c r="H29" i="20"/>
  <c r="K29" i="20" s="1"/>
  <c r="H30" i="20"/>
  <c r="K30" i="20" s="1"/>
  <c r="H31" i="20"/>
  <c r="K31" i="20" s="1"/>
  <c r="H32" i="20"/>
  <c r="K32" i="20" s="1"/>
  <c r="H33" i="20"/>
  <c r="K33" i="20" s="1"/>
  <c r="H34" i="20"/>
  <c r="K34" i="20" s="1"/>
  <c r="H35" i="20"/>
  <c r="K35" i="20" s="1"/>
  <c r="H36" i="20"/>
  <c r="K36" i="20" s="1"/>
  <c r="H37" i="20"/>
  <c r="K37" i="20" s="1"/>
  <c r="H38" i="20"/>
  <c r="K38" i="20" s="1"/>
  <c r="H39" i="20"/>
  <c r="K39" i="20" s="1"/>
  <c r="H40" i="20"/>
  <c r="K40" i="20" s="1"/>
  <c r="H41" i="20"/>
  <c r="K41" i="20" s="1"/>
  <c r="H42" i="20"/>
  <c r="K42" i="20" s="1"/>
  <c r="H43" i="20"/>
  <c r="K43" i="20" s="1"/>
  <c r="H44" i="20"/>
  <c r="K44" i="20" s="1"/>
  <c r="H45" i="20"/>
  <c r="K45" i="20" s="1"/>
  <c r="H46" i="20"/>
  <c r="K46" i="20" s="1"/>
  <c r="H47" i="20"/>
  <c r="K47" i="20" s="1"/>
  <c r="H48" i="20"/>
  <c r="K48" i="20" s="1"/>
  <c r="H49" i="20"/>
  <c r="K49" i="20" s="1"/>
  <c r="H50" i="20"/>
  <c r="K50" i="20" s="1"/>
  <c r="H51" i="20"/>
  <c r="K51" i="20" s="1"/>
  <c r="H52" i="20"/>
  <c r="K52" i="20" s="1"/>
  <c r="H53" i="20"/>
  <c r="K53" i="20" s="1"/>
  <c r="H54" i="20"/>
  <c r="K54" i="20" s="1"/>
  <c r="H55" i="20"/>
  <c r="K55" i="20" s="1"/>
  <c r="H56" i="20"/>
  <c r="K56" i="20" s="1"/>
  <c r="H57" i="20"/>
  <c r="K57" i="20" s="1"/>
  <c r="H58" i="20"/>
  <c r="K58" i="20" s="1"/>
  <c r="H59" i="20"/>
  <c r="K59" i="20" s="1"/>
  <c r="H60" i="20"/>
  <c r="K60" i="20" s="1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G13" i="19"/>
  <c r="J13" i="19" s="1"/>
  <c r="G14" i="19"/>
  <c r="J14" i="19" s="1"/>
  <c r="G15" i="19"/>
  <c r="J15" i="19" s="1"/>
  <c r="G16" i="19"/>
  <c r="J16" i="19" s="1"/>
  <c r="G17" i="19"/>
  <c r="J17" i="19" s="1"/>
  <c r="G18" i="19"/>
  <c r="J18" i="19" s="1"/>
  <c r="G19" i="19"/>
  <c r="J19" i="19" s="1"/>
  <c r="G20" i="19"/>
  <c r="J20" i="19" s="1"/>
  <c r="G21" i="19"/>
  <c r="J21" i="19" s="1"/>
  <c r="G22" i="19"/>
  <c r="J22" i="19" s="1"/>
  <c r="G23" i="19"/>
  <c r="J23" i="19" s="1"/>
  <c r="G24" i="19"/>
  <c r="J24" i="19" s="1"/>
  <c r="G25" i="19"/>
  <c r="J25" i="19" s="1"/>
  <c r="G26" i="19"/>
  <c r="J26" i="19" s="1"/>
  <c r="J13" i="18"/>
  <c r="J14" i="18"/>
  <c r="J17" i="18"/>
  <c r="H13" i="18"/>
  <c r="H14" i="18"/>
  <c r="H15" i="18"/>
  <c r="H16" i="18"/>
  <c r="H17" i="18"/>
  <c r="G13" i="18"/>
  <c r="G14" i="18"/>
  <c r="G15" i="18"/>
  <c r="J15" i="18" s="1"/>
  <c r="G16" i="18"/>
  <c r="J16" i="18" s="1"/>
  <c r="G17" i="18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G13" i="16"/>
  <c r="J13" i="16" s="1"/>
  <c r="G14" i="16"/>
  <c r="J14" i="16" s="1"/>
  <c r="G15" i="16"/>
  <c r="J15" i="16" s="1"/>
  <c r="G16" i="16"/>
  <c r="J16" i="16" s="1"/>
  <c r="G17" i="16"/>
  <c r="J17" i="16" s="1"/>
  <c r="G18" i="16"/>
  <c r="J18" i="16" s="1"/>
  <c r="G19" i="16"/>
  <c r="J19" i="16" s="1"/>
  <c r="G20" i="16"/>
  <c r="J20" i="16" s="1"/>
  <c r="G21" i="16"/>
  <c r="J21" i="16" s="1"/>
  <c r="G22" i="16"/>
  <c r="J22" i="16" s="1"/>
  <c r="G23" i="16"/>
  <c r="J23" i="16" s="1"/>
  <c r="G24" i="16"/>
  <c r="J24" i="16" s="1"/>
  <c r="G25" i="16"/>
  <c r="J25" i="16" s="1"/>
  <c r="G26" i="16"/>
  <c r="J26" i="16" s="1"/>
  <c r="G27" i="16"/>
  <c r="J27" i="16" s="1"/>
  <c r="G28" i="16"/>
  <c r="J28" i="16" s="1"/>
  <c r="G29" i="16"/>
  <c r="J29" i="16" s="1"/>
  <c r="G30" i="16"/>
  <c r="J30" i="16" s="1"/>
  <c r="G31" i="16"/>
  <c r="J31" i="16" s="1"/>
  <c r="G32" i="16"/>
  <c r="J32" i="16" s="1"/>
  <c r="G33" i="16"/>
  <c r="J33" i="16" s="1"/>
  <c r="G34" i="16"/>
  <c r="J34" i="16" s="1"/>
  <c r="G35" i="16"/>
  <c r="J35" i="16" s="1"/>
  <c r="G36" i="16"/>
  <c r="J36" i="16" s="1"/>
  <c r="H13" i="15"/>
  <c r="H14" i="15"/>
  <c r="H15" i="15"/>
  <c r="H16" i="15"/>
  <c r="H17" i="15"/>
  <c r="H18" i="15"/>
  <c r="H19" i="15"/>
  <c r="H20" i="15"/>
  <c r="H21" i="15"/>
  <c r="G13" i="15"/>
  <c r="J13" i="15" s="1"/>
  <c r="G14" i="15"/>
  <c r="J14" i="15" s="1"/>
  <c r="G15" i="15"/>
  <c r="J15" i="15" s="1"/>
  <c r="G16" i="15"/>
  <c r="J16" i="15" s="1"/>
  <c r="G17" i="15"/>
  <c r="J17" i="15" s="1"/>
  <c r="G18" i="15"/>
  <c r="J18" i="15" s="1"/>
  <c r="G19" i="15"/>
  <c r="J19" i="15" s="1"/>
  <c r="G20" i="15"/>
  <c r="J20" i="15" s="1"/>
  <c r="G21" i="15"/>
  <c r="J21" i="15" s="1"/>
  <c r="H13" i="14"/>
  <c r="H14" i="14"/>
  <c r="G13" i="14"/>
  <c r="J13" i="14" s="1"/>
  <c r="G14" i="14"/>
  <c r="J14" i="14" s="1"/>
  <c r="J15" i="13"/>
  <c r="J16" i="13"/>
  <c r="J19" i="13"/>
  <c r="H13" i="13"/>
  <c r="H14" i="13"/>
  <c r="H15" i="13"/>
  <c r="H16" i="13"/>
  <c r="H17" i="13"/>
  <c r="H18" i="13"/>
  <c r="H19" i="13"/>
  <c r="G13" i="13"/>
  <c r="J13" i="13" s="1"/>
  <c r="G14" i="13"/>
  <c r="J14" i="13" s="1"/>
  <c r="G15" i="13"/>
  <c r="G16" i="13"/>
  <c r="G17" i="13"/>
  <c r="J17" i="13" s="1"/>
  <c r="G18" i="13"/>
  <c r="J18" i="13" s="1"/>
  <c r="G19" i="13"/>
  <c r="H13" i="12"/>
  <c r="H14" i="12"/>
  <c r="H15" i="12"/>
  <c r="H16" i="12"/>
  <c r="H17" i="12"/>
  <c r="H18" i="12"/>
  <c r="H19" i="12"/>
  <c r="H20" i="12"/>
  <c r="H21" i="12"/>
  <c r="H22" i="12"/>
  <c r="H23" i="12"/>
  <c r="H24" i="12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J13" i="4"/>
  <c r="J16" i="4"/>
  <c r="J17" i="4"/>
  <c r="J20" i="4"/>
  <c r="J21" i="4"/>
  <c r="I21" i="4" s="1"/>
  <c r="H13" i="4"/>
  <c r="H14" i="4"/>
  <c r="H15" i="4"/>
  <c r="H16" i="4"/>
  <c r="H17" i="4"/>
  <c r="H18" i="4"/>
  <c r="H19" i="4"/>
  <c r="H20" i="4"/>
  <c r="H21" i="4"/>
  <c r="G13" i="4"/>
  <c r="G14" i="4"/>
  <c r="J14" i="4" s="1"/>
  <c r="G15" i="4"/>
  <c r="J15" i="4" s="1"/>
  <c r="G16" i="4"/>
  <c r="G17" i="4"/>
  <c r="G18" i="4"/>
  <c r="J18" i="4" s="1"/>
  <c r="I18" i="4" s="1"/>
  <c r="G19" i="4"/>
  <c r="J19" i="4" s="1"/>
  <c r="I19" i="4" s="1"/>
  <c r="G20" i="4"/>
  <c r="G21" i="4"/>
  <c r="H13" i="11"/>
  <c r="H14" i="11"/>
  <c r="H15" i="11"/>
  <c r="H16" i="11"/>
  <c r="G13" i="11"/>
  <c r="J13" i="11" s="1"/>
  <c r="G14" i="11"/>
  <c r="J14" i="11" s="1"/>
  <c r="G15" i="11"/>
  <c r="J15" i="11" s="1"/>
  <c r="G16" i="11"/>
  <c r="J16" i="11" s="1"/>
  <c r="H13" i="10"/>
  <c r="H14" i="10"/>
  <c r="H15" i="10"/>
  <c r="H16" i="10"/>
  <c r="H17" i="10"/>
  <c r="H18" i="10"/>
  <c r="H19" i="10"/>
  <c r="H20" i="10"/>
  <c r="G13" i="10"/>
  <c r="J13" i="10" s="1"/>
  <c r="I13" i="10" s="1"/>
  <c r="G14" i="10"/>
  <c r="J14" i="10" s="1"/>
  <c r="I14" i="10" s="1"/>
  <c r="G15" i="10"/>
  <c r="J15" i="10" s="1"/>
  <c r="I15" i="10" s="1"/>
  <c r="G16" i="10"/>
  <c r="J16" i="10" s="1"/>
  <c r="I16" i="10" s="1"/>
  <c r="G17" i="10"/>
  <c r="J17" i="10" s="1"/>
  <c r="I17" i="10" s="1"/>
  <c r="G18" i="10"/>
  <c r="J18" i="10" s="1"/>
  <c r="I18" i="10" s="1"/>
  <c r="G19" i="10"/>
  <c r="J19" i="10" s="1"/>
  <c r="I19" i="10" s="1"/>
  <c r="G20" i="10"/>
  <c r="J20" i="10" s="1"/>
  <c r="I20" i="10" s="1"/>
  <c r="J14" i="8"/>
  <c r="I14" i="8" s="1"/>
  <c r="J15" i="8"/>
  <c r="I15" i="8" s="1"/>
  <c r="H13" i="8"/>
  <c r="H14" i="8"/>
  <c r="H15" i="8"/>
  <c r="H16" i="8"/>
  <c r="H17" i="8"/>
  <c r="G13" i="8"/>
  <c r="J13" i="8" s="1"/>
  <c r="I13" i="8" s="1"/>
  <c r="G14" i="8"/>
  <c r="G15" i="8"/>
  <c r="G16" i="8"/>
  <c r="J16" i="8" s="1"/>
  <c r="I16" i="8" s="1"/>
  <c r="G17" i="8"/>
  <c r="J17" i="8" s="1"/>
  <c r="I17" i="8" s="1"/>
  <c r="J14" i="7"/>
  <c r="J15" i="7"/>
  <c r="H13" i="7"/>
  <c r="H14" i="7"/>
  <c r="H15" i="7"/>
  <c r="G13" i="7"/>
  <c r="J13" i="7" s="1"/>
  <c r="G14" i="7"/>
  <c r="G15" i="7"/>
  <c r="J14" i="3"/>
  <c r="J18" i="3"/>
  <c r="J22" i="3"/>
  <c r="J2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G13" i="3"/>
  <c r="J13" i="3" s="1"/>
  <c r="G14" i="3"/>
  <c r="G15" i="3"/>
  <c r="J15" i="3" s="1"/>
  <c r="G16" i="3"/>
  <c r="J16" i="3" s="1"/>
  <c r="G17" i="3"/>
  <c r="J17" i="3" s="1"/>
  <c r="G18" i="3"/>
  <c r="G19" i="3"/>
  <c r="J19" i="3" s="1"/>
  <c r="G20" i="3"/>
  <c r="J20" i="3" s="1"/>
  <c r="G21" i="3"/>
  <c r="J21" i="3" s="1"/>
  <c r="G22" i="3"/>
  <c r="G23" i="3"/>
  <c r="J23" i="3" s="1"/>
  <c r="G24" i="3"/>
  <c r="J24" i="3" s="1"/>
  <c r="G25" i="3"/>
  <c r="J25" i="3" s="1"/>
  <c r="G26" i="3"/>
  <c r="G27" i="3"/>
  <c r="J27" i="3" s="1"/>
  <c r="H11" i="21"/>
  <c r="I22" i="15" l="1"/>
  <c r="I20" i="4"/>
  <c r="I14" i="13"/>
  <c r="I15" i="13"/>
  <c r="I14" i="11" l="1"/>
  <c r="I16" i="11"/>
  <c r="H12" i="11"/>
  <c r="H17" i="11" s="1"/>
  <c r="I13" i="11"/>
  <c r="I15" i="11"/>
  <c r="G12" i="11"/>
  <c r="J12" i="11" s="1"/>
  <c r="H12" i="2"/>
  <c r="G12" i="2"/>
  <c r="J12" i="2" s="1"/>
  <c r="J17" i="11" l="1"/>
  <c r="I12" i="11"/>
  <c r="I26" i="19"/>
  <c r="J26" i="20"/>
  <c r="J27" i="20"/>
  <c r="J30" i="20"/>
  <c r="J31" i="20"/>
  <c r="J32" i="20"/>
  <c r="J33" i="20"/>
  <c r="J35" i="20"/>
  <c r="J36" i="20"/>
  <c r="J37" i="20"/>
  <c r="J38" i="20"/>
  <c r="J39" i="20"/>
  <c r="J40" i="20"/>
  <c r="J41" i="20"/>
  <c r="J43" i="20"/>
  <c r="J44" i="20"/>
  <c r="J45" i="20"/>
  <c r="J48" i="20"/>
  <c r="J49" i="20"/>
  <c r="J50" i="20"/>
  <c r="J55" i="20"/>
  <c r="J56" i="20"/>
  <c r="J57" i="20"/>
  <c r="J59" i="20"/>
  <c r="J60" i="20"/>
  <c r="J25" i="20"/>
  <c r="J28" i="20"/>
  <c r="J34" i="20"/>
  <c r="J47" i="20"/>
  <c r="J51" i="20"/>
  <c r="J52" i="20"/>
  <c r="J53" i="20"/>
  <c r="J24" i="20"/>
  <c r="J29" i="20"/>
  <c r="J42" i="20"/>
  <c r="J46" i="20"/>
  <c r="J54" i="20"/>
  <c r="J58" i="20"/>
  <c r="I11" i="21" l="1"/>
  <c r="I12" i="21" s="1"/>
  <c r="K11" i="21"/>
  <c r="I17" i="4"/>
  <c r="H12" i="10"/>
  <c r="H21" i="10" s="1"/>
  <c r="G12" i="10"/>
  <c r="J12" i="10" s="1"/>
  <c r="H12" i="8"/>
  <c r="H18" i="8" s="1"/>
  <c r="G12" i="8"/>
  <c r="J12" i="8" s="1"/>
  <c r="J18" i="8" s="1"/>
  <c r="I13" i="7"/>
  <c r="I14" i="7"/>
  <c r="I15" i="7"/>
  <c r="H12" i="7"/>
  <c r="H16" i="7" s="1"/>
  <c r="G12" i="7"/>
  <c r="J12" i="7" s="1"/>
  <c r="J16" i="7" s="1"/>
  <c r="I15" i="3"/>
  <c r="I14" i="12"/>
  <c r="I15" i="12"/>
  <c r="I16" i="12"/>
  <c r="I17" i="12"/>
  <c r="I18" i="12"/>
  <c r="I19" i="12"/>
  <c r="I20" i="12"/>
  <c r="I21" i="12"/>
  <c r="I22" i="12"/>
  <c r="I23" i="12"/>
  <c r="I24" i="12"/>
  <c r="I12" i="20"/>
  <c r="I61" i="20" s="1"/>
  <c r="H12" i="20"/>
  <c r="K12" i="20" s="1"/>
  <c r="K61" i="20" s="1"/>
  <c r="I14" i="19"/>
  <c r="I15" i="19"/>
  <c r="I17" i="19"/>
  <c r="I18" i="19"/>
  <c r="I19" i="19"/>
  <c r="I22" i="19"/>
  <c r="I23" i="19"/>
  <c r="I25" i="19"/>
  <c r="H12" i="19"/>
  <c r="H27" i="19" s="1"/>
  <c r="G12" i="19"/>
  <c r="J12" i="19" s="1"/>
  <c r="J27" i="19" s="1"/>
  <c r="I13" i="18"/>
  <c r="I14" i="18"/>
  <c r="I17" i="18"/>
  <c r="I15" i="18"/>
  <c r="I16" i="18"/>
  <c r="H12" i="18"/>
  <c r="H18" i="18" s="1"/>
  <c r="I14" i="16"/>
  <c r="I18" i="16"/>
  <c r="I22" i="16"/>
  <c r="I26" i="16"/>
  <c r="I30" i="16"/>
  <c r="I31" i="16"/>
  <c r="I34" i="16"/>
  <c r="I15" i="16"/>
  <c r="I16" i="16"/>
  <c r="I17" i="16"/>
  <c r="I19" i="16"/>
  <c r="I20" i="16"/>
  <c r="I21" i="16"/>
  <c r="I23" i="16"/>
  <c r="I24" i="16"/>
  <c r="I25" i="16"/>
  <c r="I28" i="16"/>
  <c r="I29" i="16"/>
  <c r="I32" i="16"/>
  <c r="I33" i="16"/>
  <c r="I35" i="16"/>
  <c r="I36" i="16"/>
  <c r="I27" i="16"/>
  <c r="H12" i="16"/>
  <c r="H37" i="16" s="1"/>
  <c r="H12" i="15"/>
  <c r="H23" i="15" s="1"/>
  <c r="I13" i="15"/>
  <c r="I14" i="15"/>
  <c r="I15" i="15"/>
  <c r="I16" i="15"/>
  <c r="I17" i="15"/>
  <c r="I18" i="15"/>
  <c r="I19" i="15"/>
  <c r="I20" i="15"/>
  <c r="I21" i="15"/>
  <c r="G12" i="15"/>
  <c r="J12" i="15" s="1"/>
  <c r="J23" i="15" s="1"/>
  <c r="J12" i="14"/>
  <c r="J15" i="14" s="1"/>
  <c r="H12" i="14"/>
  <c r="H15" i="14" s="1"/>
  <c r="I14" i="14"/>
  <c r="G12" i="14"/>
  <c r="I12" i="2"/>
  <c r="J13" i="2"/>
  <c r="H13" i="2"/>
  <c r="I13" i="13"/>
  <c r="I16" i="13"/>
  <c r="I17" i="13"/>
  <c r="I18" i="13"/>
  <c r="I19" i="13"/>
  <c r="I12" i="10" l="1"/>
  <c r="J21" i="10"/>
  <c r="I12" i="8"/>
  <c r="I12" i="14"/>
  <c r="I13" i="16"/>
  <c r="I13" i="14"/>
  <c r="I13" i="12"/>
  <c r="I12" i="15"/>
  <c r="I12" i="7"/>
  <c r="I21" i="19"/>
  <c r="I13" i="19"/>
  <c r="I24" i="19"/>
  <c r="I20" i="19"/>
  <c r="I16" i="19"/>
  <c r="J23" i="20"/>
  <c r="J13" i="20"/>
  <c r="J17" i="20"/>
  <c r="J11" i="21"/>
  <c r="K12" i="21"/>
  <c r="I16" i="4"/>
  <c r="J14" i="20"/>
  <c r="J22" i="20"/>
  <c r="J21" i="20"/>
  <c r="J20" i="20"/>
  <c r="J19" i="20"/>
  <c r="J18" i="20"/>
  <c r="J16" i="20"/>
  <c r="J15" i="20"/>
  <c r="J12" i="20"/>
  <c r="I12" i="19"/>
  <c r="H12" i="12"/>
  <c r="H25" i="12" s="1"/>
  <c r="G12" i="12"/>
  <c r="J12" i="12" s="1"/>
  <c r="J25" i="12" s="1"/>
  <c r="I12" i="12" l="1"/>
  <c r="H12" i="4"/>
  <c r="H22" i="4" s="1"/>
  <c r="I13" i="4"/>
  <c r="I14" i="4"/>
  <c r="I15" i="4"/>
  <c r="G12" i="4"/>
  <c r="J12" i="4" s="1"/>
  <c r="J22" i="4" s="1"/>
  <c r="I20" i="3"/>
  <c r="I24" i="3"/>
  <c r="H12" i="3"/>
  <c r="H28" i="3" s="1"/>
  <c r="I13" i="3"/>
  <c r="I14" i="3"/>
  <c r="I17" i="3"/>
  <c r="I18" i="3"/>
  <c r="I21" i="3"/>
  <c r="I22" i="3"/>
  <c r="I25" i="3"/>
  <c r="I26" i="3"/>
  <c r="G12" i="3"/>
  <c r="J12" i="3" s="1"/>
  <c r="J28" i="3" s="1"/>
  <c r="I12" i="4" l="1"/>
  <c r="I27" i="3"/>
  <c r="I23" i="3"/>
  <c r="I19" i="3"/>
  <c r="I16" i="3"/>
  <c r="I12" i="3"/>
  <c r="H12" i="13"/>
  <c r="H20" i="13" s="1"/>
  <c r="G12" i="16"/>
  <c r="J12" i="16" s="1"/>
  <c r="J37" i="16" s="1"/>
  <c r="G12" i="18"/>
  <c r="J12" i="18" s="1"/>
  <c r="J18" i="18" l="1"/>
  <c r="I12" i="18"/>
  <c r="I12" i="16"/>
  <c r="G12" i="13"/>
  <c r="J12" i="13" s="1"/>
  <c r="J20" i="13" s="1"/>
  <c r="I20" i="13" l="1"/>
  <c r="I12" i="13"/>
  <c r="H10" i="6" l="1"/>
  <c r="H11" i="6" s="1"/>
  <c r="G10" i="6"/>
  <c r="J10" i="6" s="1"/>
  <c r="I10" i="6" l="1"/>
  <c r="J11" i="6"/>
</calcChain>
</file>

<file path=xl/sharedStrings.xml><?xml version="1.0" encoding="utf-8"?>
<sst xmlns="http://schemas.openxmlformats.org/spreadsheetml/2006/main" count="996" uniqueCount="281">
  <si>
    <t>Załącznik nr 2 do SWZ</t>
  </si>
  <si>
    <t>SZCZEGÓŁOWA OFERTA CENOWA</t>
  </si>
  <si>
    <t>Zamawiający wyraża zgodę na wycenę produktu w opakowaniu innej wielkości niż podana w opisie przedmiotu zamówienia z jednoczesnym przeliczeniem ilości opakowań aby liczba sztuk była zgodna z zamawianą. Jeżeli w wyniku przeliczeń wychodzi wartość ułamka należy podać ilość do dwóch miejsc po przecinku.</t>
  </si>
  <si>
    <t>Pakiet nr 8-Akcesoria endoskopowe I</t>
  </si>
  <si>
    <t>Kod CPV: 33168000-5</t>
  </si>
  <si>
    <t>Wykaz dokumentów dopuszczających produkt do użytku szpitalnego</t>
  </si>
  <si>
    <t>L.p.</t>
  </si>
  <si>
    <t>Opis przedmiotu zamówienia</t>
  </si>
  <si>
    <t>J.m.</t>
  </si>
  <si>
    <t xml:space="preserve">Ilość </t>
  </si>
  <si>
    <t>Cena jednostkowa netto</t>
  </si>
  <si>
    <t>Stawka podatku VAT</t>
  </si>
  <si>
    <t>Cena jednostkowa brutto</t>
  </si>
  <si>
    <t>Wartość netto
(5x6)</t>
  </si>
  <si>
    <t>Wartość podatku VAT</t>
  </si>
  <si>
    <t>Wartość brutto
(5x8)</t>
  </si>
  <si>
    <t>Nr katalogowy i nazwa preparatu zaoferowanego (podać)</t>
  </si>
  <si>
    <t>Nazwa dokumentu (ów) dopuszczającego (ch) zaoferowany produkt  do użytku szpitalnego</t>
  </si>
  <si>
    <t>Data wydania dokumentu i jego ważności</t>
  </si>
  <si>
    <t>Nr dokumentu</t>
  </si>
  <si>
    <t>1.</t>
  </si>
  <si>
    <t>szt.</t>
  </si>
  <si>
    <t>RAZEM:</t>
  </si>
  <si>
    <t>Wykonawca zobowiązany jest zapewnić dostępność wszystkich wymienionych rozmiarów. Zamawiający będzie dokonywał zamówienia w zależności od zapotrzebowania.</t>
  </si>
  <si>
    <t>…....................., dnia ...........................</t>
  </si>
  <si>
    <t>........................................................</t>
  </si>
  <si>
    <t>podpis osoby upoważnionej</t>
  </si>
  <si>
    <t>Cena jednostkowa netto za sztukę</t>
  </si>
  <si>
    <t>Lp</t>
  </si>
  <si>
    <t>J. m.</t>
  </si>
  <si>
    <t>Ilość</t>
  </si>
  <si>
    <t xml:space="preserve">Cena jednostkowa brutto za sztukę               </t>
  </si>
  <si>
    <t xml:space="preserve">Wartość netto
</t>
  </si>
  <si>
    <t>Wartość brutto</t>
  </si>
  <si>
    <t xml:space="preserve"> Nr katalogowy i nazwa produktu zoferowanego(podać)</t>
  </si>
  <si>
    <t>Igła do biopsji pod kontrolą EUS typ FNB. Wykonana z nitinolu pokryta echogenicznym wzorem w kształcie litery ”V” wykonanym laserowo, zapewniającym zwiększoną widoczność w obrazie EUS. Unikalna końcówka typu  z trzema ostrzami, o zróżnicowanym kącie ścięcia i różnych długościach, zapewniająca optymalne pobieranie próbek tkanek o jakości histologicznej. Miejsce połączenia z endoskopem wykonane ze stali chirurgicznej. Mandryn wykonany z nitinolu wyposażony w klips pozwalający na jego spięcie w formie pętli po wyjęciu z igły. Średnica osłonki 2,2mm, regulowana długość osłonki igły w granicach 0 - 40 mm. Długość wysunięcia igły w granicach 0 – 8 cm co 1mm, regulacja za pomocą przycisków blokujących „Push and Lock”. Dostępne średnice: 22 G. Długość robocza narzędzia 1375 mm do 1415 mm. Rękojeść igły wykończona gumą. Igła pakowana w komplecie ze strzykawką podciśnieniową z trójstopniową blokadą o pojemności 20 cc oraz zaworkiem odcinającym wyposażonym w Luer Lock.</t>
  </si>
  <si>
    <t>Razem</t>
  </si>
  <si>
    <t>Szczecin, dnia…………………..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</si>
  <si>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</si>
  <si>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</si>
  <si>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</si>
  <si>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</si>
  <si>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</si>
  <si>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</si>
  <si>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</si>
  <si>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</si>
  <si>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</si>
  <si>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</si>
  <si>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</si>
  <si>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</si>
  <si>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</si>
  <si>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</si>
  <si>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Cewniki diagnostyczne do badań naczyniowych, do wybiórczego kontrastowania naczyń, końcówka cewnika stabilna i atraumatyczna, wyprofilowana tak, aby umozliwić wybiórcze zacewnikowanie tętnic. Typy ukształtowania końcówki: MPA, C1, C2, SIM1, SIM2, H1, BER, VERT, długości 65 i 100 cm. Shaft dystalny o pokryciu hydrofilnym. Dostępne średnice 4F i 5F</t>
  </si>
  <si>
    <t>Cewnik angiograficzny znakowany typu „Pig-Tail”, długość cewnika 65 cm, 70 cm, 110 cm, średnica cewnika 5F, od 6 do 8 otworów bocznych na końcu dalszym, znakowany złotymi markerami w dystalnym odcinku cewnika na odcinku przynajmniej 10 i/lub 20cm, markery dobrze widoczne w obrazie RTG, lokalizowane co 1 cm na znakowanym odcinku.</t>
  </si>
  <si>
    <t>Introduktor długi do badań naczyniowych, średnica F5, F6, F7, F8, F9 - dł. 55 cm bez mini prowadnika oraz z widocznym markerem na końcu koszulki, średnica F6, F7, F8 - długość 90 cm bez mini prowadnika oraz z widocznym markerem na końcu koszulki. Duża średnica wewnętrzna przy zminimalizowanej grubości ścian koszulki, zatrzask pomiędzy dilatatorem i koszulką, silikonowa zastawka uszczelniająca, pokrycie koszulki z zewnątrz oraz ścian kanału wewnętrznego silikonem, duża odporność na zagięcie, dilatator stopniowo zwężający się w odcinku dystalnym i odpowiednio wyprofilowany koniec koszulki, co ogranicza uraz podczas przechodzenia przez tkanki i ścianę naczynia, marker 3 mm na końcu koszulki dobrze widoczny w obrazie RTG, koszulka zbrojona oplotem stalowym.</t>
  </si>
  <si>
    <t>Introduktory z markerem, średnica F4, F5, F5,5 , F6, F6,5 , F7, F8 - długość 5,5 cm z mini prowadnikiem, średnica F4, F5, F5,5 , F6, F6,5 , F7, F7,5 , F8, F8,5 , F9, F10, F11 - długość 11 cm z mini prowadnikiem, średnica F4, F5, F5,5 , F6, F 6,5, F7, F8 - długość 5,5 cm z mini prowadnikiem oraz widocznym markerem na końcu koszulki, średnica F4, F5, F6, F7, F8, F9, F10, F11 - długość 11 cm z mini prowadnikiem oraz widocznym markerem na końcu koszulki, duża średnica wewnętrzna przy zminimalizowanej grubości ścian koszulki, zatrzask pomiędzy dilatatorem i koszulką, silikonowa zastawka uszczelniająca, pokrycie koszulki z zewnątrz oraz ścian kanału wewnętrznego silikonem, duża odporność na zagięcie, dilatator stopniowo zwężający się w odcinku dystalnym i odpowiednio wyprofilowany koniec koszulki, co ogranicza uraz podczas przechodzenia przez tkanki i ścianę naczynia, marker 3 mm na końcu koszulki dobrze widoczny w obrazie RTG, koszulka zbrojona oplotem stalowym.</t>
  </si>
  <si>
    <t>Rozszerzacze naczyniowe, średnica od 4F do 9F, akceptujące prowadnik 0,035”, dł. 17 cm.</t>
  </si>
  <si>
    <t>Przedłużacze wysokociśnieniowe dł. 25 - 120 cm, giętkie, wykonane z przezroczystego poliuretanu, zbrojone, wytrzymujące ciśnienia do 1200 psi, końcówki typu Luer, odporne na zginanie, stosowane przy wysokim ciśnieniu wstrzykiwanego płynu, długości od 25 cm do 120 cm.</t>
  </si>
  <si>
    <t>Filtr przeciwzatorowy do żyły głównej, stało-czasowy, możliwość usunięcia filtru do 12 dni po implantacji lub implantacja na stałe, filtr zbudowany ze szkieletu nitinolowego, konstrukcja koszyczka filtru symetryczna, SDS (system wprowadzający) 6F, filtr samorozprężalny z termiczną pamięcią kształtu, filtr stosowany uniwersalnie (femoral, jugular), z podwójnym filtrowaniem, prowadnik filtru pokryty PTFE i teflonem 0,035” z 3 mm końcówką w kształcie J, 150 lub 260 cm długości, koszulka wprowadzająca 6F z markerem na końcówce, dobrze widocznym w obrazie RTG, możliwość wprowadzenia przez śluzę 7F, zestaw do usuwania.</t>
  </si>
  <si>
    <t>Zestaw do usuwania filtra z żyły, 10F, dł. 80 cm</t>
  </si>
  <si>
    <t>Cewnik prowadzący z zastawką hemostatyczną typu contralateral, dł. 55 cm, z widocznym markerem na końcu.</t>
  </si>
  <si>
    <t>Stent szyjny, stent samorozprężalny z termiczną pamięcią kształtu, wykonany z jednego kawałka nitinolu, wycięty laserowo bez łączeń przy pomocy lutów bądź spawów, o bardzo giętkich przęsłach, długość systemu wprowadzającego 135 cm, średnica systemu wprowadzającego 6F, średnica kanału wewnętrznego 0,014”, system monorail, średnica stentu 5 mm, 6 mm, 7 mm, 8 mm, 9 mm, 10 mm, długość stentu 20 mm, 30 mm, 40 mm, dobra widoczność systemu wprowadzającego w obrazie RTG, markery systemu wprowadzającego oznaczające końce stentu dobrze widoczne w RTG, pozwalające kontrolować implantację stentu, segmentowa budowa stentu umożliwiająca dobre dostosowanie się samego stentu do krzywizn naczynia, małe skracanie stentu podczas implantacji, duża odporność na zgniatanie, duża siła radialna stentu.</t>
  </si>
  <si>
    <t>Pakiet nr 1 -Sprzęt diagnostyczny I</t>
  </si>
  <si>
    <t>Pakiet nr 2 -Sprzęt diagnostyczny II</t>
  </si>
  <si>
    <t>Prowadnik hydrofilny nitinolowy, 180 - 300, standardowe, półsztywne, sztywne, średnice od 0,018” do 0,038”, długości od 50 do 300 cm, dostępne różne długości ściętej końcówki rdzenia, końcówka prosta, zagięta 45 stopni, typu J, krzywizna Bolia. Rdzeń nitinolowy zatopiony w poliuretanie, wykonany z jednego kawałka, odporny na odkształcenia i na załamanie. W poliuretanie dodatkowo zatopione nitki wolframowe. Trwała powłoka hydrofilna na całej długości, atraumatyczna, miękka końcówka, z pamięcią kształtu, dostępne w wersji o standardowej sztywności, półsztywnej i sztywnej, dostępne w opcji z kształtowalną końcówką.</t>
  </si>
  <si>
    <t xml:space="preserve">Urządzenie do zamykania miejsca nakłucia tętnicy udowej po koszulkach o średnicach od 5 do 8 F, zbudowane z materiałów biowchłanialnych - polimerowa kotwica od strony światła naczynia i kolagen od strony przydanki, materiał wchłaniający się do 90 dni. </t>
  </si>
  <si>
    <t>Urządzenie do zamykania miejsca nakłucia tętnicy udowej po koszulkach o średnicach od 5 do 7 Fr, biodegradowalne polimerowe dyski od wewnątrz i zewnątrz naczynia, połączone nicią, materiał wchłaniający się do 90 dni.</t>
  </si>
  <si>
    <t>Stent szyjny nitinolowy o strukturze plecionej z dwuwartwową konstrukcja z mikrosiateczką zapobiegającą mikroembolizacji. Zakres średnic:  od 5 do 10 mm,zakres długości: 25, 37, 47, 22, 33, 40, 25, 43 mm.</t>
  </si>
  <si>
    <t>Pakiet nr 3 -Sprzęt interwencyjny I</t>
  </si>
  <si>
    <t>System kierunkowej aterektomii wewnątrznaczyniowej. Cewnik ze zintegrowanym ostrzem rotującym, do wycinania zwapniałej blaszki miażdżycowej wewnątrz naczynia. Aterotom wyposażony w cztery widiowe ząbki na krawędzi ostrza. Cewniki w 2 rozmiarach umożliwiające aterektomię tętnic o rozmiarach od 3,5 mm do 7 mm. Cewnik o długości 110 / 113 cm, kompatybilny z koszulką 8 F. Zestaw napędowy jednorazowy, zasilany bateryjnie.</t>
  </si>
  <si>
    <t>Stent montowany na balonie, stent obwodowy wykonany ze stali medycznej w technice wycinania z tuby. Stent dostarczany na cewniku balonowym o długości korpusu 80 oraz 135 cm, kompatybilny z prowadnikiem 0,035”. Stent posiadający po 4 tantalowe markery na końcach stentu, rozmiary stentu 5 / 6 / 7 / 8 / 9 / 10 mm, długości 12 / 17 / 27 / 37 / 57 mm. Stenty do rozmiaru 8 x 57 mm włącznie kompatybilne z introducerem 6F powyżej 8 x 57 - 7F. RBP 12 atm, tabela rozprężalnosci dołączona do opakowania, możliwość użycia tablicy w sterylnym polu. Balon systemu dostawy złożony w pięć zakładek.</t>
  </si>
  <si>
    <t>Stent szyjny, stent wykonany z nitinolu, w postaci tuby, posiadający tantalowe markery na końcach, typu otwartokomórkowego. Stent dostarczany w cewniku typu: „rapid exchange” kompatybilnym z cewnikiem prowadzącym 6 F, dla wszystkich rozmiarów, kompatybilny z prowadnikiem 0,014”. Stenty proste o rozmiarach 6 / 7 / 8 / 9 / 10 m i długościach 20 / 30 / 40 / 60 mm. Stenty zwężające się o rozmiarach 8 x 6 m oraz 10 x 7 mm i długościach 30 / 40 mm. Stenty zwężające się posiadające dodatkowy marker na cewniku wewnętrznym systemu dostawczego obrazujący segment środkowy stentu między częścią węższą, a szerszą. Stent o zerowej skracalności, wyposażony w system zapobiegający przemieszczeniu stentu dystalnie podczas otwierania.</t>
  </si>
  <si>
    <t>Stent samorozprężalnt do naczyń obwodowych 200mm. 
Stent obwodowy niskoprofilowy wycinany z tuby nitinolowej
- kompatybilny z prowadnikiem 0,035” i introduktorem 5F dla średnic 5, 6, 7, 8mm
- kompatybilny z prowadnikiem 0,035” i introduktorem 6F dla średnic 9, 10, 12, 14mm
- długości 20, 30, 40, 60, 80, 100, 120, 150 oraz 200mm
- długość systemu dostarczającego 80cm, 120cm oraz 150cm
- tantalowe markery na obu końcach stentu i na systemie dostawczym</t>
  </si>
  <si>
    <t>Pakiet nr 4 -Sprzęt interwencyjny II</t>
  </si>
  <si>
    <t>Strzykawka ciśnieniowa z manometrem o pojemności 20 cc, zakres atmosfer 0 – 25 AT.</t>
  </si>
  <si>
    <t>Pakiet nr 5 -Sprzęt interwencyjny III</t>
  </si>
  <si>
    <t>Prowadnik z filtrem do neuroprotekcji, prowadnik 0,014" o długości 190 cm oraz 300 cm z platynową miękką kształtowalną końcówką. Prowadnik umieszczony w sposób niecentryczny wobec koszyka filtra. Koszyk filtra umocowany w sposób ruchomy gwarantujący obrót na prowadniku. Filtr w postaci pętli nitinolowej samorozprężalnej z koszykiem / membraną o porowatości 110 mikronów. Jeden rozmiar dopasowujący się do różnych średnic naczynia w zakresie od 3,5 do 5,5 mm. Koszulka dostawcza w systemie monorail o profilu przejścia 3,2 F.</t>
  </si>
  <si>
    <t>FlowSwitch, przełącznik wysokociśnieniowego przepływu uruchamiany jedna ręką. Ciśnienie przepływu w pozycji otwartej do 7,24 kPa. Dostępne dwa rodzaje przejściówek: przedni „męski”, tylny „damski”.</t>
  </si>
  <si>
    <t>Stent szyjny samorozprężalny metalowy. Stent dostosowany do naczyń szyjnych. Stent samorozprężalny wykonany ze stopu stali z kobaltem. System dostawczy akceptujący prowadnik 0,014”, monorail. Długość cewnika dostawczego 135 cm. Średnica systemu dostawczego 5 oraz 5,9 F. Stent pleciony w kształt tubularnej siatki (mesh) o geometrii zamkniętych cel. Stent o dużej elastyczności, miękkości i możliwości dopasowania do kształtu naczynia i jego zmieniającej się średnicy (tętnica szyjna wspólna, tętnica szyjna wewnętrzna). Stent z możliwością ponownego złożenia - całkowicie repozycjonowalny. Średnice: 4 - 10mm, długości: 30 / 40 / 50mm. Dobra widoczność stentu we fluoroskopie, bez markerów.</t>
  </si>
  <si>
    <t>Cewnik balonowy do tetnicy szyjnej monorail i ultra-soft. Cewnik w systemie RX o długości 80 cm – 150 cm. Kompatybilne z prowadnikiem 0,014” i 0,018”. Średnice: od 1,5 mm do 7 mm (co 0,5 mm) i 8 mm. Długości: 10 / 15 / 20 / 30 / 40 / 60 mm. Kompatybilne z koszulką 4F lub 5F w zależności od średnicy. Ciśnienie nominalne 6 atm, RBP 14 atm.</t>
  </si>
  <si>
    <t xml:space="preserve">Stent samorozprężalny wykonany z nitinolu w technice wycinania laserowego z jednego kawałka tuby. Stent o zamkniętych celach na obu końcach i otwartych celach w części środkowej. 
Średnice stentu: 5 - 14 mm. Długości stentu: 20 - 120 mm. Długości systemu wprowadzającego: 75 cm i 120 cm. Kompatybilny z prowadnikiem 0,035”, kompatybilny z koszulką wprowadzającą 6 F dla wszystkich rozmiarów. Markery na końcach: 4 lub 5 markerów na każdym z końców w zależności od rozmiaru.  </t>
  </si>
  <si>
    <t>Diagnostyczne cewniki selektywne o profliu 5Fr, świetle wewnętrznym 0,035”i 0,038”. O 14 różnych typach/krzywiznach końcówek (ST, BARN, H1. SIM1, SIM2, SIM3, CHGB, CONTRA, C1, C2, C3, MIK, SHK1.0, RC2, RDC). Długości 65cm i 100cm. Dla końćówki BERN 40cm, 65cm i 100cm. Materiał i konstrukcja umożliwiające stosowanie do dostarczania samoodczepialnych spiral embolizacyjnych.</t>
  </si>
  <si>
    <t>Prowadnik specjalistyczny 0.014” i 0.018”. Długości: 130, 190 i 300 cm  Końcówka prowadnika: prosta - kształtowalna bądź zagięta ‘’J”. Dedykowany do tętnic nerkowych bez powłoki hydrofilnej.
Prowadnik z dostępny w wersji z długim i krótkim taperowaniem. Wersja 0.014" posiadająca platynowy dystalny marker o długości 3cm, 0.018" o długości 5cm a następnie 3 platynowe znaczniki cieniujące w odległościach 5mm dla obydwu wersji. Tip Load końcówek 1,3g i 1,7g dla wersji 0,014" oraz 2g i 4g dla wersji 0,018".</t>
  </si>
  <si>
    <t>\</t>
  </si>
  <si>
    <t>Pakiet nr 6 -Sprzęt interwencyjny IV</t>
  </si>
  <si>
    <t>Stent szyjny, hybrydowa struktura stentu, platynowe markery na końcach stentu, dostępne dwa rodzaje stentu, „taperowany” i prosty, długość systemu doprowadzającego 135 cm, długości: 20, 30, 40, 50, średnice dla stentu prostego od 4 do 10 mm, wymagane średnice graniczne, średnice dla stentu „taperowanego”, distal / proximal: 5 / 7, 6 / 8, 7 / 9, 7 / 10, 8 / 10.</t>
  </si>
  <si>
    <t xml:space="preserve">Filtr do neuroprotekcji, dostępne dwa systemy RX (długośc prowadnika 170 cm) i OTW  (długośc prowadnika 300 cm), średnice „parasola”: 4, 5, 6, 7, 8 mm, markery na końcu dystalnym i proksymalnym „parasola” oraz na ramionach dla dobrej wizualizacji położenia oraz otwarcia systemu. Wielkośc otworów 100 – 120  mikrometrów. Obecność markera na dystalnym końcu systemu wyprowadzającego, umożliwiającego 
precyzyjne określenie położenia i stopnia złożenia „parasola”.   </t>
  </si>
  <si>
    <t>Cewnik z balonem do angioplastyki naczyń obwodowych: dostępne średnice od 3 do 12 mm (OTW), dostępne długości: 20, 25, 30, 40, 60, 80, 100, 150, 200 mm, ciśnienie nominalne 6 atm (dla balonu 3 mm ciśnienie nominalne 10 atm). Maksymalne dopuszczalne ciśnienie 10 atm. Długość systemu wprowadzającego: 80, 110, 135, 170 cm. Rozmiar katetera 5 F. Dla średnic balonu 3 - 6 mm możliwość stosowania systemu z prowadnikiem 0,025”. Dla systemu RX dostępne średnice od 1,25 do 7 mm, w tym od 1,25 do 4 mm średnice co 0,25 mm. Dla systemu RX możliwość użycia prowadnika 0,014”.</t>
  </si>
  <si>
    <t>Stent na balonie do naczyń obwodowych kobaltowo - chromowy, dostępne długości stentu: 16, 20, 25, 30, 35, 40, 45, 50, 60, 70, 80 mm, dostępne średnice stentu 4 - 10 mm, systemy wprowadzania 80, 110  i 135 cm. Utrata długości stentu podczas rozprężania poniżej 5%. Ciśnienie nominalne 6 atm, maksymalne dopuszczalne ciśnienie 10 atm.</t>
  </si>
  <si>
    <t>Introduktor długi do zabiegów obwodowych, zbrojony, w zestawie dodatkowo: igła angiograficzna 18G oraz rozszerzadło, dostępne długości od 55 cm do 90 cm, min. 5 różnych w przedziale, dostępne średnice od 5 do 8 F, dostępne introduktory ze zbrojeniem typu „coil” oraz pokryciem hydrofilnym, końcówka prosta i z krzywizną  „fajka”, możliwość zamówienia introduktora z markerem w końcu dystalnym.</t>
  </si>
  <si>
    <t>Pakiet nr 7 - Igła do biopsji</t>
  </si>
  <si>
    <t>Pakiet nr 9-Akcesoria endoskopowe II</t>
  </si>
  <si>
    <t>Pakiet nr 10-Akcesoria endoskopowe III</t>
  </si>
  <si>
    <t xml:space="preserve">Pętla do polipektomii monofilamentna, 
jednorazowego użytku, owalna, wykonana z plecionego 
drutu, średnica 2,3 mm, długośc robocza 2300 mm, 
średnica pętli 10 mm,średnica przewodu 0,24 mm. </t>
  </si>
  <si>
    <t>Pakiet nr 11-Akcesoria endoskopowe IV</t>
  </si>
  <si>
    <t>Pakiet nr 12 - Akcesoria endoskopowe V</t>
  </si>
  <si>
    <t>Igła jednorazowego użytku 19,22,25 G do biopsji aspiracyjnej pod kontrolą EUS (FNB), regulowana długość wysunięcia igły w granicach: od 0 mm do 80 mm, igła zaostrzona trójstorzkowo (posiadająca trzy równe ostrza na końcówce igły), wykonana ze stali kobaltowo - chromowej (rozmiar 19Ga wykonana cała z nitionlu) - na całej długości pokryta echogenicznym wzorem zapewniającym dobrą widoczność w obrazie EUS, osłonka o średnicy: 1,65 mm, mandryn wykonany z nitinolu, wyposażony w klips pozwalający na jego spięcie w formie pętli po wyjęciu z igły, długość robocza: 1375 mm - 1415 mm (regulacja długości osłonki w graniach +/- 4 cm), min. średnica kanału roboczego: 2,4 mm. Dostępne w wersji z ostrym i atraumatycznym mandrynem.</t>
  </si>
  <si>
    <t>Giętka igła do biopsji pod kontrolą EUS (FNA): igła wykonana z nitinolu - sprężysta, giętka, odporna na deformację, zagięcia i załamania, na całej długości (łącznie z zaostrzoną końcówką) pokryta echogenicznym wzorem zapewniającym dobrą widoczność w obrazie EUS. Zaokrąglona końcówka osłonki, miejsce połączenia z endoskopem wykonane z mosiądzu, mandryn wykonany z nitinolu, wyposażony w klips pozwalający na jego spięcie w formie pętli po wyjęciu z igły. Regulowana długość osłonki igły w granicach: +/- 4 cm. Regulowana długość wysunięcia igły w granicach: 0 - 8 cm, średnica igły: 19 Gauge = 1,14 mm.</t>
  </si>
  <si>
    <t>Pętle do polipektomii jednorazowego użytku wykonane z plecionego drutu, długość robocza: min. 240 cm, średnica osłonki: 2,4 mm, średnica otwartej pętli: 10, 11, 13, 15, 20, 25, 27, 30, 33 mm. Dostępne kształty: owal, hexagonal, crescent, okrągła. Potwierdzenie posiadania wskazań do zimnej polipektomii (znak CE).</t>
  </si>
  <si>
    <t>Jednorazowe igły do ostrzykiwania, w teflonowej osłonce odpornej na załamania, wyposażone w mechanizm pozwalający na regulację długości wysuwania igły oraz jej blokadę w wybranej pozycji, średnica ostrza igły: 25 - 23 G, długość ostrza: 4 - 6 mm, długość całkowita: 200 -240 cm, dodatkowa osłonka umieszczona w części proksymalnej igły zabezpieczająca przed uszkodzeniem kanału roboczego endoskopu. Wewnątrzny kateter o przekroju gwiazdy.</t>
  </si>
  <si>
    <t xml:space="preserve">Klipsy hemostatyczne jednorazowego użytku, z klipsem załadowanym do zestawu, szerokość rozwarcia ramion klipsa: 11 i 17mm z możliwością kilkakrotnego otwarcia i zamknięcia ramion klipsa przed całkowitym uwolnieniem, dostępne w długościach 155 oraz 235, min. średnica kanału roboczego: 2,8 mm. </t>
  </si>
  <si>
    <t>Siatka do zbierania polipów, jednorazowego użytku, jałowa, z dostępną funkcją rotacji wokół własnej osi za pomocą pierścienia w obudowie rękojeści; średnica kanału 2,5 mm, długość 230cm; rozmiar 3x5,5cm. Narzędzie z dostępną manualną funkcją regulacji rozmiaru wielkości rozwarcia pętli w trzech rozmiarach: 10,20 oraz 30mm przy użyciu dedykowanego stopera wbudowanego w rękojeść.</t>
  </si>
  <si>
    <t>Zestaw zawierający 6 opasek wykonanych z materiału hypoalergicznego, podwiązki zamontowane w sposób nieograniczający pola widzenia, wyposażony w port, przeznaczony do irygacji miejsca obliteracji, dźwiękowa sygnalizacja momentu uwolnienia opaski, pętla przystosowana do zimnej i gorącej polipektomii z plecionego drutu w rozmiarze 25 mm o kształcie heksagonalnym, próbnik na materiał do badania histopatologicznego, możliwość stosowania narzędzi do hemostazy bez konieczności demontażu zestawu, dostępny w dwóch wersjach: dla endoskopu diagnostycznego oraz dla endoskopu terapeutycznego.</t>
  </si>
  <si>
    <t xml:space="preserve">Zestawy do opaskowania żylaków przełyku zawiera 7 podwiązek wykonanych z materiału hypoalergicznego (nie zawiera latexu), głowica wyposażona w metalową prowadnicę i zawór zwrotny z wejściem do podłączenia giętkiego drenu z przeznaczeniem do irygacji miejsca obliteracji, zestaw z mechaniczną i dźwiękową sygnalizacją momentu uwolnienia każdej podwiązki. Przystosowany do współpracy z endoskopami o średnicy: 8,6 - 11,5 mm. </t>
  </si>
  <si>
    <t xml:space="preserve">Balon do ekstrakcji złogów o skwadratowionych ramionach, balon o zmiennej średnicy, w zakresie: 9 – 12, 12 – 15 i 15 – 18 mm, dostępny z ujściem kontrastu powyżej i poniżej balonu, współpracujący z prowadnikiem: 0,035”, o długości: 450 cm, w komplecie ze skalibrowaną strzykawką do inflacji. Proksymalny marker sygnalizujący położenie balonu, średnica cewnika zmniejszająca się w przedziale 7-5 Fr. </t>
  </si>
  <si>
    <t>Niskociśnieniowy balon do achalazji pompowany powietrzem w komplecie z prowadnikiem, długość balonu: 10 cm, śr. balonu: 30, 35 i 40 mm, dł. robocza: max. 90 cm, markery na obu końcach balonu pozwalające na radiologiczną weryfikację położenia balonu.</t>
  </si>
  <si>
    <t>Balon do rozszerzania dróg żółciowych wysokociśnieniowy, z zaokrąglonymi końcami, dł. balonu: 2 cm i 4 cm, średnica balonu: 4, 6, 8, 10 mm (do wyboru), współpracuje z prowadnikiem: 0,035”, o dł.: 260 oraz 450 cm. Ciśnienie robocze: od 8 - 12 ATM.</t>
  </si>
  <si>
    <t xml:space="preserve">Balon do poszerzania zwężeń jelitowych (z prowadnikiem) o zmiennej średnicy regulowanej ciśnieniem cieczy wewnątrz balonu - trójstopniowy, z zaokrąglonymi końcami pozwalającymi na obserwację miejsca dylatacji poprzez ścianę balonu oraz z dodatkowym kanałem na prowadnik, dł. balonu: 5,5 cm, dostępne zakresy średnic balonu: 6 – 8, 8 – 10, 10 – 12, 12 – 15, 15 – 18 i 18 – 20 mm, kateter o średnicy: 7,5 Fr i długości: 240 cm, cewnik zawiera fluoroscencyjną metkę z jednoznaczną informacją o średnicach i odpowiadajacym im ciśnieniu, wszystkie średnice balonów współpracują z kanałem roboczym endoskopu o śr.: 2,8 mm. </t>
  </si>
  <si>
    <t xml:space="preserve">Balony do poszerzania zwężeń przełyku i odźwiernika (z prowadnikiem) o zmiennej średnicy regulowanej ciśnieniem cieczy wewnątrz balonu - trójstopniowy, z zaokrąglonymi końcami pozwalającymi na obserwację miejsca dylatacji poprzez ścianę balonu oraz z dodatkowym kanałem na prowadnik, dł. balonu: 5,5 cm, dostępne zakresy średnic balonu: 6 – 8, 8 – 10, 10 – 12, 12 – 15, 15 – 18 i 18 – 20 mm, kateter o średnicy: 7,5 Fr i długości: 180 cm, cewnik zawiera fluoroscencyjną metkę z jednoznaczną informacją o średnicach i odpowiadajacym im ciśnieniu, wszystkie średnice balonów współpracują z kanałem roboczym endoskopu o śr.: 2,8 mm. </t>
  </si>
  <si>
    <t>Balony do poszerzania zwężeń przełyku o zmiennej średnicy regulowanej ciśnieniem cieczy wewnątrz balonu - trójstopniowy (mocowany na drucie), z zaokrąglonymi końcami pozwalającymi na obserwację miejsca dylatacji poprzez ścianę balonu, dł. balonu: 8 cm, dostępne zakresy średnic balonu: 6 – 8, 8 – 10, 10 – 12, 12 – 15, 15 – 18 i 18 – 20 mm, kateter o średnicy: 6 Fr i długości: 180 cm, cewnik zawiera fluoroscencyjną metkę z jednoznaczną informacją o średnicach i odpowiadajacym im ciśnieniu, wszystkie średnice balonów współpracują z kanałem roboczym endoskopu o śr.: 2,8 mm. Zakres podawanego ciśnienia w balonach: od 3 - 10 ATM.</t>
  </si>
  <si>
    <t>Cewnik do ERCP dwu lub trzykanałowy do wyboru, długość: od 190 cm i średnica: od 5 Fr, końcówka prosta lub zakrzywiona.</t>
  </si>
  <si>
    <t>Polimerowa proteza: 1 - cienkościenna do drenażu dróg żółciowych, z endoskopowym znacznikiem od strony XII-cy, w dwóch wersjach, centralnie gięta i z zagięciem XII-czym, o śr. 7 Fr  (o śr. wew.: 1,7 mm), 8,5 Fr (o śr. wew.: 2,1 mm) i 10 Fr (o śr. wew.: 2,3 mm) 2 - cienkościenna do drenażu dróg żółciowych, z endoskopowym znacznikiem od strony XII-cy, w kształcie podwójnego pigtail, o śr. 7 Fr (o śr. wew.: 1,7 mm) i 10 Fr (o śr. wew.: 2,3 mm).</t>
  </si>
  <si>
    <t>Zestawy do protezowania dróg żółciowych z protezą typu Amsterdam wykonaną z materiału zapewniającego przedłużoną drożność, fabrycznie zmontowany, zawiera cewnik prowadzący, cewnik popychający oraz protezę zamocowaną w sposób umożliwiający korektę jej położenia zarówno w przód jak i w tył, współpracuje z prowadnikiem o średnicy: 0,035”. Dostępne długości protez: 5, 7, 10, 12 i 15 cm, średnice protez: 7 - 8,5 - 10 i 11,5 Fr.</t>
  </si>
  <si>
    <t>Jednorazowy zestaw do wprowadzania stentów plastikowych: 7;8,5;10Fr</t>
  </si>
  <si>
    <t>Papillotom igłowy - trójkanałowy, długość igły: 4 - 6 mm, średnica końcówki: 4,8 Fr, zalecany prowadnik: 0,035".</t>
  </si>
  <si>
    <t>Koszyk trapezoidalny w stalowym pancerzu do ekstrakcji złogów z funkcją awaryjnej litotrypsji, z zabezpieczeniem przed uwięźnięciem złogu wewnątrz kosza, współpracuje z prowadnikiem o średnicy: 0,035”, min. średnica kanału roboczego: 3,2 mm, wymagane rozmiary kosza: 1,5 x 3, 2 x 4 cm 2,5 x 5 i 3 x 6 cm.</t>
  </si>
  <si>
    <t>Dwukanałowa szczotka cytologiczna z cieniującą końcówką i systemem pomiaru odległości, średnica katateru: 8 Fr, średnica szczoteczki: 2,1 mm, zalecany prowadnik: 0,035".</t>
  </si>
  <si>
    <t>Sfinkterotom jednorazowego użytku, z niezależnymi kanałami dla prowadnika i podawania kontrastu, dł. robocza: 200 cm, dł. cięciwy tnącej: 20 i 30 mm, nos: 5 mm, średnica noska do wyboru: 3,9 mm, 4,4 mm, 4,9 mm.</t>
  </si>
  <si>
    <t>Prowadnik endoskopowy: dostępne średnice: 0,025, 0,035 i 0,038”,
dostępne długości: 260 i 450 cm, dostępne trzy wersje prowadników z hydrofilną końcówką roboczą widoczną w RTG o długości: 5 cm, 10 cm, 5 cm i 10 cm (po obu stronach prowadnika), sztywność: standardowa i usztywniona, dostępne końcówki: prosta i zagięta, z nitinolowym rdzeniem odpornym na załamania, w części dystalnej pokryty tworzywem zmniejszającym tarcie i ułatwiającym wymianę narzędzi, izolowany elektrycznie, dwukolorowy, zapewniający możliwość kontroli ruchu i położenia.</t>
  </si>
  <si>
    <t>Samorozprężalny stent do protezowania nowotworowych zwężeń przełykowych oraz uszczelniania przetok, uwalniany dystalnie, znaczniki RTG na zestawie wprowadzajacym, wykonany z grubego drutu nitinolowego - dobra widoczność całego stentu pod RTG, możliwość repozycji na zestawie do 75% znacznik repozycyjny na rękojeści, możliwość wykonania MRI w warunkach zgodnych z wymogami określonymi w instrukcji obsługi, nitka do repozycji od strony proksymalnej stentu, dostępna wersja pokrywana i z odsłoniętymi końcami, długość: 10 cm, 12 cm, 15 cm, średnica robocza: 18 mm i 23 mm, średnica kołnierzy antymigracyjnych: 25 / 23, 28 / 28 mm, zalecany prowadnik: 0,038". W przypadku stosowania stentu całkowicie pokrytego możliwa jest jego implantacja w zwężeniach łagodnych. W takim przypadku może on być implantowany na okres do 8 tygodni, a następnie bezpiecznie usunięty.</t>
  </si>
  <si>
    <t>Samorozprężalny, platinolowy, pokrywany stent do protezowania nowotworowych oraz łagodnych zwężeń dróg żółciowych (załadowany do zestawu), z petlą do repozycji, średnica stentu: 10 mm, dł: 4, 6, 8, 10, 12 cm oraz 8 mm, dł: 6, 8, 10, 12 cm, średnica zestawu wprowadzającego: 8,5 Fr, z możliwością otwierania i zamykania stentu na zestawie do min. 80% i złożenia zestawu do pozycji wyjściowej, markery RTG na zestawie pozwalające na kontrolę stopnia uwolnienia stentu oraz jednoznaczne określenie punktu, po przekroczeniu, którego nie jest możliwe zamknięcie stentu. Zalecany prowadnik: średnica 0,035", długość: 260 / 450 cm. Możliwość usuniecia stentu w wersji całkowicie krytej od 12 miesięcy od implantacji.</t>
  </si>
  <si>
    <t>Samorozprężalny, nitinolowy stent do protezowania zwężeń jelitowych. Stent: średnica 25 / 30 mm oraz 22 / 27mm, długość: 6, 9, 12 cm. System wprowadzający: długość robocza: 135 cm i 230 cm, średnica: 10 Fr. Zalecany prowadnik: 0,035".</t>
  </si>
  <si>
    <t>Samorozprężalny, nitinolowy stent do protezowania zwężeń dwunastnicy. Stent: średnica 22 / 27 mm, długość: 6, 9, 12 cm. System wprowadzający: długość 230 cm, średnica 10 Fr. Zalecany prowadnik: 0,035".</t>
  </si>
  <si>
    <t>Urządzenie do inflacji i deflacji balonów do achalazji w komplecie z manometrem.</t>
  </si>
  <si>
    <t>Urządzenie wielorazowego użytku do obsługi balonów, do poszerzania zwężeń oraz współpracujące z koszykiem z funkcją litotrypsji.</t>
  </si>
  <si>
    <t>Urządzenie do inflacji z manometrem, posiadające funkcję szybkiej pre-inflacji i szybkiej deflacji.</t>
  </si>
  <si>
    <t>Cewnik do termicznej ablacji dróg żółciowych: elektroda o długości 2x8 mm oraz średnicy 8 Fr, długość cewnika 180 cm. kompatybilna z posiadanym w pracowni generatorem Erbe Vio</t>
  </si>
  <si>
    <t>Jednorazowy endoskop do choledoskopu terapeutycznego: pole widzenia 120 stopni, średnica końcówki dystalnej 10,5Fr; maksymalna średnica robocza 10,8Fr; długość robocza 214 cm; średnica kanłu roboczego 1,2mm. Wykonawca zobowiązany jest do użyczenia Zamawiającemu na okres realizacji umowy generatora kompatybilnego z zaoferowanymi endoskopami.</t>
  </si>
  <si>
    <t xml:space="preserve">Kleszcze biopsyjne współpraujące z jednorazowymi endoskopami choledeoskopu cyfrowego o średnicy zewnętrznej 1,0mm </t>
  </si>
  <si>
    <t>Koszyk 15mm współpracujący z jednorazowymi endoskopami choledoskopu cyfrowego</t>
  </si>
  <si>
    <t>Pętla 9mm współpracująca z jednorazowymi endoskopami choledoskopu cyfrowego</t>
  </si>
  <si>
    <t>Zestaw drenów do choledoskopu cyfrowego.</t>
  </si>
  <si>
    <t>Sonda do litotrypsji w drogach żółciowych - średnica 1.9 Fr, długość 375 cm. Wykonawca zobowiązany jest do użyczenia Zamawiającemu na okres realizacji umowy generatora kompatybilnego z zaoferowaną sondą.</t>
  </si>
  <si>
    <t>Pakiet nr 13 - Akcesoria endoskopowe VI</t>
  </si>
  <si>
    <t>Pakiet nr 14 - Akcesoria endoskopowe VII</t>
  </si>
  <si>
    <t>Pakiet nr 15-Akcesoria endoskopowe VIII</t>
  </si>
  <si>
    <t>zest.</t>
  </si>
  <si>
    <t xml:space="preserve">Kleszcze biopsyjne jednorazowego użytku, w powleczeniu PE, z markerami głębokości widocznymi w obrazie endoskopowym, łyżeczki o długości 3,21mm, rozwarciu 5mm. Łyżeczki owalne: gładkie. Dostępne w długościach: 1600mm - przy średnicy narzędzia 1,8mm. Pakowane pojedynczo, w zestawie 4 etykiety samoprzylepne do dokumentacji z nr katalogowym, nr LOT, datą ważności. </t>
  </si>
  <si>
    <t xml:space="preserve">Pułapka jednokomorowa na ssak, jednorazowego użytku; o średnicy zewnętrznej komory 30mm i długości drenu 125mm. Pakowana pojedynczo,  z przyrządem do usuwania pobranego materiału z szufladki, każde opakowanie zawiera 4 etykiety samoprzylepne do dokumentacji z nr katalogowym, nr LOT, datą ważności oraz danymi producenta. </t>
  </si>
  <si>
    <t xml:space="preserve">Ustnik endoskopowy z otworem centralnym o średnicy 22mm x 27mm, ze wstepnie założoną po jednej stronie gumką tekstylną. Nie zawiera lateksu. Otwory w gumce co 15 mm dające wiele możliwości w zakresie poprawnego mocowania ustnika. Ustnik posiadający silikonową osłonę uzębienia pacjenta. Pakowany pojedynczo, w zestawie  3 etykiety samoprzylepne do dokumentacji z nr katalogowym, nr LOT, datą ważności oraz danymi producenta. </t>
  </si>
  <si>
    <t xml:space="preserve">Klipsownica hemostatyczna z załadowanym, gotowym do użycia klipsem. Obrotowa - 360 stopni w obydwu kierunkach. Możliwość wielokrotnego zamknięcia i otwarcia przed ostatecznym uwolnieniem klipsa. Średnica narzędzia 2,6mm, rozwarcie ramion klipsa 11mm (długość ramienia 9mm) i 16mm (długość ramienia 9,5mm), stopień zagięcia ramion klipsa 90 stopni i 135 stopni, długość narzędzia 2300mm. Możliwość rezpozycjonowania już zaaplikowanego klipsa. Uwolniony klips ma postać jednego elementu i pozbawiony jest jakichkolwiek fragmentów mogących się od niego oddzielić po uwolnieniu i tym samym uszkodzić kanał endoskopu. Klipsownica pakowana sterylnie, pojedynczo w pakiety i dodatkowo w plastikowy pancerz transportowy.  Możliwość wykonywania badań rezonansu magnetycznego u pacjentów z zaaplikowanym klipsem (warunki opisane w dołączonej instrucji użytkowania wyrobu). </t>
  </si>
  <si>
    <t xml:space="preserve">Nasadki przedłużające; jednorazowego użytku; wykonane z przezroczystego silikonu; typ prosty; otwór boczny; kompatybilne z posiadanmi przez zamawiającego endoskopami. Nasadki w zależności od średnicy, posiadają kolorowe oznaczenia na opakowaniach: różowy, niebieski, pomarańczowy, jasny zielony, żółty oraz ciemno zielony. </t>
  </si>
  <si>
    <t xml:space="preserve">Szczotki czyszczące, jednorazowe, dwustronne 
średnica włosia 5 mm i 10 mm. Dł. Narzędzia 2300 mm, 
średnica cewnika 1,7 mm. Główka pierwsza wymiary: dł. 
Szczoteczki 30 mm, szerokość 10 mm, dł. włosia 5 mm, 
główka druga wymiary: dł. szczoteczki 20 mm, 
szerokość szczoteczki 5 mm, dł. włosia 3 m. 
</t>
  </si>
  <si>
    <t>Ustnik do gastroskopii w rozmiarach: 60 Fr, 54 Fr, dostępność wersji z retencją lub bez.</t>
  </si>
  <si>
    <t xml:space="preserve">Zestaw szczotek czyszczących jednorazowych.Szczotka do czyszczenia kanałów roboczych: dwustronna, dł.: 240 cm, śr. każdej z główek: 5 mm i długości: 13 mm, śr.teflonowego cewnika: 1,65 mm. Szczotka krótka do czyszczenia gniazd zaworów, główki o śr.: 10 mm oraz długości: 40 mm. </t>
  </si>
  <si>
    <t>Czterokomorowa pułapka na polipy.</t>
  </si>
  <si>
    <t>Gąbka do mycia i zabezpieczania endoskopów.</t>
  </si>
  <si>
    <t xml:space="preserve">Szczypce biopsyjne jednorazowego użytku do usuwania ciał obcych; średnica narzędzia 2,4mm i 1,8mm, długość robocza 180 i 230 cm, zakończenie łyżeczek w kształcie aligatora lub ząb szczura, średnica rozwarcia szczęk: 4,5mm; 7mm; 8mm; 9mm. 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</si>
  <si>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</si>
  <si>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</si>
  <si>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</si>
  <si>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</si>
  <si>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</si>
  <si>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</si>
  <si>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</si>
  <si>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</si>
  <si>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</si>
  <si>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</si>
  <si>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Pakiet nr 16 - Akcesoria endoskopowe IX</t>
  </si>
  <si>
    <t>Proteza plastikowa typu Cotton-Leung stosowana do drenażu zablokowanych przewodów żółciowych. Produkt zawiera: protezę wykonaną z PE lub EVA oraz osłonkę ułatwiającą wprowadzenie protezy do kanału roboczego endoskopu. Rozmiary: średnica 7, 8.5, 10 lub 11.5 Fr, długość od 5 do 18 cm. Produkt jałowy, jednorazowego użytku</t>
  </si>
  <si>
    <t>Proteza plastikowa do drenażu dróg żółciowych typu „podwójny pigtail” do zablokowanych dróg żółciowych. Produkt zawiera protezę wykonaną z polietylenu oraz osłonkę prostującą, ułatwiającą wprowadzenie protezy do kanału roboczego endoskopu. Temperowana końcówka (6 Fr – 10 Fr) ułatwia gładką kaniulację. Rozmiary: średnica 5, 7, 8 lub 10 Fr, dł. od 3 do 15 cm. Produkt jałowy, przeznaczony do jednorazowego użytku.</t>
  </si>
  <si>
    <t>Proteza plastikowa typu Zimmon do drenażu kanałów trzustkowych z pojedynczym pigtailem, otworami drenującymi ułożonymi spiralnie na całej długości, języczkiem minimalizyjącym przemieszczanie oraz cieniodajną opaską. Rozmiary: średnica 5 lub 7 Fr, długość od 2 do 12 cm. Produkt jałowy, jednorazowego użytku.</t>
  </si>
  <si>
    <t>Proteza plastikowa do drenażu niedrożnych kanałów trzustkowych ze spiralnie ułożonymi otworami ułatwiającymi drenaż oraz 4 języczkami minimalizującymi przemieszczanie. Rozmiary: średnica 3, 5, 7 lub 10 Fr, długość od 3 do 15 cm. Produkt jałowy, jednorazowego użytku.</t>
  </si>
  <si>
    <t xml:space="preserve">Jednofazowy system do wprowadzania protez do dróg żółciowych, akceptujący prowadnik o średnicy 0.035". Posiada 4 cieniodajne opaski ułożone co 5 cm na odcinku 20 cm. Rozmiary: średnica cewnika popychającego/prowadzącego 8.5/5, 10/6 lub 11/6 Fr o długości cewnika prowadzącego 205 cm. </t>
  </si>
  <si>
    <t xml:space="preserve">Jednofazowy system do wprowadzania protez do dróg żółciowych, akceptujący prowadnik o średnicy 0.035" i współpracujący z ultrakrótkim prowadnikiem 205 cm. Możliwośc zakładania kilku protez bez konieczności rekaniulacji, co skraca czas zabiegu. Rozmiary: średnica cewnika popychającego/prowadzącego 8.5/5 lub 9/5.5 Fr o długości cewnika popychającego/prowadzącego 170/195 cm. </t>
  </si>
  <si>
    <t>Endoskopowy przyrząd hemostatyczny z kartridżem z CO2 stosowany do uzyskiwania hemostazy w przypadku krwawienia z przewodu pokarmowego. Zawiera obojętny proszek bentonitowy podawany przez cewnik o długości 220 cm i średnicy 7 lub 10 Fr. Sterylny, jednorazowego użytku.</t>
  </si>
  <si>
    <t>Ligator wielopodwiązkowy stosowany do endoskopowego podwiązywania żylaków przełyku oraz do podwiązywania wewnętrznych guzków krwawniczych. Zestaw zawiera magazynek z plecionym sznurem zapadkowym, gumki do obliteracji, cewnik ładujący, precyzyjny uchwyt oraz adapter irygacyjny. Przedostatnia gumka przezroczysta. Ilość gumek: 4, 6 lub 10. Średnica zewnętrzna endoskopu: 8.6-9.2, 9.5-11.5, 9.5-13 lub 11-14 mm. Niesterylny, jednorazowego użytku.</t>
  </si>
  <si>
    <t>Ligator wielopodwiązkowy do mukozektomii z miękką, plecioną pętlą heksagonalną stosowany do wykonywania endoskopowej resekcji w obrębie górnego odcinka przewodu pokarmowego. Zawiera sześć lateksowych opasek do usuwania dużych zmian. Rozmiary: zewnętrzna średnica endoskopu 9.5-13 lub 11-14 mm, średnica koszulki 5 lub 7 Fr, rozmiar pętli 1.5x2.5 cm. Minimalna średnica kanału roboczego 3.7. Ligator niesterylny, pętla sterylna. Jednorazowego użytku.</t>
  </si>
  <si>
    <t>Cystotom stosowany do przezżołądkowego lub przezdwunastniczego nakłucia elektrochirurgicznego torbieli rzekomej trzustki. Połączenie noża igłowego i pierścienia diatermicznego eliminuje potrzebę wymiany narzędzi, co skraca czas zabiegu. Rozmiary: długość/średnica cewnika wewnętrznego 190 cm/5 Fr, długość/średnica cewnika zewnętrznego 165 cm/10 Fr, średnica pierścienia diatermicznego 10 Fr. Akceptuje prowadnik 0.035". Sterylny, jednorazowego użytku.</t>
  </si>
  <si>
    <t>Sonda nosowo-żółciowa stosowana do czasowego drenażu dróg żółciowych. Zestaw zawiera cewnik do przekładania przez nos (o długości 50 cm) z PCV, cewnik do podłączenia drenażu wykonany z PCV, ułatwiający płukanie i drenaż, prowadnik ze stali nierdzewnej powlekanej TFE oraz cewnik drenujący z PE zakończony pigtailem lub pigtailem z pętlą alfa. Rozmiary: długość cewnika 235 lub 250 cm, średnica cewnika 5, 6, 7, 8.5 lub 10 Fr. Akceptuje prowadnik 0.035". Sterylna, jednorazowego użytku.</t>
  </si>
  <si>
    <t>Endoskopowa igła ultrasonograficzna typu FNA stosowana do wykonywania biopsji podśluzówkowych zmian żołądkowo-jelitowych. Posiada specjalne wgłębienia wspomagające widoczność igły w obrazie USG. Naturalnie wyprofilowany uchwyt zapewnia precyzyjną kontrolę nad igłą oraz stabilność, wyposażony w pierścień zabezpieczający i blokujący. Znacznik referencyjny "zero" zapewnia całkowite wycofanie igły do koszulki. Strzykawka o objętości 10 ml posiada dwie blokady tłoczka. Mandryn z zaokrągloną końcówką. Rozmiary: średnica igły/średnica koszulki 19 G/5.2-4.3 Fr, 22 G/5.2 albo 5.4 Fr lub 25 G/5.2 Fr; nastawne przedłużenie igły 0-8 cm, nastawna długość koszulki 0-5 cm, długość narzędzia ok. 1400 mm, regulowana w zakresie 1380-1430 mm. Sterylna, jednorazowego użytku.</t>
  </si>
  <si>
    <t>Poszerzadło do dróg żółciowych, stosowane do poszerzania zwężonych dróg żółciowcyh i trzustkowych, wyposażone w cieniodajną opaskę widoczną we fluoroskopii. Rozmiary: średnica temperowanego cewnika 6-4, 6.9-4, 8.4-5, 9-6, 9.6-6 lub 11.4-7 Fr o długości 195 cm; długość zwężonej końcówki 4 cm. Akceptuje prowadnik 0.035". Sterylny, jednorazowego użytku.</t>
  </si>
  <si>
    <t>Igłowy sfinkterotom trójkanałowy, stosowany do uzyskania dostępu do przewodu żółciowego, posiadający temperowany koniec dystalny 7.5-6 Fr. Wysunięcie igły 4 +/- 2 mm, osobne kanały dla prowadnika 0.035" i do podawania kontrastu, długość cewnika 177 cm. Sterylny, jednorazowego użytku.</t>
  </si>
  <si>
    <t xml:space="preserve">Rozgałęźnik Y. Zawór hemostatyczny Y-adapter zaprojektowany w celu zapewnienia pewnego uszczelnienia wokół urządzeń i stabilizacji pozycji prowadnika.
Duża średnica wewnętrzna 0,118 cala (2,997 mm) 
ułatwia przejście urządzenia do 9Fr.
Obrotowy łącznik ustawia port iniekcji w optymalnym miejscu podczas całej procedury. </t>
  </si>
  <si>
    <t>Proteza dróg żółciowych wykonana z PE  typ prosty, jednorazowego użytku, posiadająca 2 zaczepy mocujące. Śr. 8,5Fr. Długości: 5cm; 7cm; 9cm; 12cm, 15cm  (do wyboru przez zamawiającego), w opakowaniu plastikowy pozycjoner ułatwiający wprowadzanie protezy do kanału roboczego endoskopu.</t>
  </si>
  <si>
    <t>Proteza dróg żółciowych wykonana z PE  typ prosty, jednorazowego użytku, posiadająca 2 zaczepy mocujące. Śr. 10Fr. Długości: 5cm; 7cm; 9cm; 12cm, 15cm (do wyboru przez zamawiającego), w opakowaniu plastikowy pozycjoner ułatwiający wprowadzanie protezy do kanału roboczego endoskopu.</t>
  </si>
  <si>
    <t>Zestaw do protezowania dróg żółciowych, jednorazowego użytku, jednofazowy, składający się ze złożonego wstępnie cewnika i popychacza, z portem bocznym, dla protez 8,5Fr. Długość 220 cm, możliwość podawania kontrastu bez usuwania prowadnika. Markery RTG w odcinku dystalnym cewnika oraz popychacza.</t>
  </si>
  <si>
    <t>Zestaw do protezowania dróg żółciowych, jednorazowego użytku, jednofazowy, składający się ze złożonego wstępnie cewnika i popychacza, z portem bocznym, dla protez 10Fr. Długość 220 cm, możliwość podawania kontrastu bez usuwania prowadnika. Markery RTG w odcinku dystalnym cewnika oraz popychacza.</t>
  </si>
  <si>
    <t>Balon bariatryczny z medycznego silikonu, zakładany na maksimum 12 miesięcy, możliwość wypełnienia balonu solą fizjologiczną z wymaganym zakresem min. 400 ml - max 700 ml, możliwość odessania lub dopełnienia zawartości balonu w okresie trwania terapii, średnica maksymalna po napełnieniu 11 cm.</t>
  </si>
  <si>
    <t xml:space="preserve">Nakładka rozszerzająca, jednorazowa, umożliwia rozszerzanie pod kontrolą wzroku. Nakładka z otworem na prowadnik. Dostępne średnice nakładek: 7.1mm, 8.1mm i 10.1mm dla gastroskopów o średnicy 5,5 - 6,0 mm oraz 12mm, 14mm, 16mm dla gastroskopów o średnicy od 9,8mm do 10,3 mm. W zestawie taśma mocująca.
</t>
  </si>
  <si>
    <t>Rozmiar</t>
  </si>
  <si>
    <t>Cewniki diagnostyczne do badań naczyniowych, do wybiórczego kontrastowana naczyń, końcówka cewnika stabilna i atraumatyczna, wyprofilowana tak, aby umożliwiała wybiórcze zacewnikowanie tętnic, typy ukształtowania końcówki: Renal, Bentson, Headhunter, Newton, Mani, Multipurpose, Simmons, Sidewinder, J-Curve, Cobra, Shepard Hook, Celiac TrunkVertebral, Straight, Pigtail, cewnik zbudowany z poliuretanu, cewnik zbrojony oplotem stalowym, marker na końcu cewnika – „świecąca” w RTG końcówka cewnika, dobra sterowalność 1:1, średnica zewnętrzna 4F lub 4,1F, przy średnicy wewnętrznej = lub &gt; 0,042” i przepływie powyżej 16,7 ml/s, średnica zewnętrzna 5F, przy średnicy wewnętrznej = lub &gt; 0,048” i przepływie powyżej 21 m/s, średnica zewnętrzna 6F, przy średnicy wewnętrznej = lub &gt; 0,048” i przepływie powyżej 26 ml/s.</t>
  </si>
  <si>
    <t>Prowadniki obwodowe o pokryciu teflonowym lub z PTFE, typu Amplaz, Super Stiff, końcówka prowadnika atraumatyczna giętka, prowadnik o trzonie stalowym pokryty PTFE lub teflonem,
 długości 150, 180 i 260 cm, średnica 0,035” i 0,038”, dobre kontrastowanie w RTG.</t>
  </si>
  <si>
    <t>Prowadniki diagnostyczne z nieruchomym rdzeniem, fabrycznie powlekane PTFE, jednolite wykończenie powierzchni. Łatwe manewrowanie. Średnice od .018" do .065", długości 150, 175, 180 i 260 cm, typy ukształtowania końcówek prosta i "J", miękkie.</t>
  </si>
  <si>
    <t>Prowadniki obwodowe o pokryciu teflonowym, hydrofilnym lub z PTFE, końcówka prowadnika atraumatyczna, prosta, J-curve, prowadnik o trzonie nitinolowym, długości 150, 180 i 260 cm, średnica 0,035”, dobre kontrastowanie w RTG, typy końcówek standardowa i sztywna, w zestawie torquer.</t>
  </si>
  <si>
    <t>Prowadniki angioplastyczne sterowalne, hydrofobowe, średnica prowadnika 0,018” i  0,035”, długość prowadnika 180 cm i 300 cm, platynowy oplot (dobrze kontrastujący w promieniach RTG) o długości 5 cm, 8 cm, 14 cm, długość końcowych odcinków do kształtowania 4 cm, 8 cm oraz 14 cm. Prowadnik oferowany w kształtach końcówki: „J”, Angled i prosty, miękka atraumatyczna końcówka typu Super Soft, Soft oraz Standard, pokrycie PTFE lub teflonem. Dobra manewrowalność, dobre kontrastowanie końcówki w obrazie RTG.</t>
  </si>
  <si>
    <t>Prowadnik obwodowy 0,014", końcówka prowadnika atraumatyczna giętka, prosta, J-curve, prowadnik o trzonie stalowym pokryty PTFE lub teflonem, prowadnik o ruchomym stalowym rdzeniu pokrytym teflonem, prowadniki sterowalne w ofercie, długości od 180, 195 i 300 cm, dobre kontrastowanie w RTG.</t>
  </si>
  <si>
    <t>Kleszcze chwytające jednorazowego użytku, w powleczeniu PE. Typ łopatek ząb szczura o rozwarciu 15mm. Wersja obrotowa: ząb szczura o rozwarciu 8,3mm.  Długość robocza 2300mm, średnica narzędzia 2,3mm. Pakowane pojedynczo, w zestawie 4 etykiety samoprzylepne do dokumentacji z nr katalogowym, nr LOT, datą ważności.</t>
  </si>
  <si>
    <t>Kleszcze chwytające jednorazowego użytku, w powleczeniu PE. Typ łopatek aligator o rozwarciu 11mm Długość robocza 2300mm, średnica narzędzia 2,3mm. Pakowane pojedynczo, w zestawie 4 etykiety samoprzylepne do dokumentacji z nr katalogowym, nr LOT, datą ważności.</t>
  </si>
  <si>
    <t xml:space="preserve">Pakiet nr 18-Soczewka </t>
  </si>
  <si>
    <t>Nasadka endoskopowa do argonu.</t>
  </si>
  <si>
    <t>Silikonowy kapturek do usuwania ciał obcych.</t>
  </si>
  <si>
    <t>Kotwica do uchwycenia tkanki. Trzy wysuwane, zagięte ostrza do mocowania w twardych tkankach.</t>
  </si>
  <si>
    <t xml:space="preserve">Rozmiary protez: śr. 6 mm,  w min. 3 długościach od 4 cm do 8 cm, do wyboru przez Zamawiającego. </t>
  </si>
  <si>
    <t xml:space="preserve">Rozmiary protez: śr. 8 mm, w min. 3 długościach od 4 cm do 8 cm, do wyboru przez Zamawiającego. </t>
  </si>
  <si>
    <t xml:space="preserve">Rozmiary protez: śr. 10 mm, w min. 3 długościach od 4 cm do 8 cm, do wyboru przez Zamawiającego. </t>
  </si>
  <si>
    <t>Rozmiary protez: śr. protezy po rozprężeniu 14 mm, dł 2 i 3 cm.</t>
  </si>
  <si>
    <t>Rozmiary protez: śr. protezy po rozprężeniu 16 mm, dł 2 i 3 cm.</t>
  </si>
  <si>
    <t xml:space="preserve">Rozmiary protez: śr. 6 mm,                w min. 8 długościach od 4 cm do 14 cm, do wyboru przez Zamawiającego. </t>
  </si>
  <si>
    <t>Rozmiary protez: śr. 8 mm,                w min. 8 długościach od 4 cm do 14 cm do wyboru przez Zamawiającego.</t>
  </si>
  <si>
    <t xml:space="preserve">Rozmiary protez: śr. 10 mm,                w min. 8 długościach od 4 cm do 14 cm do wyboru przez Zamawiającego. </t>
  </si>
  <si>
    <t xml:space="preserve">Rozmiary protez: śr. 20mm,                w min. 4 długościach od 6 cm do 14 cm do wyboru przez Zamawiającego. </t>
  </si>
  <si>
    <t xml:space="preserve">Rozmiary protez: śr. 22 mm,                w min. 4 długościach od 8 cm do 14 cm do wyboru przez Zamawiającego. </t>
  </si>
  <si>
    <t xml:space="preserve">Rozmiary protez: śr. 20 mm,                  w min. 3 długościach od 8 cm do 14 cm do wyboru przez Zamawiającego. </t>
  </si>
  <si>
    <t xml:space="preserve">Rozmiary protez: śr. 22 mm,                  w min. 3 długościach od 8 cm do 14 cm do wyboru przez Zamawiającego. </t>
  </si>
  <si>
    <t xml:space="preserve">Rozmiary protez: śr. 24 mm,                 w min. 3 długościach od 8 cm do 14 cm do wyboru przez Zamawiającego. </t>
  </si>
  <si>
    <t xml:space="preserve">Rozmiary protez: śr. 20 mm,                 w min. 3 długościach od 8 cm do 14 cm do wyboru przez Zamawiającego. </t>
  </si>
  <si>
    <t xml:space="preserve">Rozmiary protez: śr. 22 mm,                 w min. 3 długościach od 8 cm do 14 cm do wyboru przez Zamawiającego. </t>
  </si>
  <si>
    <t xml:space="preserve">Rozmiary stentu: śr. 18 mm,                 w min. 3 długościach od 6 cm do 12 cm do wyboru przez Zamawiającego. </t>
  </si>
  <si>
    <t xml:space="preserve">Rozmiary protez: śr. 22 mm,                 w min. 3 długościach od 10 cm do 15 cm do wyboru przez Zamawiającego. </t>
  </si>
  <si>
    <t xml:space="preserve">Rozmiary protez: śr. 24 mm,                 w min. 3 długościach od 10 cm do 15 cm do wyboru przez Zamawiającego. </t>
  </si>
  <si>
    <t xml:space="preserve">Rozmiary protez: śr. 8 mm,                     w min. 2 długościach od 8 cm do 12 cm do wyboru przez Zamawiającego. </t>
  </si>
  <si>
    <t xml:space="preserve">Rozmiary protez: śr. 20 mm,                 w min. 3 długościach od 10 cm do 15 cm do wyboru przez Zamawiającego. </t>
  </si>
  <si>
    <t>Proteza samorozprężalna, nitinolowa do drenażu torbieli trzustki i  
pęcherzyka żółciowego na zestawie z klońcówką palącą. Usuwalna, 
posiadająca dwa kołnierze zapobiegające migracji. Długość protezy 
2 cm, średnica: 16mm. Znaczniki widoczne w rtg zestawie i na protezie. 
Zestaw do wprowadzenia o parametrach: śr. 10 Fr, dł.180 cm</t>
  </si>
  <si>
    <t xml:space="preserve">Rozmiary protez: śr. 8 mm,                 w min. 3 długościach od 6 cm do 8 cm do wyboru przez Zamawiającego. </t>
  </si>
  <si>
    <t xml:space="preserve">Rozmiary protez: śr. 10 mm,                 w min. 3 długościach od 6 cm do 8 cm do wyboru przez Zamawiającego. </t>
  </si>
  <si>
    <t xml:space="preserve">Rozmiary protez: śr. 6 mm,                 w min. 5 długościach od 4 cm do 12 cm do wyboru przez Zamawiającego. </t>
  </si>
  <si>
    <t xml:space="preserve">Rozmiary protez: śr. 8 mm,                 w min. 5 długościach od 4 cm do 12 cm do wyboru przez Zamawiającego. </t>
  </si>
  <si>
    <t xml:space="preserve">Jednorazowa elektroda typu cylindrycznego, bipolarna, 
przeznaczona do ablacji zmian w zwężeniach dróg żółciowych podczas 
ECPW. Wyposażona w system monitorowania temperatury części roboczej elektrody. </t>
  </si>
  <si>
    <t xml:space="preserve">Jednorazowa elektroda typu igłowego, monopolarna, przeznaczona do ablacji zmian w trzustce pod kontrolą EUS. Wyposażona w system chłodzenia pancerza wymuszonym obiegiem cieczy. Regulowana głębokość wprowadzenia ostrza do zmiany. </t>
  </si>
  <si>
    <t>Klips nitinilowy do mocowania protez przełykowych.</t>
  </si>
  <si>
    <t xml:space="preserve">Koparka umożliwiająca łatwe i skuteczne usuwanie tkanki martwiczej 
(trzustki), skrzepów krwi, bolusów pokarmowych i ciał obcych. Do endoskopów o średnicach od 9,5–10,5 mm. Długość robocza 165 cm. </t>
  </si>
  <si>
    <t xml:space="preserve">Rozmiary protez: śr. 12 mm,                 w min. 3 długościach od 6 cm do 14 cm do wyboru przez Zamawiającego. </t>
  </si>
  <si>
    <t xml:space="preserve">Rozmiary protez: śr. 16 mm,                 w min. 3 długościach od 6 cm do 14 cm do wyboru przez Zamawiającego. </t>
  </si>
  <si>
    <t xml:space="preserve">Rozmiary protez: śr. 14 mm, w min. 3 długościach od 6 cm do 14 cm do wyboru przez Zamawiającego. </t>
  </si>
  <si>
    <t xml:space="preserve">Rozmiary protez: śr. 10 mm, w min. 3 długościach od 6 cm do 14 cm do wyboru przez Zamawiającego. </t>
  </si>
  <si>
    <t xml:space="preserve">Szczypce dwustronne. Zamykana niezależnie od siebie bransza prawa i lewa. Do mocowania brzegów perforacji. </t>
  </si>
  <si>
    <t>Zestaw do zakładania klipsa nitinolowego w składzie: klips 9 mm, okrągły gotowy do założenia, szczęki z zębami (zęby gładkie lub z małym kolcem do wyboru przez  Zamawiającego), z nakładką na końcówkę endoskopu, mechanizm zwalniający montowany na kanale roboczym. Długość robocza 165 cm do endoskopów o średnicy 8,5-11,00 mm.</t>
  </si>
  <si>
    <t>Proteza do dróg żółciowych  samorozprężalna nitinolowa, przeznaczona do tymczasowego zakładania w zwężeniach po transplantacji wątroby, pokrywana, ze zwężeniem w części środkowej o 20% w stosunku do końców, z lassem o długości 10 cm. Po trzy  znaczniki platynowe na obu końcach, widoczne w RTG. Zestawu do wprowadzania o wymiarach 8,5 - 9 Fr, długość 180 cm</t>
  </si>
  <si>
    <t xml:space="preserve">Stent nitinolowy do drenażu torbieli trzustki. Posiadający   dwa kołnierze zapobiegające przemieszczaniu się stentu. Zestaw do wprowadzania o parametrach: śr. 10  Fr i dł.  180 cm. </t>
  </si>
  <si>
    <t>Stent przełykowy samorozprężalny, wykonany z nitinolu, pokryty w całości łącznie z kielichami silikonem, po 4 markery platynowe na każdym końcu i 2 w środku widoczne w RTG. Dodatkowa zastawka antymigracyjna w postaci niepowlekanej siatki wykonanej z nitinolu i mocowanej do właściwej protezy tylko pod górnym kielichem oraz zastawka antyrefluskowa.</t>
  </si>
  <si>
    <t>Proteza samorozprężalna stosowana do zamykania nieszczelności po zabiegach typu b-pass. Proteza powlekana, usuwalna, posiadająca  2 powlekane kołnierze antymigracyjne. Odstęp pomiędzy kołnierzami 25 mm. Zestaw do wprowadzania o średnicy 22 Fr i dł. 70 cm.</t>
  </si>
  <si>
    <t>Proteza samorozprężalna stosowana do zamykania nieszczelności po 
gastrektomii. Proteza powlekana, usuwalna.  Średnica protezy 24 mm, długość 230 mm. Zestaw do wprowadzania o średnicy 20 Fr, dł. 70 cm.</t>
  </si>
  <si>
    <t>Proteza somorozprężalna do dróg żłciowych, pokrywana,usuwalna. Wykonana z drutu nitinolowego w formie połączonych pierścieni,
końce powlekane silikonem, część środkowa i wnętrze powlekane PTFE. System antymigracyjny w postaci rozszerzeń na końcach protezy. Możliwość zakładania do przewodu trzustkowego. Zakładanie przez endoskop, średnica systemu uwalniania 8,5 Fr, dł. 180 cm. Rozmiary stentu: śr. 8 mm, dł. 5,6 cm.</t>
  </si>
  <si>
    <t>Proteza samorozprężalna nitinolowa przełykowa, powlekany, koniec 
proksymalny rozszerzony. Średnica zestawu do wprowadzania max 16Fr, długość zestawu do wprowadzania 70cm.</t>
  </si>
  <si>
    <t>Cewnik balonowy obwodowy, Kompatybilny z prowadnikiem 0,035”. Średnice balonu: 3 – 12 mm
Długości balonu: 20 – 200 mm. Długosci systemu wprowadzającego: 40/75/135 cm. Kompatybilny z koszulkami: 5F (śr. 3-7 mm), 6F (śr. 8 – 10 mm) i 7F (śr. 12 mm). Ciśnienie RBP:14 – 24 ATM. Profil przejścia przez zmianę 0,040”/1,01 mm. Wykonany z materiału zapewniającego wytrzymałość i elastyczność.</t>
  </si>
  <si>
    <t xml:space="preserve"> Zakres dioptrii Od +10,0 Dpt do +30,0 Dpt (co 0,5 Dpt),</t>
  </si>
  <si>
    <t>Pakiet nr 17 - Akcesoria endoskopowe X</t>
  </si>
  <si>
    <t>Kod CPV: 33111730-7</t>
  </si>
  <si>
    <t>Kod CPV: 33731110-7</t>
  </si>
  <si>
    <t>Pętla do usuwania ciał obcych. Pętla wykonana w postaci nitinolowego prowadnika, zakończonego odchodzącą pod kątem 90 stopni w części dystalnej pętlą. Pętla wykonana z pozłacanego drutu wolftamowego. W komplecie cewnik prowadzący dostosowany do wymiaru pętli. Rozmiary pętli: 1. pętla standardowa: średnice 5 / 10 / 15 / 20 / 25 / 30 / 35 mm, długości prowadnika 65 lub 120 cm, cewnik prowadzacy 4 lub 6 F, 2. mikropętla: średnice 2 / 4 / 7 mm, długości prowadnika 175 / 200 cm, cewnik prowadzący 3,0/2,3 F prox/dyst.</t>
  </si>
  <si>
    <t>Cewnik balonowy obwodowy, długość cewnika 40 / 80 / 130 / 135 cm. Kompatybilny z koszulką 5, 6, 7 F w zależności od średnicy balonu. Rozmiary balonu: średnica 3 / 4 / 5 / 6 / 7 - długości balonu 20 / 30 / 40 / 60 / 80 / 100 / 120 / 150 / 200 mm,
dodatkowo długości 250 mm oraz 300 mm dla średnic 4, 5, 6 mm,     średnica 8 i 9 mm - długości: 20, 30, 40, 60, 80 mm, średnica 10 mm – długości: 20,30,40,60 mm, średnica 12 mm
– długości: 20, 40, 60 mm. Ciśnienie nominalne 7, 8, 10 atm w zależności od średnicy balonu, RBP 10 - 20 bar. Pokrycie hydrofilne cewnika, 2 doskonale widoczne w skopi markery platynoirydowe.</t>
  </si>
  <si>
    <t xml:space="preserve">Pętla do polipektomii jednorazowego użytku, sterylna, owalna, z możliwością cięcia z użyciem elektrokoagulacji lub bez, pleciona, drut o średnicy 0,30 mm dla średnicy otwarcia  10mm i 15mm oraz 0,41mm dla średnicy otwarcia pętli 25mm i 32mm. Długość oczka pętli 38,5mm. Narzędzie ze skalowaną rękojeścią. Długość narzędzia 2300mm, średnica osłonki 2,4mm. Pakowane pojedynczo, w zestawi 4 etykiety samoprzylepne do dokumentacji z nr katalogowym, nr LOT, datą ważności. </t>
  </si>
  <si>
    <t xml:space="preserve">Pętla do polipektomii jednorazowego użytku, sterylna, pleciona, drut o średnicy 0,24 mm dla średnicy otwarcia 10mm i 15mm. Narzędzie ze skalowaną rękojeścią. Długość narzędzia  2300mm, średnica osłonki 2,4mm. Pakowane pojedynczo, w zestawi 4 etykiety samoprzylepne do dokumentacji z nr katalogowym, nr LOT, datą ważności. </t>
  </si>
  <si>
    <t xml:space="preserve">Pętla do polipektomii jednorazowego użytku z funkcją rotacji, sterylna, owalna, z możliwością cięcia z użyciem elektrokoagulacji lub bez, pleciona, drut o średnicy 0,30 mm dla średnicy otwarcia  10mm i 15mm oraz 0,41mm dla średnicy otwarcia pętli 25mm i 32mm. Długość oczka pętli 38,5mm. Narzędzie ze skalowaną rękojeścią. Długość narzędzia 2300mm, średnica osłonki 2,4mm. Pakowane pojedynczo, w zestawie 4 etykiety samoprzylepne do dokumentacji z nr katalogowym, nr LOT, datą ważności. </t>
  </si>
  <si>
    <t xml:space="preserve">Pętla do polipektomii jednorazowego użytku z funkcją rotacji dedykowana resekcjom płaskim, sterylna, kształt okrągły, z możliwością cięcia z użyciem elektrokoagulacji lub bez, pleciona, drut o średnicy 0,43 mm z technologią zwiększonego tarcia potwierdzoną przez producenta. Średnica otwarcia 15mm lub 25mm. Narzędzie ze skalowaną rękojeścią. Długość narzędzia 2300mm, średnica osłonki 2,4mm. Pakowane pojedynczo, w zestawie 4 etykiety samoprzylepne do dokumentacji z nr katalogowym, nr LOT, datą ważności. </t>
  </si>
  <si>
    <t>Cystotom jednorazowego użytku, cewnik o średnicy 6Fr zakończony metalowym pierścieniem koagulacyjnym. Uchwyt posiadający standardowe przyłącze HF. Długość narzędzia 180cm.</t>
  </si>
  <si>
    <t>Stent przełykowy samorozprężalny, całkowicie pokrywany, przeznaczony do tamowania krwawień z żylaków przełyku. Zestaw wprowadzający wyposażony w balon mający na celu utrzymanie pozycji zestawu podczas uwalniania stentu. Długśc 135mm, średnica wewnętrzna (korpus) 25mm i średnica kołnierza 30mm. Zróżnicowana gęstość oplotu na całej długości stentu.</t>
  </si>
  <si>
    <t>Stent do dróg żółciowych - samorozprężalny, nitinolowy, całkowicie powlekany o doskonałej elastyczności umożliwiającej bezproblemowe wprowadzenie do zmienionych struktur anatomicznycn. Na obu końcach stentu siatka ulega zagęszczeniu w celu zmniejszenia wskaźnika migracji; atraumatyczne końcówki zapobiegające urazom ścian dróg żółciowych. Długość całkowita protezy 40, 60, 80, 100mm, średnica 8mm lub 10mm ; Aplikator o długości 175cm i średnicy 9 Fr.; System wprowadzający zbrojony oplotem odpornym na załamania; Proteza kompatybilna z prowadnicą 0,035 cala; Duże markery RTG na obu końcach oraz w części środkowej; Możliwość cofnięcia stentu do zestawu podczas implantacji (50% długości uwolnionego stentu); Pakowane pojedynczo.</t>
  </si>
  <si>
    <t>Padlock system do endoskopowego zamykania perforacji w przewodzie pokarmowym, hemostazie lub leczeniu uszkodzeń w ścianie narządów układu pokarmowego. System z załadowanym klipsem, posiadający markery RTG. Klips wykonany z nitinolu, cięgno biegnące poza kanałem roboczym endoskopu. Średnica zewnętrzna 16 i 19mm. Długość zestawu 177cm.</t>
  </si>
  <si>
    <t>Aspirator igłowy do opróżniania balonu żołądkowego: Jednorazowy endoskopowy aspirator igłowy dedykowany do nakłucia balonu wewnątrzżołądkowego i usunięcia wypełniającego go roztworu soli za pomocą standardowego odsysacza.</t>
  </si>
  <si>
    <t>Papilotom jednorazowego użytku, trójkanałowy, z funkcją rotacji, dł. cięciwy 25 mm, średnica cewnika 2,2 mm, odcinek dystalny o średnicy 1,8mm, dł. noska 5 mm, dla kanału o śr. min. 2,8 mm. Akceptujący prowadnik 0,035”.</t>
  </si>
  <si>
    <t>Proteza dróg żółciowych wykonana z PE  typu podwójny pigtail, posiadająca 2 zaczepy mocujące. Śr. 7Fr; 8,5Fr; 10Fr. Długości: 5cm; 7cm; 9cm; 10cm; 12cm, 15cm, w opakowaniu plastikowy pozycjoner  ułatwiający wprowadzenie protezy do kanału roboczego.</t>
  </si>
  <si>
    <t xml:space="preserve">Pętla do polipektomii monofilamentna, 
jednorazowego użytku, owalna, wykonana z plecionego 
drutu, średnica 2,3 mm, długośc robocza 2300 mm, 
średnica pętli 15 mm,średnica przewodu 0,24 mm. 
</t>
  </si>
  <si>
    <t>Pętla do polipektomii na zimno, jednorazowa, heksagonalna, CWT; średnica pętli 7 mm, długość 220 cm, średnica kanału roboczego 2,8 mm.</t>
  </si>
  <si>
    <t>Pętla do polipektomii EMR, jednorazowa, owalna, płaska taśma metalowa; średnica pętli 10 mm, długość 220 cm, średnica kanału roboczego 2,8 mm.</t>
  </si>
  <si>
    <t xml:space="preserve">Pętla z siatką do usuwania polipów, rotacyjna, 
jednorazowego użytku, średnica korpusu 2,3 mm, 
rozmiar pętli 30 mm, długość narzędzia 230 cm; 
</t>
  </si>
  <si>
    <t>Ustnik jednorazowy z elastyczną opaską, szerokość 30 mm, wysokość 22 mm.</t>
  </si>
  <si>
    <t xml:space="preserve">Jednorazowa klipsownica endoskopowa długość 
robocza 235 cm, średnica kanału roboczego 2,8 mm, 
możliwość rotacji, możliwość wielokrotnego otwarcia/ 
zamknięcia klipsa przed jego całkowitym uwolnieniem. 
Rozwarcie 135 stopni, długość ramion 16 mm. </t>
  </si>
  <si>
    <t>Peptydowy środek hemostatyczny o konsystencji płynnego, przezroczystego żelu, łatwo pokrywającego tkankę śluzówki. Gotowy do użycia, nie wymaga przygotowania. Działa natychmiastowo po zaaplikowaniu na tkankę. Tworzy fizyczną barierę tamującą krwawienie. Środek hemostatyczny jest biowchłanialny i znajduje zastosowanie w leczeniu chirurgicznym różnego typu. W komplecie dedykowany cewnik o długości 220cm, 2- elementowa, składająca się z szaftu zewnętrznego i wewnętrznego.</t>
  </si>
  <si>
    <t>Igła do biopsji pod kontrolą EUS (FNA): wykonana ze stali kobaltowo-chromowej na całej długości (łącznie z zaostrzoną końcówką) pokryta echogenicznym wzorem zapewniającym dobrą widoczność w obrazie EUS, osłonki igły o różnych średnicach, zależnych od średnicy igły, zaokrąglone końcówki osłonki. Miejsce połączenia z endoskopem wykonane z mosiądzu, mandryn wykonany z nitinolu, wyposażony w klips pozwalający na jego spięcie w formie pętli po wyjęciu z igły. Regulowana długość osłonki igły w granicach: +/- 4 cm, długość wysunięcia igły w granicach: 0 - 8 cm, dostępne średnice: 25, 22 i 19 Gauge. Długość robocza narzędzia: 137,5 cm do 141,5 cm, średnica osłonki: 1,52 mm, 1,65 mm, 1,83 mm w zależności od średnicy.</t>
  </si>
  <si>
    <t xml:space="preserve">Szczypce biopsyjne jednorazowego użytku, długość robocza: 160 i 240 cm, średnica szczęk: 1,8 mm, 2,2 mm, 2,4 mm, 2,8 mm. Łyżeczki z podwójnymi otworami w szczękach oraz z ząbkami na obwodzie, konstrukcja mechanizmu szczęk zapewnia możliwość wykonywania biopsji stycznych, z systemem cięgieł umożliwiającym otwarcie szczypiec zawsze, przy każdym zagięciu, sztywny odcinek dystalny, zapewnia możliwość łatwiejszego pokonywania zagiętych odcinków kanału biopsyjnego endoskopu. Pancerz szczypiec pokryty jest tworzywem sztucznym i w zależności od długości narzędzia posiada inny kolor. Dodatkowo na całej długości szczypce pokryte są substancją ograniczającą tarcie wewnątrz kanału biopsyjnego. Szczypce wyposażone są w system trzech markerów określających położenie narzędzia wewnątrz endoskopu i sygnalizujących zbliżający się moment wyjścia szczypiec z kanału roboczego. Dwie wersje do wyboru przez użytkownika: z igłą i bez igły, cztery rozmiary łyżeczek biopsyjnych (standardowe, powiększone, pediatryczne, jumbo), współpracujące z kanałem roboczym: od 2,0 mm do 3,2 mm. </t>
  </si>
  <si>
    <t>Strzykawki 60 ml z manometrem jednorazowego użytku.</t>
  </si>
  <si>
    <t>Coile naczyniowe typu Tornado z mikro włoskami hemostatycznymi, średnicy  0,035"". Długość coila przed inplantacją :   ….cm   /  średnica zwiniętego coila po inplantacji : ….mm
dł. 2,6 cm     /       śr. 4-3 mm
dł. 4,1 cm     /       śr. 5-3 mm
dł. 5,8 cm     /       śr.  6-3 mm
dł. 8,0 cm     /       śr. 7-3 mm
dł. 8,0 cm     /       śr. 8-4 mm
dł. 14,0 cm   /       śr. 10-3 mm
dł. 12,5 cm   /       śr. 10-4 mm
dł. 12,5 cm   /       śr. 10-5 mm"</t>
  </si>
  <si>
    <r>
      <t>Soczewka z haptykami typu harpun T, wskazana w przypadku oczu bezsoczewkowych, w których nie ma wsparcia torebkowego lub u pacjentów z zespołem Marfana lub innymi stanami klinicznymi, w których inne rodzaje soczewek są nieodpowiednie</t>
    </r>
    <r>
      <rPr>
        <sz val="8"/>
        <color rgb="FFFF0000"/>
        <rFont val="Tahoma"/>
        <family val="2"/>
        <charset val="238"/>
      </rPr>
      <t xml:space="preserve">. </t>
    </r>
    <r>
      <rPr>
        <sz val="8"/>
        <color theme="1"/>
        <rFont val="Tahoma"/>
        <family val="2"/>
        <charset val="238"/>
      </rPr>
      <t>Średnica optyczna 6,5 mm, średnica ogólna 13,4 mm, haptyka 10°, zawartość wody 25%. Geometria soczewki: asferyczne, dwuwypukłe, kwadratowe krawędzie 360°, bariera przeciwodblaskowa,
materiał ultrapuryfikowany kopolimer PolyHema, bez połysku, z filtrem UV i naturalnym żółtym filtrem, soczewka hydrofilna z powłoką hydrofobową. Stała A 118,0 soczewka preloaded, mozliwa produkcja dioptrazu pod zamowienie. Index refrakcji 1,46</t>
    </r>
  </si>
  <si>
    <t xml:space="preserve">Stent samorozprężalny nitinolowy, przełykowy z dwiema głowami na 
końcach, zapobiegającymi migracji. Pokrywany całkowicie membraną silikonową lub głowy niepokryte.  Po 4 znaczniki platynowe na obu końcach i 2 znaczniki w  części środkowej,  widoczne w RTG. Uwalnianie stentu z zestawu w sposób proksymalny i dystalny.  Zestaw do wprowadzania dł. 70 cm.   </t>
  </si>
  <si>
    <t>Stent przełykowy samorozprężalny, wykonany z nitinolu, pokryty w całości łącznie z kielichami silikonem, po 4 markery platynowe na każdym końcu i 2 w środku widoczne w RTG. Zabezpieczenie antymigracyjne w postaci dodatkowej niepowlekanej siatki wykonanej z nitinolu i mocowanej do właściwej protezy tylko pod górnym kielichem, lasso na górnym kielichu umożliwiające repozycjonowanie. Zestaw do wprowadzania o śr od 20 do 22Fr, długość  70cm. Uwalnianie stentu z zestawu do wprowadzania od końca dystalnego lub proksymalnego.</t>
  </si>
  <si>
    <t xml:space="preserve">Proteza do dróg żółciowych samorozprężalna, wykonana z nitinolu, o strukturze siatki, całkowicie pokryta silikonem, z atraumatycznymi końcami, z  lassem do usunięcia stentu w części proksymalnej  lub proteza z dodatkowymi kołnierzami parametry jw. do wyboru przez Zamawiającego. Możliwość częściowego schowania protezy przy wysunięciu w celu repozycjonowania. Po 3 znaczniki platynowe na obu końcach i 2 znaczniki w części środkowej widoczne w RTG.  Zestaw do wprowadzania pod kontrolą 
endoskopu o śr. 8,5 Fr, długość zestawu do wprowadzania 180cm. </t>
  </si>
  <si>
    <t>Proteza przełykowa samorozprężalna, nitinolowa, z dwiema głowami. Głowa proksymalna krótka, co umożliwia wysokie pozycjonowanie i zapobiega uszkodzeniom strun głosowych. Zestaw do wprowadzania o dł. 70 cm i śr. 16 Fr  do wyboru przez Zamawiającego.</t>
  </si>
  <si>
    <t>Proteza samorozprężalna do drenażu dróg żółciowych od strony żołądka. Powlekana w 70%, z jednym kołnierzem antymigracyjnym, od strony żołądka, nitinolowa. Zestaw do wprowadzania o śr. 8,5 Fr i dł 180 cm.</t>
  </si>
  <si>
    <t>Zestaw do pełnościennej resekcji ściany jelita w składzie: klips gotowy do założenia, z nakładką na końcówkę endoskopu, mechanizm zwalniający montowany na kanale roboczym,rękaw na endoskop, pętla do odcięcia oraz sonda do znakowania zmiany, szczypce do usunięcia materiału. Długość robocza 220 cm. Do endoskopów o rozmiarach 11,5-14,00mm.</t>
  </si>
  <si>
    <t>Proteza jelitowa samorozprężalna wykonana z nitinolu, o strukturze w formie połączonych pierścieni niepokrywana. Po 4 znaczniki platynowe na obu końcach i 2 znaczniki w części środkowej, widoczne w RTG. Zestaw do wprowadzania przez endoskop o śr. 10 Fr i dł. 220 cm.</t>
  </si>
  <si>
    <t>Proteza samorozprężalna, nitinolowa do drenażu torbieli trzustki i  
pęcherzyka żółciowego. Usuwalna, posiadająca dwa kołnierze zapobiegające migracji. Długość protezy 2 cm, średnica: 16mm. Znaczniki widoczne w rtg zestawie i na protezie. Zestaw do wprowadzenia o parametrach: śr. 10 Fr, dł.180 cm.</t>
  </si>
  <si>
    <t xml:space="preserve">Stent nitinolowy w formie połączonych pierścieni, samorozpreżalny, do dróg żółciowych, niepowlekany. Duze oczka siatki – 6mm- umożliwiajace zakładanie dwóch stentów, aby uzyskać kształt Y. Zestaw do wprowadzania o śr. max. 8 Fr i dł. 180 cm. </t>
  </si>
  <si>
    <t>Znak sprawy: 25/2024</t>
  </si>
  <si>
    <t>………………………                                                podpis osoby upoważnionej</t>
  </si>
  <si>
    <t>Zestaw do zakładania klipsa nitinolowego w składzie: klips 10 mm okrągły gotowy do założenia po 4 zęby w każdej ze szczęk, z nakładką  na końcówke endoskopu, mechanizm zwalniający montowany na kanale roboczym. Długość robocza  165 lub 220 cm. Do endoskopów o rozmiarach 10,5-12,0 mm.</t>
  </si>
  <si>
    <t>Zestaw do zakładania klipsa nitinolowego w składzie: klips 11 mm okrągły gotowy do założenia po 4 zęby w każdej ze szczęk, z nakładką  na końcówke endoskopu, mechanizm zwalniający montowany na kanale roboczym. Długość robocza 220 cm. Do endoskopów o rozmiarach 11,5-14,00 mm.</t>
  </si>
  <si>
    <t xml:space="preserve">Rozmiary protez: śr. 10 mm,                 w min. 5 długościach od 4 cm do 12 cm do wyboru przez Zamawiającego. </t>
  </si>
  <si>
    <t>Zestaw do połnościennej resekcji ściany żołądka-dwunastnicy w 
kładzie: klips  gotowy do założenia, z nakładką  na końcówkę endoskopu, mechanizm zwalniający montowany na kanale roboczym, rękaw na endoskop, pętla do odciecia. Oraz sonda do znakowania zmiany, szcypce do usunięcia materiału, prowadnik i balon. Długość robocza balonu 180 cm. Do endoskopów o rozmiarach 10,5-12,0 mm.</t>
  </si>
  <si>
    <t>po modyfikacji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</si>
</sst>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164" formatCode="#,##0.00,_z_ł"/>
    <numFmt numFmtId="165" formatCode="_-* #,##0.00\ [$zł-415]_-;\-* #,##0.00\ [$zł-415]_-;_-* &quot;-&quot;??\ [$zł-415]_-;_-@_-"/>
    <numFmt numFmtId="166" formatCode="#,##0.00,&quot;zł&quot;"/>
    <numFmt numFmtId="167" formatCode="_-* #,##0.00,&quot;zł&quot;_-;\-* #,##0.00,&quot;zł&quot;_-;_-* \-??&quot; zł&quot;_-;_-@_-"/>
    <numFmt numFmtId="168" formatCode="[$-415]General"/>
    <numFmt numFmtId="169" formatCode="\ #,##0.00\ [$zł-415]\ ;\-#,##0.00\ [$zł-415]\ ;\-00\ [$zł-415]\ ;@\ "/>
    <numFmt numFmtId="170" formatCode="#,##0.00&quot; zł &quot;;#,##0.00&quot; zł &quot;;\-#&quot; zł &quot;;@\ "/>
    <numFmt numFmtId="171" formatCode="#,##0.00&quot; zł&quot;"/>
    <numFmt numFmtId="172" formatCode="#,##0.00&quot;     &quot;"/>
    <numFmt numFmtId="173" formatCode="#,##0.00\ &quot;zł&quot;"/>
    <numFmt numFmtId="174" formatCode="#,##0.00&quot; zł &quot;;#,##0.00&quot; zł &quot;;\-#&quot; zł &quot;;\ @\ "/>
    <numFmt numFmtId="175" formatCode="#,##0.00&quot; zł &quot;;#,##0.00&quot; zł &quot;;&quot;-&quot;#&quot; zł &quot;;&quot; &quot;@&quot; &quot;"/>
  </numFmts>
  <fonts count="5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color rgb="FF800080"/>
      <name val="Czcionka tekstu podstawowego"/>
      <family val="2"/>
      <charset val="238"/>
    </font>
    <font>
      <b/>
      <sz val="8"/>
      <color indexed="10"/>
      <name val="Tahoma"/>
      <family val="2"/>
      <charset val="238"/>
    </font>
    <font>
      <sz val="11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0"/>
      <color rgb="FF163DAA"/>
      <name val="Tahoma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zcionka tekstu podstawowego"/>
      <charset val="238"/>
    </font>
    <font>
      <sz val="8"/>
      <color indexed="8"/>
      <name val="Calibri"/>
      <family val="2"/>
      <charset val="238"/>
    </font>
    <font>
      <sz val="10"/>
      <color indexed="8"/>
      <name val="Arial CE"/>
      <charset val="238"/>
    </font>
    <font>
      <b/>
      <sz val="10"/>
      <color indexed="62"/>
      <name val="Tahoma"/>
      <family val="2"/>
      <charset val="238"/>
    </font>
    <font>
      <sz val="10"/>
      <color indexed="8"/>
      <name val="Arial1"/>
      <charset val="238"/>
    </font>
    <font>
      <sz val="8"/>
      <color theme="1"/>
      <name val="Tahoma"/>
      <family val="2"/>
      <charset val="238"/>
    </font>
    <font>
      <sz val="11"/>
      <color indexed="8"/>
      <name val="Arial1"/>
      <charset val="238"/>
    </font>
    <font>
      <sz val="8"/>
      <name val="Calibri"/>
      <family val="2"/>
      <scheme val="minor"/>
    </font>
    <font>
      <b/>
      <sz val="8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8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indexed="8"/>
      <name val="Times New Roman CE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indexed="23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FFCC"/>
        <bgColor indexed="27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indexed="8"/>
      </top>
      <bottom/>
      <diagonal/>
    </border>
  </borders>
  <cellStyleXfs count="29">
    <xf numFmtId="0" fontId="0" fillId="0" borderId="0"/>
    <xf numFmtId="0" fontId="1" fillId="0" borderId="0"/>
    <xf numFmtId="0" fontId="6" fillId="2" borderId="0" applyBorder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20" fillId="0" borderId="0" applyBorder="0" applyProtection="0"/>
    <xf numFmtId="0" fontId="6" fillId="2" borderId="0" applyBorder="0" applyProtection="0"/>
    <xf numFmtId="9" fontId="1" fillId="0" borderId="0" applyFont="0" applyFill="0" applyBorder="0" applyAlignment="0" applyProtection="0"/>
    <xf numFmtId="0" fontId="22" fillId="0" borderId="0" applyBorder="0" applyProtection="0"/>
    <xf numFmtId="0" fontId="24" fillId="0" borderId="0" applyBorder="0" applyProtection="0"/>
    <xf numFmtId="9" fontId="1" fillId="0" borderId="0" applyBorder="0" applyProtection="0"/>
    <xf numFmtId="170" fontId="1" fillId="0" borderId="0" applyBorder="0" applyProtection="0"/>
    <xf numFmtId="170" fontId="26" fillId="0" borderId="0" applyBorder="0" applyProtection="0"/>
    <xf numFmtId="44" fontId="19" fillId="0" borderId="0" applyFont="0" applyFill="0" applyBorder="0" applyAlignment="0" applyProtection="0"/>
    <xf numFmtId="0" fontId="39" fillId="0" borderId="0"/>
    <xf numFmtId="0" fontId="40" fillId="0" borderId="0"/>
    <xf numFmtId="9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1" fillId="0" borderId="0" applyNumberFormat="0" applyBorder="0" applyProtection="0"/>
    <xf numFmtId="174" fontId="1" fillId="0" borderId="0"/>
    <xf numFmtId="0" fontId="1" fillId="0" borderId="0"/>
    <xf numFmtId="0" fontId="42" fillId="0" borderId="0" applyNumberFormat="0" applyFill="0" applyBorder="0" applyAlignment="0" applyProtection="0"/>
    <xf numFmtId="0" fontId="43" fillId="0" borderId="0"/>
    <xf numFmtId="9" fontId="40" fillId="0" borderId="0" applyFont="0" applyFill="0" applyBorder="0" applyAlignment="0" applyProtection="0"/>
    <xf numFmtId="175" fontId="39" fillId="0" borderId="0"/>
    <xf numFmtId="44" fontId="40" fillId="0" borderId="0" applyFont="0" applyFill="0" applyBorder="0" applyAlignment="0" applyProtection="0"/>
    <xf numFmtId="0" fontId="39" fillId="0" borderId="0"/>
    <xf numFmtId="170" fontId="39" fillId="0" borderId="0"/>
    <xf numFmtId="170" fontId="44" fillId="0" borderId="0"/>
  </cellStyleXfs>
  <cellXfs count="27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8" fillId="0" borderId="0" xfId="1" applyFont="1"/>
    <xf numFmtId="0" fontId="10" fillId="0" borderId="0" xfId="1" applyFont="1" applyAlignment="1">
      <alignment horizontal="left" vertical="center" wrapText="1"/>
    </xf>
    <xf numFmtId="0" fontId="11" fillId="0" borderId="1" xfId="2" applyFont="1" applyFill="1" applyBorder="1" applyAlignment="1">
      <alignment vertical="center" shrinkToFit="1"/>
    </xf>
    <xf numFmtId="0" fontId="12" fillId="0" borderId="1" xfId="2" applyFont="1" applyFill="1" applyBorder="1" applyAlignment="1">
      <alignment horizontal="left" wrapText="1" shrinkToFit="1"/>
    </xf>
    <xf numFmtId="0" fontId="13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 shrinkToFit="1"/>
    </xf>
    <xf numFmtId="9" fontId="14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/>
    <xf numFmtId="0" fontId="15" fillId="4" borderId="5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164" fontId="15" fillId="3" borderId="7" xfId="2" applyNumberFormat="1" applyFont="1" applyFill="1" applyBorder="1" applyAlignment="1">
      <alignment horizontal="center" vertical="center" wrapText="1"/>
    </xf>
    <xf numFmtId="164" fontId="15" fillId="3" borderId="4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/>
    <xf numFmtId="0" fontId="15" fillId="5" borderId="9" xfId="2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horizontal="center" vertical="center" shrinkToFit="1"/>
    </xf>
    <xf numFmtId="2" fontId="15" fillId="8" borderId="0" xfId="2" applyNumberFormat="1" applyFont="1" applyFill="1" applyBorder="1" applyAlignment="1">
      <alignment horizontal="center" vertical="center" shrinkToFit="1"/>
    </xf>
    <xf numFmtId="166" fontId="15" fillId="8" borderId="0" xfId="2" applyNumberFormat="1" applyFont="1" applyFill="1" applyBorder="1" applyAlignment="1">
      <alignment horizontal="center" vertical="center" shrinkToFit="1"/>
    </xf>
    <xf numFmtId="0" fontId="18" fillId="0" borderId="0" xfId="2" applyFont="1" applyFill="1" applyBorder="1"/>
    <xf numFmtId="0" fontId="15" fillId="0" borderId="0" xfId="2" applyFont="1" applyFill="1" applyBorder="1" applyAlignment="1">
      <alignment horizontal="left" wrapText="1"/>
    </xf>
    <xf numFmtId="0" fontId="15" fillId="0" borderId="0" xfId="2" applyFont="1" applyFill="1" applyBorder="1" applyAlignment="1">
      <alignment horizontal="center" vertical="center" wrapText="1"/>
    </xf>
    <xf numFmtId="167" fontId="15" fillId="0" borderId="0" xfId="2" applyNumberFormat="1" applyFont="1" applyFill="1" applyBorder="1" applyAlignment="1" applyProtection="1">
      <alignment horizontal="center" vertical="center" wrapText="1"/>
    </xf>
    <xf numFmtId="164" fontId="15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 vertical="center" wrapText="1"/>
    </xf>
    <xf numFmtId="167" fontId="2" fillId="0" borderId="0" xfId="2" applyNumberFormat="1" applyFont="1" applyFill="1" applyBorder="1" applyAlignment="1" applyProtection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23" fillId="0" borderId="0" xfId="8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14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5" fillId="7" borderId="19" xfId="2" applyFont="1" applyFill="1" applyBorder="1" applyAlignment="1">
      <alignment vertical="center" wrapText="1"/>
    </xf>
    <xf numFmtId="0" fontId="15" fillId="7" borderId="1" xfId="2" applyFont="1" applyFill="1" applyBorder="1" applyAlignment="1">
      <alignment vertical="center" wrapText="1"/>
    </xf>
    <xf numFmtId="1" fontId="15" fillId="7" borderId="1" xfId="2" applyNumberFormat="1" applyFont="1" applyFill="1" applyBorder="1" applyAlignment="1">
      <alignment vertical="center" wrapText="1"/>
    </xf>
    <xf numFmtId="0" fontId="15" fillId="7" borderId="1" xfId="2" applyFont="1" applyFill="1" applyBorder="1" applyAlignment="1">
      <alignment horizontal="right" vertical="center" wrapText="1"/>
    </xf>
    <xf numFmtId="165" fontId="15" fillId="0" borderId="12" xfId="2" applyNumberFormat="1" applyFont="1" applyFill="1" applyBorder="1" applyAlignment="1">
      <alignment horizontal="center" wrapText="1"/>
    </xf>
    <xf numFmtId="165" fontId="15" fillId="0" borderId="20" xfId="2" applyNumberFormat="1" applyFont="1" applyFill="1" applyBorder="1" applyAlignment="1">
      <alignment horizontal="right" vertical="center" wrapText="1"/>
    </xf>
    <xf numFmtId="165" fontId="15" fillId="0" borderId="12" xfId="2" applyNumberFormat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1" fontId="14" fillId="0" borderId="11" xfId="2" applyNumberFormat="1" applyFont="1" applyFill="1" applyBorder="1" applyAlignment="1" applyProtection="1">
      <alignment horizontal="center" vertical="center" wrapText="1"/>
    </xf>
    <xf numFmtId="165" fontId="12" fillId="0" borderId="11" xfId="2" applyNumberFormat="1" applyFont="1" applyFill="1" applyBorder="1" applyAlignment="1" applyProtection="1">
      <alignment horizontal="center" vertical="center" wrapText="1"/>
    </xf>
    <xf numFmtId="2" fontId="12" fillId="0" borderId="11" xfId="2" applyNumberFormat="1" applyFont="1" applyFill="1" applyBorder="1" applyAlignment="1" applyProtection="1">
      <alignment horizontal="center" vertical="center" wrapText="1"/>
    </xf>
    <xf numFmtId="0" fontId="11" fillId="0" borderId="11" xfId="2" applyFont="1" applyFill="1" applyBorder="1"/>
    <xf numFmtId="9" fontId="3" fillId="0" borderId="0" xfId="4" applyFont="1"/>
    <xf numFmtId="0" fontId="14" fillId="0" borderId="11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9" fontId="11" fillId="0" borderId="11" xfId="4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29" fillId="0" borderId="0" xfId="1" applyFont="1"/>
    <xf numFmtId="9" fontId="1" fillId="0" borderId="0" xfId="4" applyFont="1"/>
    <xf numFmtId="9" fontId="2" fillId="0" borderId="0" xfId="4" applyFont="1"/>
    <xf numFmtId="9" fontId="8" fillId="0" borderId="0" xfId="4" applyFont="1"/>
    <xf numFmtId="9" fontId="7" fillId="0" borderId="1" xfId="4" applyFont="1" applyFill="1" applyBorder="1" applyAlignment="1">
      <alignment horizontal="center" vertical="center" wrapText="1" shrinkToFit="1"/>
    </xf>
    <xf numFmtId="9" fontId="12" fillId="5" borderId="6" xfId="4" applyFont="1" applyFill="1" applyBorder="1" applyAlignment="1">
      <alignment horizontal="center" vertical="center" wrapText="1"/>
    </xf>
    <xf numFmtId="9" fontId="12" fillId="0" borderId="11" xfId="4" applyFont="1" applyFill="1" applyBorder="1" applyAlignment="1" applyProtection="1">
      <alignment horizontal="center" vertical="center" wrapText="1"/>
    </xf>
    <xf numFmtId="9" fontId="15" fillId="7" borderId="1" xfId="4" applyFont="1" applyFill="1" applyBorder="1" applyAlignment="1">
      <alignment vertical="center" wrapText="1"/>
    </xf>
    <xf numFmtId="9" fontId="15" fillId="0" borderId="0" xfId="4" applyFont="1" applyFill="1" applyBorder="1" applyAlignment="1">
      <alignment horizontal="center" vertical="center" wrapText="1"/>
    </xf>
    <xf numFmtId="0" fontId="15" fillId="5" borderId="10" xfId="4" applyNumberFormat="1" applyFont="1" applyFill="1" applyBorder="1" applyAlignment="1">
      <alignment horizontal="center" vertical="center"/>
    </xf>
    <xf numFmtId="44" fontId="15" fillId="0" borderId="11" xfId="2" applyNumberFormat="1" applyFont="1" applyFill="1" applyBorder="1" applyAlignment="1" applyProtection="1">
      <alignment horizontal="left" vertical="center" wrapText="1"/>
    </xf>
    <xf numFmtId="44" fontId="12" fillId="0" borderId="11" xfId="1" applyNumberFormat="1" applyFont="1" applyBorder="1" applyAlignment="1">
      <alignment horizontal="left" vertical="center"/>
    </xf>
    <xf numFmtId="9" fontId="14" fillId="0" borderId="11" xfId="4" applyFont="1" applyBorder="1" applyAlignment="1">
      <alignment horizontal="center" vertical="center"/>
    </xf>
    <xf numFmtId="0" fontId="14" fillId="0" borderId="11" xfId="1" quotePrefix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" fontId="14" fillId="0" borderId="0" xfId="2" applyNumberFormat="1" applyFont="1" applyFill="1" applyBorder="1" applyAlignment="1" applyProtection="1">
      <alignment horizontal="center" vertical="center" wrapText="1"/>
    </xf>
    <xf numFmtId="44" fontId="15" fillId="0" borderId="0" xfId="2" applyNumberFormat="1" applyFont="1" applyFill="1" applyBorder="1" applyAlignment="1" applyProtection="1">
      <alignment horizontal="left" vertical="center" wrapText="1"/>
    </xf>
    <xf numFmtId="9" fontId="12" fillId="0" borderId="0" xfId="4" applyFont="1" applyFill="1" applyBorder="1" applyAlignment="1" applyProtection="1">
      <alignment horizontal="center" vertical="center" wrapText="1"/>
    </xf>
    <xf numFmtId="165" fontId="12" fillId="0" borderId="0" xfId="2" applyNumberFormat="1" applyFont="1" applyFill="1" applyBorder="1" applyAlignment="1" applyProtection="1">
      <alignment horizontal="center" vertical="center" wrapText="1"/>
    </xf>
    <xf numFmtId="2" fontId="12" fillId="0" borderId="0" xfId="2" applyNumberFormat="1" applyFont="1" applyFill="1" applyBorder="1" applyAlignment="1" applyProtection="1">
      <alignment horizontal="center" vertical="center" wrapText="1"/>
    </xf>
    <xf numFmtId="44" fontId="14" fillId="0" borderId="11" xfId="1" applyNumberFormat="1" applyFont="1" applyBorder="1" applyAlignment="1">
      <alignment horizontal="center" vertical="center"/>
    </xf>
    <xf numFmtId="0" fontId="1" fillId="0" borderId="11" xfId="1" applyBorder="1"/>
    <xf numFmtId="0" fontId="3" fillId="0" borderId="11" xfId="1" applyFont="1" applyBorder="1"/>
    <xf numFmtId="49" fontId="17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12" borderId="0" xfId="0" applyFont="1" applyFill="1" applyAlignment="1">
      <alignment horizontal="center" vertical="center" wrapText="1"/>
    </xf>
    <xf numFmtId="173" fontId="31" fillId="12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14" fillId="0" borderId="11" xfId="0" applyNumberFormat="1" applyFont="1" applyBorder="1" applyAlignment="1">
      <alignment horizontal="left" vertical="center" wrapText="1"/>
    </xf>
    <xf numFmtId="0" fontId="33" fillId="12" borderId="11" xfId="0" applyFont="1" applyFill="1" applyBorder="1" applyAlignment="1">
      <alignment horizontal="center" vertical="center"/>
    </xf>
    <xf numFmtId="0" fontId="33" fillId="12" borderId="11" xfId="0" applyFont="1" applyFill="1" applyBorder="1" applyAlignment="1">
      <alignment horizontal="center" vertical="center" wrapText="1"/>
    </xf>
    <xf numFmtId="173" fontId="34" fillId="12" borderId="11" xfId="0" applyNumberFormat="1" applyFont="1" applyFill="1" applyBorder="1" applyAlignment="1">
      <alignment horizontal="center" vertical="center" wrapText="1"/>
    </xf>
    <xf numFmtId="9" fontId="33" fillId="12" borderId="11" xfId="0" applyNumberFormat="1" applyFont="1" applyFill="1" applyBorder="1" applyAlignment="1">
      <alignment horizontal="center" vertical="center"/>
    </xf>
    <xf numFmtId="44" fontId="34" fillId="12" borderId="11" xfId="0" applyNumberFormat="1" applyFont="1" applyFill="1" applyBorder="1" applyAlignment="1">
      <alignment horizontal="center" vertical="center"/>
    </xf>
    <xf numFmtId="44" fontId="34" fillId="0" borderId="11" xfId="13" applyFont="1" applyFill="1" applyBorder="1" applyAlignment="1">
      <alignment horizontal="center" vertical="center"/>
    </xf>
    <xf numFmtId="44" fontId="34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21" fillId="0" borderId="11" xfId="1" applyFont="1" applyBorder="1"/>
    <xf numFmtId="0" fontId="11" fillId="0" borderId="11" xfId="1" applyFont="1" applyBorder="1"/>
    <xf numFmtId="0" fontId="25" fillId="13" borderId="11" xfId="0" applyFont="1" applyFill="1" applyBorder="1" applyAlignment="1">
      <alignment vertical="center" wrapText="1"/>
    </xf>
    <xf numFmtId="44" fontId="25" fillId="13" borderId="11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vertical="center" wrapText="1"/>
    </xf>
    <xf numFmtId="44" fontId="25" fillId="0" borderId="11" xfId="0" applyNumberFormat="1" applyFont="1" applyBorder="1" applyAlignment="1">
      <alignment horizontal="center" vertical="center" wrapText="1"/>
    </xf>
    <xf numFmtId="44" fontId="25" fillId="0" borderId="11" xfId="0" applyNumberFormat="1" applyFont="1" applyBorder="1" applyAlignment="1">
      <alignment horizontal="center" vertical="center"/>
    </xf>
    <xf numFmtId="173" fontId="21" fillId="0" borderId="11" xfId="1" applyNumberFormat="1" applyFont="1" applyBorder="1" applyAlignment="1">
      <alignment horizontal="center" vertical="center"/>
    </xf>
    <xf numFmtId="173" fontId="14" fillId="0" borderId="11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44" fontId="11" fillId="0" borderId="11" xfId="2" applyNumberFormat="1" applyFont="1" applyFill="1" applyBorder="1" applyAlignment="1" applyProtection="1">
      <alignment horizontal="center" vertical="center" wrapText="1"/>
    </xf>
    <xf numFmtId="0" fontId="36" fillId="12" borderId="11" xfId="0" applyFont="1" applyFill="1" applyBorder="1" applyAlignment="1">
      <alignment horizontal="center" vertical="center" wrapText="1"/>
    </xf>
    <xf numFmtId="0" fontId="37" fillId="0" borderId="0" xfId="1" applyFont="1"/>
    <xf numFmtId="165" fontId="21" fillId="0" borderId="11" xfId="1" applyNumberFormat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5" fillId="0" borderId="0" xfId="1" applyFont="1"/>
    <xf numFmtId="0" fontId="34" fillId="12" borderId="23" xfId="0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49" fontId="11" fillId="0" borderId="11" xfId="0" applyNumberFormat="1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3" fillId="0" borderId="0" xfId="1" applyFont="1" applyAlignment="1">
      <alignment horizontal="center" vertical="center"/>
    </xf>
    <xf numFmtId="173" fontId="3" fillId="0" borderId="0" xfId="1" applyNumberFormat="1" applyFont="1"/>
    <xf numFmtId="165" fontId="15" fillId="0" borderId="0" xfId="2" applyNumberFormat="1" applyFont="1" applyFill="1" applyBorder="1" applyAlignment="1">
      <alignment horizontal="center" wrapText="1"/>
    </xf>
    <xf numFmtId="165" fontId="15" fillId="0" borderId="0" xfId="2" applyNumberFormat="1" applyFont="1" applyFill="1" applyBorder="1" applyAlignment="1">
      <alignment horizontal="right" vertical="center" wrapText="1"/>
    </xf>
    <xf numFmtId="165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 wrapText="1"/>
    </xf>
    <xf numFmtId="1" fontId="15" fillId="0" borderId="0" xfId="2" applyNumberFormat="1" applyFont="1" applyFill="1" applyBorder="1" applyAlignment="1">
      <alignment vertical="center" wrapText="1"/>
    </xf>
    <xf numFmtId="9" fontId="15" fillId="0" borderId="0" xfId="4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right" vertical="center" wrapText="1"/>
    </xf>
    <xf numFmtId="9" fontId="8" fillId="0" borderId="0" xfId="4" applyFont="1" applyFill="1"/>
    <xf numFmtId="0" fontId="35" fillId="0" borderId="0" xfId="1" applyFont="1"/>
    <xf numFmtId="173" fontId="33" fillId="12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7" fillId="0" borderId="0" xfId="1" applyFont="1"/>
    <xf numFmtId="0" fontId="45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6" fillId="0" borderId="0" xfId="2" applyFont="1" applyFill="1" applyBorder="1" applyAlignment="1">
      <alignment horizontal="center" vertical="center" wrapText="1"/>
    </xf>
    <xf numFmtId="0" fontId="47" fillId="0" borderId="0" xfId="1" applyFont="1" applyAlignment="1">
      <alignment horizontal="left" wrapText="1"/>
    </xf>
    <xf numFmtId="0" fontId="3" fillId="0" borderId="1" xfId="2" applyFont="1" applyFill="1" applyBorder="1" applyAlignment="1">
      <alignment vertical="center" shrinkToFit="1"/>
    </xf>
    <xf numFmtId="0" fontId="47" fillId="0" borderId="1" xfId="2" applyFont="1" applyFill="1" applyBorder="1" applyAlignment="1">
      <alignment horizontal="left" wrapText="1" shrinkToFit="1"/>
    </xf>
    <xf numFmtId="0" fontId="48" fillId="0" borderId="1" xfId="2" applyFont="1" applyFill="1" applyBorder="1" applyAlignment="1">
      <alignment horizontal="center" vertical="center" wrapText="1" shrinkToFit="1"/>
    </xf>
    <xf numFmtId="0" fontId="46" fillId="0" borderId="1" xfId="2" applyFont="1" applyFill="1" applyBorder="1" applyAlignment="1">
      <alignment horizontal="center" vertical="center" wrapText="1" shrinkToFit="1"/>
    </xf>
    <xf numFmtId="9" fontId="17" fillId="0" borderId="0" xfId="2" applyNumberFormat="1" applyFont="1" applyFill="1" applyBorder="1" applyAlignment="1" applyProtection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" vertical="center" wrapText="1"/>
    </xf>
    <xf numFmtId="0" fontId="47" fillId="5" borderId="6" xfId="2" applyFont="1" applyFill="1" applyBorder="1" applyAlignment="1">
      <alignment horizontal="center" vertical="center" wrapText="1"/>
    </xf>
    <xf numFmtId="0" fontId="47" fillId="5" borderId="7" xfId="2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/>
    </xf>
    <xf numFmtId="0" fontId="4" fillId="5" borderId="8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47" fillId="0" borderId="11" xfId="1" applyFont="1" applyBorder="1" applyAlignment="1">
      <alignment horizontal="center" vertical="center"/>
    </xf>
    <xf numFmtId="165" fontId="17" fillId="0" borderId="11" xfId="1" applyNumberFormat="1" applyFont="1" applyBorder="1" applyAlignment="1">
      <alignment horizontal="center" vertical="center"/>
    </xf>
    <xf numFmtId="9" fontId="3" fillId="0" borderId="11" xfId="4" applyFont="1" applyBorder="1" applyAlignment="1">
      <alignment horizontal="center" vertical="center"/>
    </xf>
    <xf numFmtId="0" fontId="4" fillId="7" borderId="19" xfId="2" applyFont="1" applyFill="1" applyBorder="1" applyAlignment="1">
      <alignment vertical="center" wrapText="1"/>
    </xf>
    <xf numFmtId="0" fontId="4" fillId="7" borderId="1" xfId="2" applyFont="1" applyFill="1" applyBorder="1" applyAlignment="1">
      <alignment vertical="center" wrapText="1"/>
    </xf>
    <xf numFmtId="1" fontId="4" fillId="7" borderId="1" xfId="2" applyNumberFormat="1" applyFont="1" applyFill="1" applyBorder="1" applyAlignment="1">
      <alignment vertical="center" wrapText="1"/>
    </xf>
    <xf numFmtId="0" fontId="4" fillId="7" borderId="1" xfId="2" applyFont="1" applyFill="1" applyBorder="1" applyAlignment="1">
      <alignment horizontal="right" vertical="center" wrapText="1"/>
    </xf>
    <xf numFmtId="165" fontId="4" fillId="0" borderId="12" xfId="2" applyNumberFormat="1" applyFont="1" applyFill="1" applyBorder="1" applyAlignment="1">
      <alignment horizontal="center" wrapText="1"/>
    </xf>
    <xf numFmtId="165" fontId="4" fillId="0" borderId="20" xfId="2" applyNumberFormat="1" applyFont="1" applyFill="1" applyBorder="1" applyAlignment="1">
      <alignment horizontal="right" vertical="center" wrapText="1"/>
    </xf>
    <xf numFmtId="165" fontId="4" fillId="0" borderId="12" xfId="2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 shrinkToFit="1"/>
    </xf>
    <xf numFmtId="2" fontId="4" fillId="8" borderId="0" xfId="2" applyNumberFormat="1" applyFont="1" applyFill="1" applyBorder="1" applyAlignment="1">
      <alignment horizontal="center" vertical="center" shrinkToFit="1"/>
    </xf>
    <xf numFmtId="166" fontId="4" fillId="8" borderId="0" xfId="2" applyNumberFormat="1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wrapText="1"/>
    </xf>
    <xf numFmtId="0" fontId="17" fillId="0" borderId="0" xfId="1" applyFont="1" applyAlignment="1">
      <alignment horizontal="left"/>
    </xf>
    <xf numFmtId="0" fontId="4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5" fillId="0" borderId="0" xfId="1" applyFont="1" applyAlignment="1">
      <alignment horizontal="center" wrapText="1"/>
    </xf>
    <xf numFmtId="0" fontId="47" fillId="9" borderId="13" xfId="1" applyFont="1" applyFill="1" applyBorder="1" applyAlignment="1">
      <alignment horizontal="center" vertical="center" wrapText="1"/>
    </xf>
    <xf numFmtId="0" fontId="47" fillId="10" borderId="13" xfId="1" applyFont="1" applyFill="1" applyBorder="1" applyAlignment="1">
      <alignment horizontal="center" vertical="center" wrapText="1"/>
    </xf>
    <xf numFmtId="0" fontId="47" fillId="10" borderId="13" xfId="1" applyFont="1" applyFill="1" applyBorder="1" applyAlignment="1">
      <alignment horizontal="center" vertical="center"/>
    </xf>
    <xf numFmtId="0" fontId="49" fillId="0" borderId="11" xfId="0" applyFont="1" applyBorder="1" applyAlignment="1">
      <alignment vertical="top" wrapText="1"/>
    </xf>
    <xf numFmtId="169" fontId="17" fillId="0" borderId="11" xfId="1" applyNumberFormat="1" applyFont="1" applyBorder="1" applyAlignment="1">
      <alignment horizontal="center" vertical="center"/>
    </xf>
    <xf numFmtId="9" fontId="47" fillId="0" borderId="11" xfId="10" applyFont="1" applyBorder="1" applyAlignment="1">
      <alignment horizontal="center" vertical="center"/>
    </xf>
    <xf numFmtId="170" fontId="17" fillId="0" borderId="11" xfId="11" applyFont="1" applyBorder="1" applyAlignment="1">
      <alignment horizontal="center" vertical="center"/>
    </xf>
    <xf numFmtId="171" fontId="47" fillId="6" borderId="15" xfId="1" applyNumberFormat="1" applyFont="1" applyFill="1" applyBorder="1" applyAlignment="1">
      <alignment horizontal="center" vertical="center"/>
    </xf>
    <xf numFmtId="0" fontId="47" fillId="0" borderId="15" xfId="1" applyFont="1" applyBorder="1" applyAlignment="1">
      <alignment horizontal="right" wrapText="1"/>
    </xf>
    <xf numFmtId="0" fontId="47" fillId="0" borderId="0" xfId="1" applyFont="1" applyAlignment="1">
      <alignment horizontal="right" vertical="center" wrapText="1"/>
    </xf>
    <xf numFmtId="171" fontId="47" fillId="6" borderId="0" xfId="1" applyNumberFormat="1" applyFont="1" applyFill="1" applyAlignment="1">
      <alignment horizontal="center" vertical="center"/>
    </xf>
    <xf numFmtId="0" fontId="47" fillId="0" borderId="0" xfId="1" applyFont="1" applyAlignment="1">
      <alignment horizontal="right" wrapText="1"/>
    </xf>
    <xf numFmtId="0" fontId="17" fillId="0" borderId="0" xfId="1" applyFont="1" applyAlignment="1">
      <alignment horizontal="left" vertical="center" wrapText="1"/>
    </xf>
    <xf numFmtId="170" fontId="47" fillId="0" borderId="0" xfId="1" applyNumberFormat="1" applyFont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172" fontId="47" fillId="0" borderId="0" xfId="1" applyNumberFormat="1" applyFont="1" applyAlignment="1">
      <alignment horizontal="center" vertical="center" wrapText="1"/>
    </xf>
    <xf numFmtId="0" fontId="47" fillId="0" borderId="0" xfId="1" applyFont="1" applyAlignment="1">
      <alignment horizontal="left"/>
    </xf>
    <xf numFmtId="172" fontId="47" fillId="0" borderId="0" xfId="1" applyNumberFormat="1" applyFont="1" applyAlignment="1">
      <alignment horizontal="center" vertical="center"/>
    </xf>
    <xf numFmtId="170" fontId="47" fillId="0" borderId="0" xfId="12" applyFont="1" applyAlignment="1">
      <alignment horizontal="center" vertical="center"/>
    </xf>
    <xf numFmtId="0" fontId="15" fillId="7" borderId="11" xfId="2" applyFont="1" applyFill="1" applyBorder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73" fontId="17" fillId="0" borderId="11" xfId="1" applyNumberFormat="1" applyFont="1" applyBorder="1" applyAlignment="1">
      <alignment horizontal="center" vertical="center"/>
    </xf>
    <xf numFmtId="173" fontId="49" fillId="0" borderId="11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/>
    </xf>
    <xf numFmtId="0" fontId="47" fillId="0" borderId="21" xfId="1" applyFont="1" applyBorder="1" applyAlignment="1">
      <alignment horizontal="center" vertical="center"/>
    </xf>
    <xf numFmtId="0" fontId="47" fillId="0" borderId="11" xfId="1" applyFont="1" applyBorder="1" applyAlignment="1">
      <alignment horizontal="center" vertical="center" wrapText="1"/>
    </xf>
    <xf numFmtId="1" fontId="47" fillId="0" borderId="11" xfId="2" applyNumberFormat="1" applyFont="1" applyFill="1" applyBorder="1" applyAlignment="1" applyProtection="1">
      <alignment horizontal="center" vertical="center" wrapText="1"/>
    </xf>
    <xf numFmtId="2" fontId="47" fillId="0" borderId="11" xfId="2" applyNumberFormat="1" applyFont="1" applyFill="1" applyBorder="1" applyAlignment="1" applyProtection="1">
      <alignment horizontal="center" vertical="center" wrapText="1"/>
    </xf>
    <xf numFmtId="0" fontId="3" fillId="0" borderId="11" xfId="2" applyFont="1" applyFill="1" applyBorder="1"/>
    <xf numFmtId="49" fontId="30" fillId="0" borderId="11" xfId="0" applyNumberFormat="1" applyFont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164" fontId="12" fillId="3" borderId="2" xfId="2" applyNumberFormat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4" fillId="6" borderId="16" xfId="2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46" fillId="0" borderId="0" xfId="2" applyFont="1" applyFill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164" fontId="47" fillId="3" borderId="2" xfId="2" applyNumberFormat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64" fontId="15" fillId="3" borderId="3" xfId="2" applyNumberFormat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5" fillId="6" borderId="16" xfId="2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7" fillId="0" borderId="25" xfId="1" applyFont="1" applyBorder="1" applyAlignment="1">
      <alignment horizontal="left" vertical="center" wrapText="1"/>
    </xf>
    <xf numFmtId="0" fontId="47" fillId="0" borderId="0" xfId="1" applyFont="1" applyAlignment="1">
      <alignment horizontal="center" vertical="center" wrapText="1"/>
    </xf>
    <xf numFmtId="0" fontId="45" fillId="0" borderId="0" xfId="1" applyFont="1" applyAlignment="1">
      <alignment horizontal="center" wrapText="1"/>
    </xf>
    <xf numFmtId="0" fontId="47" fillId="9" borderId="13" xfId="1" applyFont="1" applyFill="1" applyBorder="1" applyAlignment="1">
      <alignment horizontal="center" vertical="center" wrapText="1"/>
    </xf>
    <xf numFmtId="0" fontId="17" fillId="11" borderId="14" xfId="1" applyFont="1" applyFill="1" applyBorder="1"/>
    <xf numFmtId="0" fontId="47" fillId="0" borderId="15" xfId="1" applyFont="1" applyBorder="1" applyAlignment="1">
      <alignment horizontal="right" vertical="center" wrapText="1"/>
    </xf>
    <xf numFmtId="0" fontId="15" fillId="6" borderId="2" xfId="2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0" fontId="11" fillId="0" borderId="21" xfId="1" applyFont="1" applyBorder="1" applyAlignment="1">
      <alignment vertical="center" wrapText="1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0" fontId="34" fillId="12" borderId="21" xfId="0" applyFont="1" applyFill="1" applyBorder="1" applyAlignment="1">
      <alignment horizontal="center" vertical="center"/>
    </xf>
    <xf numFmtId="0" fontId="34" fillId="12" borderId="22" xfId="0" applyFont="1" applyFill="1" applyBorder="1" applyAlignment="1">
      <alignment horizontal="center" vertical="center"/>
    </xf>
    <xf numFmtId="0" fontId="34" fillId="12" borderId="23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49" fontId="11" fillId="0" borderId="21" xfId="0" applyNumberFormat="1" applyFont="1" applyBorder="1" applyAlignment="1">
      <alignment vertical="center" wrapText="1"/>
    </xf>
    <xf numFmtId="49" fontId="11" fillId="0" borderId="23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9" fontId="11" fillId="0" borderId="21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1" fillId="0" borderId="23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50" fillId="0" borderId="0" xfId="1" applyFont="1"/>
  </cellXfs>
  <cellStyles count="29">
    <cellStyle name="Excel_BuiltIn_Currency" xfId="24"/>
    <cellStyle name="Excel_BuiltIn_Currency 1" xfId="12"/>
    <cellStyle name="Normalny" xfId="0" builtinId="0"/>
    <cellStyle name="Normalny 2" xfId="1"/>
    <cellStyle name="Normalny 2 2" xfId="15"/>
    <cellStyle name="Normalny 2 2 2" xfId="20"/>
    <cellStyle name="Normalny 2 4" xfId="18"/>
    <cellStyle name="Normalny 2 6" xfId="5"/>
    <cellStyle name="Normalny 2 6 2" xfId="14"/>
    <cellStyle name="Normalny 7" xfId="22"/>
    <cellStyle name="Normalny 9" xfId="26"/>
    <cellStyle name="Normalny_Arkusz1 2" xfId="8"/>
    <cellStyle name="Normalny_Załącznik nr 2 do SIWZ - Szczegółowa oferta cenowa - po modyfikacji z dnia 13.05.2009" xfId="9"/>
    <cellStyle name="Procentowy" xfId="4" builtinId="5"/>
    <cellStyle name="Procentowy 2" xfId="3"/>
    <cellStyle name="Procentowy 2 2" xfId="10"/>
    <cellStyle name="Procentowy 2 3" xfId="23"/>
    <cellStyle name="Procentowy 5" xfId="7"/>
    <cellStyle name="Procentowy 8" xfId="16"/>
    <cellStyle name="Tekst objaśnienia 2" xfId="2"/>
    <cellStyle name="Tekst objaśnienia 2 2" xfId="21"/>
    <cellStyle name="Tekst objaśnienia 4" xfId="6"/>
    <cellStyle name="Tekst objaśnienia 4 2" xfId="28"/>
    <cellStyle name="Walutowy" xfId="13" builtinId="4"/>
    <cellStyle name="Walutowy 2" xfId="11"/>
    <cellStyle name="Walutowy 2 2" xfId="19"/>
    <cellStyle name="Walutowy 3" xfId="25"/>
    <cellStyle name="Walutowy 5" xfId="27"/>
    <cellStyle name="Walutowy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R35"/>
  <sheetViews>
    <sheetView topLeftCell="A25" zoomScale="90" zoomScaleNormal="90" workbookViewId="0">
      <selection activeCell="E51" sqref="E5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8.75">
      <c r="A2" s="1"/>
      <c r="B2" s="69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24"/>
      <c r="D6" s="11"/>
      <c r="E6" s="11"/>
      <c r="F6" s="11"/>
      <c r="G6" s="11"/>
    </row>
    <row r="7" spans="1:18" ht="21.75" customHeight="1" thickBot="1">
      <c r="A7" s="9"/>
      <c r="B7" s="12" t="s">
        <v>62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238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3" t="s">
        <v>16</v>
      </c>
      <c r="L9" s="234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7"/>
      <c r="P11" s="25"/>
      <c r="Q11" s="25"/>
      <c r="R11" s="25"/>
    </row>
    <row r="12" spans="1:18" ht="170.25" customHeight="1">
      <c r="A12" s="171" t="s">
        <v>20</v>
      </c>
      <c r="B12" s="172" t="s">
        <v>181</v>
      </c>
      <c r="C12" s="173" t="s">
        <v>21</v>
      </c>
      <c r="D12" s="174">
        <v>400</v>
      </c>
      <c r="E12" s="217"/>
      <c r="F12" s="176">
        <v>0.08</v>
      </c>
      <c r="G12" s="217">
        <f>E12*1.08</f>
        <v>0</v>
      </c>
      <c r="H12" s="217">
        <f>E12*D12</f>
        <v>0</v>
      </c>
      <c r="I12" s="217">
        <f>J12-H12</f>
        <v>0</v>
      </c>
      <c r="J12" s="217">
        <f>D12*G12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92.25" customHeight="1">
      <c r="A13" s="171" t="s">
        <v>38</v>
      </c>
      <c r="B13" s="172" t="s">
        <v>52</v>
      </c>
      <c r="C13" s="173" t="s">
        <v>21</v>
      </c>
      <c r="D13" s="174">
        <v>30</v>
      </c>
      <c r="E13" s="217"/>
      <c r="F13" s="176">
        <v>0.08</v>
      </c>
      <c r="G13" s="217">
        <f t="shared" ref="G13:G27" si="0">E13*1.08</f>
        <v>0</v>
      </c>
      <c r="H13" s="217">
        <f t="shared" ref="H13:H27" si="1">E13*D13</f>
        <v>0</v>
      </c>
      <c r="I13" s="217">
        <f t="shared" ref="I13:I27" si="2">J13-H13</f>
        <v>0</v>
      </c>
      <c r="J13" s="217">
        <f t="shared" ref="J13:J27" si="3">D13*G13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76.5" customHeight="1">
      <c r="A14" s="171" t="s">
        <v>39</v>
      </c>
      <c r="B14" s="172" t="s">
        <v>53</v>
      </c>
      <c r="C14" s="173" t="s">
        <v>21</v>
      </c>
      <c r="D14" s="174">
        <v>5</v>
      </c>
      <c r="E14" s="218"/>
      <c r="F14" s="176">
        <v>0.08</v>
      </c>
      <c r="G14" s="217">
        <f t="shared" si="0"/>
        <v>0</v>
      </c>
      <c r="H14" s="217">
        <f t="shared" si="1"/>
        <v>0</v>
      </c>
      <c r="I14" s="217">
        <f t="shared" si="2"/>
        <v>0</v>
      </c>
      <c r="J14" s="217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63.75">
      <c r="A15" s="171" t="s">
        <v>40</v>
      </c>
      <c r="B15" s="172" t="s">
        <v>182</v>
      </c>
      <c r="C15" s="173" t="s">
        <v>21</v>
      </c>
      <c r="D15" s="174">
        <v>15</v>
      </c>
      <c r="E15" s="218"/>
      <c r="F15" s="176">
        <v>0.08</v>
      </c>
      <c r="G15" s="217">
        <f t="shared" si="0"/>
        <v>0</v>
      </c>
      <c r="H15" s="217">
        <f t="shared" si="1"/>
        <v>0</v>
      </c>
      <c r="I15" s="217">
        <f t="shared" si="2"/>
        <v>0</v>
      </c>
      <c r="J15" s="217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ht="74.25" customHeight="1">
      <c r="A16" s="171" t="s">
        <v>41</v>
      </c>
      <c r="B16" s="172" t="s">
        <v>183</v>
      </c>
      <c r="C16" s="173" t="s">
        <v>21</v>
      </c>
      <c r="D16" s="174">
        <v>15</v>
      </c>
      <c r="E16" s="217"/>
      <c r="F16" s="176">
        <v>0.08</v>
      </c>
      <c r="G16" s="217">
        <f t="shared" si="0"/>
        <v>0</v>
      </c>
      <c r="H16" s="217">
        <f t="shared" si="1"/>
        <v>0</v>
      </c>
      <c r="I16" s="217">
        <f t="shared" si="2"/>
        <v>0</v>
      </c>
      <c r="J16" s="217">
        <f t="shared" si="3"/>
        <v>0</v>
      </c>
      <c r="K16" s="173"/>
      <c r="L16" s="173"/>
      <c r="M16" s="173"/>
      <c r="N16" s="173"/>
      <c r="O16" s="173"/>
      <c r="P16" s="25"/>
      <c r="Q16" s="25"/>
      <c r="R16" s="25"/>
    </row>
    <row r="17" spans="1:18" ht="156" customHeight="1">
      <c r="A17" s="171" t="s">
        <v>42</v>
      </c>
      <c r="B17" s="219" t="s">
        <v>54</v>
      </c>
      <c r="C17" s="220" t="s">
        <v>21</v>
      </c>
      <c r="D17" s="221">
        <v>400</v>
      </c>
      <c r="E17" s="217"/>
      <c r="F17" s="176">
        <v>0.08</v>
      </c>
      <c r="G17" s="217">
        <f t="shared" si="0"/>
        <v>0</v>
      </c>
      <c r="H17" s="217">
        <f t="shared" si="1"/>
        <v>0</v>
      </c>
      <c r="I17" s="217">
        <f t="shared" si="2"/>
        <v>0</v>
      </c>
      <c r="J17" s="217">
        <f t="shared" si="3"/>
        <v>0</v>
      </c>
      <c r="K17" s="220"/>
      <c r="L17" s="220"/>
      <c r="M17" s="220"/>
      <c r="N17" s="173"/>
      <c r="O17" s="173"/>
      <c r="P17" s="25"/>
      <c r="Q17" s="25"/>
      <c r="R17" s="25"/>
    </row>
    <row r="18" spans="1:18" ht="178.5">
      <c r="A18" s="171" t="s">
        <v>43</v>
      </c>
      <c r="B18" s="172" t="s">
        <v>55</v>
      </c>
      <c r="C18" s="173" t="s">
        <v>21</v>
      </c>
      <c r="D18" s="174">
        <v>60</v>
      </c>
      <c r="E18" s="217"/>
      <c r="F18" s="176">
        <v>0.08</v>
      </c>
      <c r="G18" s="217">
        <f t="shared" si="0"/>
        <v>0</v>
      </c>
      <c r="H18" s="217">
        <f t="shared" si="1"/>
        <v>0</v>
      </c>
      <c r="I18" s="217">
        <f t="shared" si="2"/>
        <v>0</v>
      </c>
      <c r="J18" s="217">
        <f t="shared" si="3"/>
        <v>0</v>
      </c>
      <c r="K18" s="173"/>
      <c r="L18" s="173"/>
      <c r="M18" s="173"/>
      <c r="N18" s="173"/>
      <c r="O18" s="173"/>
      <c r="P18" s="25"/>
      <c r="Q18" s="25"/>
      <c r="R18" s="25"/>
    </row>
    <row r="19" spans="1:18" ht="25.5">
      <c r="A19" s="171" t="s">
        <v>44</v>
      </c>
      <c r="B19" s="172" t="s">
        <v>56</v>
      </c>
      <c r="C19" s="173" t="s">
        <v>21</v>
      </c>
      <c r="D19" s="174">
        <v>20</v>
      </c>
      <c r="E19" s="217"/>
      <c r="F19" s="176">
        <v>0.08</v>
      </c>
      <c r="G19" s="217">
        <f t="shared" si="0"/>
        <v>0</v>
      </c>
      <c r="H19" s="217">
        <f t="shared" si="1"/>
        <v>0</v>
      </c>
      <c r="I19" s="217">
        <f t="shared" si="2"/>
        <v>0</v>
      </c>
      <c r="J19" s="217">
        <f t="shared" si="3"/>
        <v>0</v>
      </c>
      <c r="K19" s="173"/>
      <c r="L19" s="173"/>
      <c r="M19" s="173"/>
      <c r="N19" s="173"/>
      <c r="O19" s="173"/>
      <c r="P19" s="25"/>
      <c r="Q19" s="25"/>
      <c r="R19" s="25"/>
    </row>
    <row r="20" spans="1:18" ht="51">
      <c r="A20" s="171" t="s">
        <v>45</v>
      </c>
      <c r="B20" s="172" t="s">
        <v>57</v>
      </c>
      <c r="C20" s="173" t="s">
        <v>21</v>
      </c>
      <c r="D20" s="174">
        <v>10</v>
      </c>
      <c r="E20" s="217"/>
      <c r="F20" s="176">
        <v>0.08</v>
      </c>
      <c r="G20" s="217">
        <f t="shared" si="0"/>
        <v>0</v>
      </c>
      <c r="H20" s="217">
        <f t="shared" si="1"/>
        <v>0</v>
      </c>
      <c r="I20" s="217">
        <f t="shared" si="2"/>
        <v>0</v>
      </c>
      <c r="J20" s="217">
        <f t="shared" si="3"/>
        <v>0</v>
      </c>
      <c r="K20" s="173"/>
      <c r="L20" s="173"/>
      <c r="M20" s="173"/>
      <c r="N20" s="173"/>
      <c r="O20" s="173"/>
      <c r="P20" s="25"/>
      <c r="Q20" s="25"/>
      <c r="R20" s="25"/>
    </row>
    <row r="21" spans="1:18" ht="127.5">
      <c r="A21" s="171" t="s">
        <v>46</v>
      </c>
      <c r="B21" s="172" t="s">
        <v>58</v>
      </c>
      <c r="C21" s="173" t="s">
        <v>21</v>
      </c>
      <c r="D21" s="222">
        <v>2</v>
      </c>
      <c r="E21" s="217"/>
      <c r="F21" s="176">
        <v>0.08</v>
      </c>
      <c r="G21" s="217">
        <f t="shared" si="0"/>
        <v>0</v>
      </c>
      <c r="H21" s="217">
        <f t="shared" si="1"/>
        <v>0</v>
      </c>
      <c r="I21" s="217">
        <f t="shared" si="2"/>
        <v>0</v>
      </c>
      <c r="J21" s="217">
        <f t="shared" si="3"/>
        <v>0</v>
      </c>
      <c r="K21" s="173"/>
      <c r="L21" s="173"/>
      <c r="M21" s="173"/>
      <c r="N21" s="173"/>
      <c r="O21" s="173"/>
      <c r="P21" s="25"/>
      <c r="Q21" s="25"/>
      <c r="R21" s="25"/>
    </row>
    <row r="22" spans="1:18" ht="21" customHeight="1">
      <c r="A22" s="171" t="s">
        <v>47</v>
      </c>
      <c r="B22" s="173" t="s">
        <v>59</v>
      </c>
      <c r="C22" s="173" t="s">
        <v>21</v>
      </c>
      <c r="D22" s="174">
        <v>2</v>
      </c>
      <c r="E22" s="217"/>
      <c r="F22" s="176">
        <v>0.08</v>
      </c>
      <c r="G22" s="217">
        <f t="shared" si="0"/>
        <v>0</v>
      </c>
      <c r="H22" s="217">
        <f t="shared" si="1"/>
        <v>0</v>
      </c>
      <c r="I22" s="217">
        <f t="shared" si="2"/>
        <v>0</v>
      </c>
      <c r="J22" s="217">
        <f t="shared" si="3"/>
        <v>0</v>
      </c>
      <c r="K22" s="173"/>
      <c r="L22" s="173"/>
      <c r="M22" s="173"/>
      <c r="N22" s="173"/>
      <c r="O22" s="173"/>
      <c r="P22" s="25"/>
      <c r="Q22" s="25"/>
      <c r="R22" s="25"/>
    </row>
    <row r="23" spans="1:18" ht="63.75">
      <c r="A23" s="171" t="s">
        <v>48</v>
      </c>
      <c r="B23" s="172" t="s">
        <v>184</v>
      </c>
      <c r="C23" s="173" t="s">
        <v>21</v>
      </c>
      <c r="D23" s="174">
        <v>40</v>
      </c>
      <c r="E23" s="217"/>
      <c r="F23" s="176">
        <v>0.08</v>
      </c>
      <c r="G23" s="217">
        <f t="shared" si="0"/>
        <v>0</v>
      </c>
      <c r="H23" s="217">
        <f t="shared" si="1"/>
        <v>0</v>
      </c>
      <c r="I23" s="217">
        <f t="shared" si="2"/>
        <v>0</v>
      </c>
      <c r="J23" s="217">
        <f t="shared" si="3"/>
        <v>0</v>
      </c>
      <c r="K23" s="173"/>
      <c r="L23" s="173"/>
      <c r="M23" s="173"/>
      <c r="N23" s="173"/>
      <c r="O23" s="173"/>
      <c r="P23" s="25"/>
      <c r="Q23" s="25"/>
      <c r="R23" s="25"/>
    </row>
    <row r="24" spans="1:18" ht="102">
      <c r="A24" s="171" t="s">
        <v>49</v>
      </c>
      <c r="B24" s="172" t="s">
        <v>185</v>
      </c>
      <c r="C24" s="173" t="s">
        <v>21</v>
      </c>
      <c r="D24" s="174">
        <v>20</v>
      </c>
      <c r="E24" s="217"/>
      <c r="F24" s="176">
        <v>0.08</v>
      </c>
      <c r="G24" s="217">
        <f t="shared" si="0"/>
        <v>0</v>
      </c>
      <c r="H24" s="217">
        <f t="shared" si="1"/>
        <v>0</v>
      </c>
      <c r="I24" s="217">
        <f t="shared" si="2"/>
        <v>0</v>
      </c>
      <c r="J24" s="217">
        <f t="shared" si="3"/>
        <v>0</v>
      </c>
      <c r="K24" s="173"/>
      <c r="L24" s="173"/>
      <c r="M24" s="173"/>
      <c r="N24" s="173"/>
      <c r="O24" s="173"/>
      <c r="P24" s="25"/>
      <c r="Q24" s="25"/>
      <c r="R24" s="25"/>
    </row>
    <row r="25" spans="1:18" ht="27" customHeight="1">
      <c r="A25" s="171" t="s">
        <v>50</v>
      </c>
      <c r="B25" s="172" t="s">
        <v>60</v>
      </c>
      <c r="C25" s="173" t="s">
        <v>21</v>
      </c>
      <c r="D25" s="174">
        <v>150</v>
      </c>
      <c r="E25" s="217"/>
      <c r="F25" s="176">
        <v>0.08</v>
      </c>
      <c r="G25" s="217">
        <f t="shared" si="0"/>
        <v>0</v>
      </c>
      <c r="H25" s="217">
        <f t="shared" si="1"/>
        <v>0</v>
      </c>
      <c r="I25" s="217">
        <f t="shared" si="2"/>
        <v>0</v>
      </c>
      <c r="J25" s="217">
        <f t="shared" si="3"/>
        <v>0</v>
      </c>
      <c r="K25" s="173"/>
      <c r="L25" s="173"/>
      <c r="M25" s="173"/>
      <c r="N25" s="173"/>
      <c r="O25" s="173"/>
      <c r="P25" s="25"/>
      <c r="Q25" s="25"/>
      <c r="R25" s="25"/>
    </row>
    <row r="26" spans="1:18" ht="48" customHeight="1">
      <c r="A26" s="171" t="s">
        <v>51</v>
      </c>
      <c r="B26" s="172" t="s">
        <v>186</v>
      </c>
      <c r="C26" s="173" t="s">
        <v>21</v>
      </c>
      <c r="D26" s="174">
        <v>40</v>
      </c>
      <c r="E26" s="217"/>
      <c r="F26" s="176">
        <v>0.08</v>
      </c>
      <c r="G26" s="217">
        <f t="shared" si="0"/>
        <v>0</v>
      </c>
      <c r="H26" s="217">
        <f t="shared" si="1"/>
        <v>0</v>
      </c>
      <c r="I26" s="217">
        <f t="shared" si="2"/>
        <v>0</v>
      </c>
      <c r="J26" s="217">
        <f t="shared" si="3"/>
        <v>0</v>
      </c>
      <c r="K26" s="173"/>
      <c r="L26" s="173"/>
      <c r="M26" s="173"/>
      <c r="N26" s="173"/>
      <c r="O26" s="173"/>
      <c r="P26" s="25"/>
      <c r="Q26" s="25"/>
      <c r="R26" s="25"/>
    </row>
    <row r="27" spans="1:18" ht="161.25" customHeight="1">
      <c r="A27" s="171" t="s">
        <v>148</v>
      </c>
      <c r="B27" s="172" t="s">
        <v>61</v>
      </c>
      <c r="C27" s="173" t="s">
        <v>21</v>
      </c>
      <c r="D27" s="223">
        <v>30</v>
      </c>
      <c r="E27" s="217"/>
      <c r="F27" s="176">
        <v>0.08</v>
      </c>
      <c r="G27" s="217">
        <f t="shared" si="0"/>
        <v>0</v>
      </c>
      <c r="H27" s="217">
        <f t="shared" si="1"/>
        <v>0</v>
      </c>
      <c r="I27" s="217">
        <f t="shared" si="2"/>
        <v>0</v>
      </c>
      <c r="J27" s="217">
        <f t="shared" si="3"/>
        <v>0</v>
      </c>
      <c r="K27" s="224"/>
      <c r="L27" s="225"/>
      <c r="M27" s="225"/>
      <c r="N27" s="225"/>
      <c r="O27" s="225"/>
    </row>
    <row r="28" spans="1:18" s="1" customFormat="1" ht="15.75" thickBot="1">
      <c r="A28" s="177"/>
      <c r="B28" s="178"/>
      <c r="C28" s="178"/>
      <c r="D28" s="179"/>
      <c r="E28" s="178"/>
      <c r="F28" s="178"/>
      <c r="G28" s="180" t="s">
        <v>22</v>
      </c>
      <c r="H28" s="181">
        <f>SUM(H12:H27)</f>
        <v>0</v>
      </c>
      <c r="I28" s="182"/>
      <c r="J28" s="183">
        <f>SUM(J12:J27)</f>
        <v>0</v>
      </c>
      <c r="K28" s="184"/>
      <c r="L28" s="185"/>
      <c r="M28" s="185"/>
      <c r="N28" s="185"/>
      <c r="O28" s="186"/>
    </row>
    <row r="29" spans="1:18" s="1" customFormat="1" ht="15">
      <c r="A29" s="147"/>
      <c r="B29" s="187"/>
      <c r="C29" s="188"/>
      <c r="D29" s="188"/>
      <c r="E29" s="189"/>
      <c r="F29" s="190"/>
      <c r="G29" s="190"/>
      <c r="H29" s="190"/>
      <c r="I29" s="190"/>
      <c r="J29" s="191"/>
      <c r="K29" s="147"/>
      <c r="L29" s="147"/>
      <c r="M29" s="147"/>
      <c r="N29" s="147"/>
      <c r="O29" s="147"/>
    </row>
    <row r="30" spans="1:18" s="1" customFormat="1" ht="15">
      <c r="A30" s="148"/>
      <c r="B30" s="148" t="s">
        <v>23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2" spans="1:18" ht="27.75" customHeight="1">
      <c r="B32" s="187" t="s">
        <v>24</v>
      </c>
      <c r="F32" s="227" t="s">
        <v>275</v>
      </c>
      <c r="G32" s="227"/>
      <c r="H32" s="227"/>
    </row>
    <row r="33" spans="2:8" ht="36.75" customHeight="1">
      <c r="C33" s="188"/>
      <c r="D33" s="189"/>
      <c r="E33" s="190"/>
      <c r="F33" s="227"/>
      <c r="G33" s="227"/>
      <c r="H33" s="227"/>
    </row>
    <row r="34" spans="2:8">
      <c r="B34" s="187"/>
      <c r="C34" s="188"/>
      <c r="D34" s="189"/>
      <c r="E34" s="216"/>
    </row>
    <row r="35" spans="2:8">
      <c r="B35" s="187"/>
      <c r="C35" s="188"/>
      <c r="D35" s="189"/>
      <c r="E35" s="190"/>
    </row>
  </sheetData>
  <mergeCells count="6">
    <mergeCell ref="F33:H33"/>
    <mergeCell ref="B5:J5"/>
    <mergeCell ref="K8:O8"/>
    <mergeCell ref="K9:L9"/>
    <mergeCell ref="A11:O11"/>
    <mergeCell ref="F32:H32"/>
  </mergeCells>
  <phoneticPr fontId="27" type="noConversion"/>
  <pageMargins left="0.75" right="0.75" top="1" bottom="1" header="0.5" footer="0.5"/>
  <pageSetup paperSize="9" scale="52" fitToHeight="0" orientation="landscape" r:id="rId1"/>
  <headerFooter alignWithMargins="0"/>
  <rowBreaks count="2" manualBreakCount="2">
    <brk id="17" max="14" man="1"/>
    <brk id="3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R26"/>
  <sheetViews>
    <sheetView zoomScale="120" zoomScaleNormal="12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45.4257812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43"/>
      <c r="G6" s="11"/>
    </row>
    <row r="7" spans="1:18" ht="21.75" customHeight="1" thickBot="1">
      <c r="A7" s="9"/>
      <c r="B7" s="12" t="s">
        <v>92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51.75" customHeight="1">
      <c r="A12" s="58" t="s">
        <v>20</v>
      </c>
      <c r="B12" s="64" t="s">
        <v>93</v>
      </c>
      <c r="C12" s="48" t="s">
        <v>21</v>
      </c>
      <c r="D12" s="48">
        <v>500</v>
      </c>
      <c r="E12" s="80"/>
      <c r="F12" s="81">
        <v>0.08</v>
      </c>
      <c r="G12" s="91">
        <f>E12*1.08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52.5">
      <c r="A13" s="58" t="s">
        <v>38</v>
      </c>
      <c r="B13" s="64" t="s">
        <v>253</v>
      </c>
      <c r="C13" s="48" t="s">
        <v>21</v>
      </c>
      <c r="D13" s="48">
        <v>500</v>
      </c>
      <c r="E13" s="80"/>
      <c r="F13" s="81">
        <v>0.08</v>
      </c>
      <c r="G13" s="91">
        <f t="shared" ref="G13:G19" si="0">E13*1.08</f>
        <v>0</v>
      </c>
      <c r="H13" s="91">
        <f t="shared" ref="H13:H19" si="1">E13*D13</f>
        <v>0</v>
      </c>
      <c r="I13" s="91">
        <f t="shared" ref="I13:I19" si="2">J13-H13</f>
        <v>0</v>
      </c>
      <c r="J13" s="91">
        <f t="shared" ref="J13:J19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34.5" customHeight="1">
      <c r="A14" s="58" t="s">
        <v>39</v>
      </c>
      <c r="B14" s="83" t="s">
        <v>254</v>
      </c>
      <c r="C14" s="48" t="s">
        <v>21</v>
      </c>
      <c r="D14" s="59">
        <v>30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40.5" customHeight="1">
      <c r="A15" s="58" t="s">
        <v>40</v>
      </c>
      <c r="B15" s="83" t="s">
        <v>255</v>
      </c>
      <c r="C15" s="48" t="s">
        <v>21</v>
      </c>
      <c r="D15" s="59">
        <v>30</v>
      </c>
      <c r="E15" s="80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48"/>
      <c r="L15" s="48"/>
      <c r="M15" s="48"/>
      <c r="N15" s="48"/>
      <c r="O15" s="57"/>
      <c r="P15" s="25"/>
      <c r="Q15" s="25"/>
      <c r="R15" s="25"/>
    </row>
    <row r="16" spans="1:18" ht="42">
      <c r="A16" s="58" t="s">
        <v>41</v>
      </c>
      <c r="B16" s="82" t="s">
        <v>256</v>
      </c>
      <c r="C16" s="48" t="s">
        <v>21</v>
      </c>
      <c r="D16" s="48">
        <v>300</v>
      </c>
      <c r="E16" s="80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48"/>
      <c r="L16" s="48"/>
      <c r="M16" s="48"/>
      <c r="N16" s="48"/>
      <c r="O16" s="57"/>
      <c r="P16" s="25"/>
      <c r="Q16" s="25"/>
      <c r="R16" s="25"/>
    </row>
    <row r="17" spans="1:15" ht="36.6" customHeight="1">
      <c r="A17" s="58" t="s">
        <v>42</v>
      </c>
      <c r="B17" s="83" t="s">
        <v>257</v>
      </c>
      <c r="C17" s="48" t="s">
        <v>21</v>
      </c>
      <c r="D17" s="59">
        <v>5000</v>
      </c>
      <c r="E17" s="79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61"/>
      <c r="L17" s="62"/>
      <c r="M17" s="62"/>
      <c r="N17" s="62"/>
      <c r="O17" s="62"/>
    </row>
    <row r="18" spans="1:15" ht="69" customHeight="1">
      <c r="A18" s="58" t="s">
        <v>43</v>
      </c>
      <c r="B18" s="83" t="s">
        <v>258</v>
      </c>
      <c r="C18" s="48" t="s">
        <v>21</v>
      </c>
      <c r="D18" s="59">
        <v>700</v>
      </c>
      <c r="E18" s="79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61"/>
      <c r="L18" s="62"/>
      <c r="M18" s="62"/>
      <c r="N18" s="62"/>
      <c r="O18" s="62"/>
    </row>
    <row r="19" spans="1:15" ht="80.45" customHeight="1">
      <c r="A19" s="118" t="s">
        <v>44</v>
      </c>
      <c r="B19" s="119" t="s">
        <v>142</v>
      </c>
      <c r="C19" s="48" t="s">
        <v>21</v>
      </c>
      <c r="D19" s="118">
        <v>5000</v>
      </c>
      <c r="E19" s="79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93"/>
      <c r="L19" s="93"/>
      <c r="M19" s="93"/>
      <c r="N19" s="93"/>
      <c r="O19" s="93"/>
    </row>
    <row r="20" spans="1:15" s="1" customFormat="1" ht="15.75" thickBot="1">
      <c r="A20" s="50"/>
      <c r="B20" s="51"/>
      <c r="C20" s="51"/>
      <c r="D20" s="52"/>
      <c r="E20" s="51"/>
      <c r="F20" s="76"/>
      <c r="G20" s="53" t="s">
        <v>22</v>
      </c>
      <c r="H20" s="54">
        <f>SUM(H12:H19)</f>
        <v>0</v>
      </c>
      <c r="I20" s="91">
        <f t="shared" ref="I20" si="4">J20-H20</f>
        <v>0</v>
      </c>
      <c r="J20" s="56">
        <f>SUM(J12:J19)</f>
        <v>0</v>
      </c>
      <c r="K20" s="31"/>
      <c r="L20" s="32"/>
      <c r="M20" s="32"/>
      <c r="N20" s="32"/>
      <c r="O20" s="33"/>
    </row>
    <row r="21" spans="1:15" s="1" customFormat="1" ht="15">
      <c r="A21" s="34"/>
      <c r="B21" s="35"/>
      <c r="C21" s="36"/>
      <c r="D21" s="36"/>
      <c r="E21" s="37"/>
      <c r="F21" s="77"/>
      <c r="G21" s="38"/>
      <c r="H21" s="38"/>
      <c r="I21" s="38"/>
      <c r="J21" s="39"/>
      <c r="K21" s="34"/>
      <c r="L21" s="34"/>
      <c r="M21" s="34"/>
      <c r="N21" s="34"/>
      <c r="O21" s="34"/>
    </row>
    <row r="22" spans="1:15" s="1" customFormat="1" ht="15">
      <c r="B22" s="1" t="s">
        <v>23</v>
      </c>
      <c r="F22" s="70"/>
    </row>
    <row r="25" spans="1:15">
      <c r="B25" s="40" t="s">
        <v>24</v>
      </c>
      <c r="C25" s="41"/>
      <c r="D25" s="42"/>
      <c r="E25" s="43"/>
      <c r="F25" s="243" t="s">
        <v>25</v>
      </c>
      <c r="G25" s="243"/>
      <c r="H25" s="243"/>
    </row>
    <row r="26" spans="1:15">
      <c r="B26" s="40"/>
      <c r="C26" s="41"/>
      <c r="D26" s="42"/>
      <c r="E26" s="43"/>
      <c r="F26" s="243" t="s">
        <v>26</v>
      </c>
      <c r="G26" s="243"/>
      <c r="H26" s="243"/>
    </row>
  </sheetData>
  <mergeCells count="6">
    <mergeCell ref="F26:H26"/>
    <mergeCell ref="B5:J5"/>
    <mergeCell ref="K8:O8"/>
    <mergeCell ref="K9:L9"/>
    <mergeCell ref="A11:O11"/>
    <mergeCell ref="F25:H25"/>
  </mergeCells>
  <phoneticPr fontId="27" type="noConversion"/>
  <pageMargins left="0.75" right="0.75" top="1" bottom="1" header="0.5" footer="0.5"/>
  <pageSetup paperSize="9" scale="5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R20"/>
  <sheetViews>
    <sheetView zoomScaleNormal="100" workbookViewId="0">
      <selection activeCell="E12" sqref="E12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94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25"/>
      <c r="Q11" s="25"/>
      <c r="R11" s="25"/>
    </row>
    <row r="12" spans="1:18" s="1" customFormat="1" ht="68.25" customHeight="1">
      <c r="A12" s="58" t="s">
        <v>20</v>
      </c>
      <c r="B12" s="83" t="s">
        <v>259</v>
      </c>
      <c r="C12" s="48" t="s">
        <v>21</v>
      </c>
      <c r="D12" s="59">
        <v>10</v>
      </c>
      <c r="E12" s="79"/>
      <c r="F12" s="75">
        <v>0.08</v>
      </c>
      <c r="G12" s="60">
        <f t="shared" ref="G12" si="0">E12+(E12*F12)</f>
        <v>0</v>
      </c>
      <c r="H12" s="60">
        <f>E12*D12</f>
        <v>0</v>
      </c>
      <c r="I12" s="60">
        <f t="shared" ref="I12" si="1"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15.75" thickBot="1">
      <c r="A13" s="50"/>
      <c r="B13" s="51"/>
      <c r="C13" s="51"/>
      <c r="D13" s="52"/>
      <c r="E13" s="51"/>
      <c r="F13" s="76"/>
      <c r="G13" s="53" t="s">
        <v>22</v>
      </c>
      <c r="H13" s="54">
        <f>SUM(H12:H12)</f>
        <v>0</v>
      </c>
      <c r="I13" s="55"/>
      <c r="J13" s="56">
        <f>SUM(J12:J12)</f>
        <v>0</v>
      </c>
      <c r="K13" s="90"/>
      <c r="L13" s="18"/>
      <c r="M13" s="18"/>
      <c r="N13" s="18"/>
      <c r="O13" s="18"/>
    </row>
    <row r="14" spans="1:18" s="1" customFormat="1" ht="15">
      <c r="A14" s="84"/>
      <c r="B14" s="85"/>
      <c r="C14" s="45"/>
      <c r="D14" s="86"/>
      <c r="E14" s="87"/>
      <c r="F14" s="88"/>
      <c r="G14" s="89"/>
      <c r="H14" s="89"/>
      <c r="I14" s="89"/>
      <c r="J14" s="89"/>
      <c r="K14" s="90"/>
      <c r="L14" s="18"/>
      <c r="M14" s="18"/>
      <c r="N14" s="18"/>
      <c r="O14" s="18"/>
    </row>
    <row r="15" spans="1:18" s="1" customFormat="1" ht="15">
      <c r="A15" s="84"/>
      <c r="B15" s="85"/>
      <c r="C15" s="45"/>
      <c r="D15" s="86"/>
      <c r="E15" s="87"/>
      <c r="F15" s="88"/>
      <c r="G15" s="89"/>
      <c r="H15" s="89"/>
      <c r="I15" s="89"/>
      <c r="J15" s="89"/>
      <c r="K15" s="90"/>
      <c r="L15" s="18"/>
      <c r="M15" s="18"/>
      <c r="N15" s="18"/>
      <c r="O15" s="18"/>
    </row>
    <row r="16" spans="1:18" s="1" customFormat="1" ht="15">
      <c r="B16" s="1" t="s">
        <v>23</v>
      </c>
    </row>
    <row r="19" spans="2:8">
      <c r="B19" s="40" t="s">
        <v>24</v>
      </c>
      <c r="C19" s="41"/>
      <c r="D19" s="42"/>
      <c r="E19" s="43"/>
      <c r="F19" s="243" t="s">
        <v>25</v>
      </c>
      <c r="G19" s="243"/>
      <c r="H19" s="243"/>
    </row>
    <row r="20" spans="2:8">
      <c r="B20" s="40"/>
      <c r="C20" s="41"/>
      <c r="D20" s="42"/>
      <c r="E20" s="43"/>
      <c r="F20" s="243" t="s">
        <v>26</v>
      </c>
      <c r="G20" s="243"/>
      <c r="H20" s="243"/>
    </row>
  </sheetData>
  <mergeCells count="6">
    <mergeCell ref="F20:H20"/>
    <mergeCell ref="B5:J5"/>
    <mergeCell ref="K8:O8"/>
    <mergeCell ref="K9:L9"/>
    <mergeCell ref="A11:O11"/>
    <mergeCell ref="F19:H19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R21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8.570312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95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25"/>
      <c r="Q11" s="25"/>
      <c r="R11" s="25"/>
    </row>
    <row r="12" spans="1:18" ht="100.5" customHeight="1">
      <c r="A12" s="58" t="s">
        <v>20</v>
      </c>
      <c r="B12" s="83" t="s">
        <v>260</v>
      </c>
      <c r="C12" s="48" t="s">
        <v>21</v>
      </c>
      <c r="D12" s="59">
        <v>250</v>
      </c>
      <c r="E12" s="79"/>
      <c r="F12" s="75">
        <v>0.08</v>
      </c>
      <c r="G12" s="60">
        <f>E12+(E12*F12)</f>
        <v>0</v>
      </c>
      <c r="H12" s="60">
        <f>E12*D12</f>
        <v>0</v>
      </c>
      <c r="I12" s="60">
        <f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94.5">
      <c r="A13" s="58" t="s">
        <v>38</v>
      </c>
      <c r="B13" s="83" t="s">
        <v>96</v>
      </c>
      <c r="C13" s="48" t="s">
        <v>21</v>
      </c>
      <c r="D13" s="59">
        <v>200</v>
      </c>
      <c r="E13" s="79"/>
      <c r="F13" s="75">
        <v>0.08</v>
      </c>
      <c r="G13" s="60">
        <f t="shared" ref="G13:G14" si="0">E13+(E13*F13)</f>
        <v>0</v>
      </c>
      <c r="H13" s="60">
        <f t="shared" ref="H13:H14" si="1">E13*D13</f>
        <v>0</v>
      </c>
      <c r="I13" s="60">
        <f t="shared" ref="I13:I14" si="2">J13-H13</f>
        <v>0</v>
      </c>
      <c r="J13" s="60">
        <f t="shared" ref="J13:J14" si="3">G13*D13</f>
        <v>0</v>
      </c>
      <c r="K13" s="61"/>
      <c r="L13" s="62"/>
      <c r="M13" s="62"/>
      <c r="N13" s="62"/>
      <c r="O13" s="62"/>
    </row>
    <row r="14" spans="1:18" s="1" customFormat="1" ht="84">
      <c r="A14" s="58" t="s">
        <v>39</v>
      </c>
      <c r="B14" s="83" t="s">
        <v>97</v>
      </c>
      <c r="C14" s="48" t="s">
        <v>21</v>
      </c>
      <c r="D14" s="59">
        <v>2</v>
      </c>
      <c r="E14" s="79"/>
      <c r="F14" s="75">
        <v>0.08</v>
      </c>
      <c r="G14" s="60">
        <f t="shared" si="0"/>
        <v>0</v>
      </c>
      <c r="H14" s="60">
        <f t="shared" si="1"/>
        <v>0</v>
      </c>
      <c r="I14" s="60">
        <f t="shared" si="2"/>
        <v>0</v>
      </c>
      <c r="J14" s="60">
        <f t="shared" si="3"/>
        <v>0</v>
      </c>
      <c r="K14" s="61"/>
      <c r="L14" s="62"/>
      <c r="M14" s="62"/>
      <c r="N14" s="62"/>
      <c r="O14" s="62"/>
    </row>
    <row r="15" spans="1:18" s="1" customFormat="1" ht="15.75" thickBot="1">
      <c r="A15" s="50"/>
      <c r="B15" s="51"/>
      <c r="C15" s="51"/>
      <c r="D15" s="52"/>
      <c r="E15" s="51"/>
      <c r="F15" s="76"/>
      <c r="G15" s="53" t="s">
        <v>22</v>
      </c>
      <c r="H15" s="54">
        <f>SUM(H12:H14)</f>
        <v>0</v>
      </c>
      <c r="I15" s="55"/>
      <c r="J15" s="56">
        <f>SUM(J12:J14)</f>
        <v>0</v>
      </c>
      <c r="K15" s="90"/>
      <c r="L15" s="18"/>
      <c r="M15" s="18"/>
      <c r="N15" s="18"/>
      <c r="O15" s="18"/>
    </row>
    <row r="16" spans="1:18" s="1" customFormat="1" ht="15">
      <c r="A16" s="139"/>
      <c r="B16" s="139"/>
      <c r="C16" s="139"/>
      <c r="D16" s="140"/>
      <c r="E16" s="139"/>
      <c r="F16" s="141"/>
      <c r="G16" s="142"/>
      <c r="H16" s="136"/>
      <c r="I16" s="137"/>
      <c r="J16" s="138"/>
      <c r="K16" s="90"/>
      <c r="L16" s="18"/>
      <c r="M16" s="18"/>
      <c r="N16" s="18"/>
      <c r="O16" s="18"/>
    </row>
    <row r="17" spans="2:8" s="1" customFormat="1" ht="15">
      <c r="B17" s="1" t="s">
        <v>23</v>
      </c>
    </row>
    <row r="20" spans="2:8">
      <c r="B20" s="40" t="s">
        <v>24</v>
      </c>
      <c r="C20" s="41"/>
      <c r="D20" s="42"/>
      <c r="E20" s="43"/>
      <c r="F20" s="243" t="s">
        <v>25</v>
      </c>
      <c r="G20" s="243"/>
      <c r="H20" s="243"/>
    </row>
    <row r="21" spans="2:8">
      <c r="B21" s="40"/>
      <c r="C21" s="41"/>
      <c r="D21" s="42"/>
      <c r="E21" s="43"/>
      <c r="F21" s="243" t="s">
        <v>26</v>
      </c>
      <c r="G21" s="243"/>
      <c r="H21" s="243"/>
    </row>
  </sheetData>
  <mergeCells count="6">
    <mergeCell ref="F21:H21"/>
    <mergeCell ref="B5:J5"/>
    <mergeCell ref="K8:O8"/>
    <mergeCell ref="K9:L9"/>
    <mergeCell ref="A11:O11"/>
    <mergeCell ref="F20:H20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R28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6" style="3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133</v>
      </c>
      <c r="C7" s="11"/>
      <c r="D7" s="11"/>
      <c r="E7" s="144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25"/>
      <c r="Q11" s="25"/>
      <c r="R11" s="25"/>
    </row>
    <row r="12" spans="1:18" ht="65.099999999999994" customHeight="1">
      <c r="A12" s="58" t="s">
        <v>20</v>
      </c>
      <c r="B12" s="83" t="s">
        <v>98</v>
      </c>
      <c r="C12" s="48" t="s">
        <v>21</v>
      </c>
      <c r="D12" s="120">
        <v>500</v>
      </c>
      <c r="E12" s="79"/>
      <c r="F12" s="75">
        <v>0.08</v>
      </c>
      <c r="G12" s="60">
        <f>E12+(E12*F12)</f>
        <v>0</v>
      </c>
      <c r="H12" s="60">
        <f>E12*D12</f>
        <v>0</v>
      </c>
      <c r="I12" s="60">
        <f>J12-H12</f>
        <v>0</v>
      </c>
      <c r="J12" s="60">
        <f>G12*D12</f>
        <v>0</v>
      </c>
      <c r="K12" s="61"/>
      <c r="L12" s="62"/>
      <c r="M12" s="62"/>
      <c r="N12" s="62"/>
      <c r="O12" s="62"/>
    </row>
    <row r="13" spans="1:18" s="1" customFormat="1" ht="63">
      <c r="A13" s="58" t="s">
        <v>38</v>
      </c>
      <c r="B13" s="83" t="s">
        <v>99</v>
      </c>
      <c r="C13" s="48" t="s">
        <v>21</v>
      </c>
      <c r="D13" s="59">
        <v>200</v>
      </c>
      <c r="E13" s="79"/>
      <c r="F13" s="75">
        <v>0.08</v>
      </c>
      <c r="G13" s="60">
        <f t="shared" ref="G13:G21" si="0">E13+(E13*F13)</f>
        <v>0</v>
      </c>
      <c r="H13" s="60">
        <f t="shared" ref="H13:H22" si="1">E13*D13</f>
        <v>0</v>
      </c>
      <c r="I13" s="60">
        <f t="shared" ref="I13:I21" si="2">J13-H13</f>
        <v>0</v>
      </c>
      <c r="J13" s="60">
        <f t="shared" ref="J13:J22" si="3">G13*D13</f>
        <v>0</v>
      </c>
      <c r="K13" s="61"/>
      <c r="L13" s="62"/>
      <c r="M13" s="62"/>
      <c r="N13" s="62"/>
      <c r="O13" s="62"/>
    </row>
    <row r="14" spans="1:18" s="1" customFormat="1" ht="168" customHeight="1">
      <c r="A14" s="58" t="s">
        <v>39</v>
      </c>
      <c r="B14" s="83" t="s">
        <v>261</v>
      </c>
      <c r="C14" s="48" t="s">
        <v>21</v>
      </c>
      <c r="D14" s="59">
        <v>500</v>
      </c>
      <c r="E14" s="79"/>
      <c r="F14" s="75">
        <v>0.08</v>
      </c>
      <c r="G14" s="60">
        <f t="shared" si="0"/>
        <v>0</v>
      </c>
      <c r="H14" s="60">
        <f t="shared" si="1"/>
        <v>0</v>
      </c>
      <c r="I14" s="60">
        <f t="shared" si="2"/>
        <v>0</v>
      </c>
      <c r="J14" s="60">
        <f t="shared" si="3"/>
        <v>0</v>
      </c>
      <c r="K14" s="61"/>
      <c r="L14" s="62"/>
      <c r="M14" s="62"/>
      <c r="N14" s="62"/>
      <c r="O14" s="62"/>
    </row>
    <row r="15" spans="1:18" s="1" customFormat="1" ht="42">
      <c r="A15" s="58" t="s">
        <v>40</v>
      </c>
      <c r="B15" s="83" t="s">
        <v>100</v>
      </c>
      <c r="C15" s="48" t="s">
        <v>21</v>
      </c>
      <c r="D15" s="59">
        <v>120</v>
      </c>
      <c r="E15" s="79"/>
      <c r="F15" s="75">
        <v>0.08</v>
      </c>
      <c r="G15" s="60">
        <f t="shared" si="0"/>
        <v>0</v>
      </c>
      <c r="H15" s="60">
        <f t="shared" si="1"/>
        <v>0</v>
      </c>
      <c r="I15" s="60">
        <f t="shared" si="2"/>
        <v>0</v>
      </c>
      <c r="J15" s="60">
        <f t="shared" si="3"/>
        <v>0</v>
      </c>
      <c r="K15" s="61"/>
      <c r="L15" s="62"/>
      <c r="M15" s="62"/>
      <c r="N15" s="62"/>
      <c r="O15" s="62"/>
    </row>
    <row r="16" spans="1:18" s="1" customFormat="1" ht="60" customHeight="1">
      <c r="A16" s="58" t="s">
        <v>41</v>
      </c>
      <c r="B16" s="83" t="s">
        <v>101</v>
      </c>
      <c r="C16" s="48" t="s">
        <v>21</v>
      </c>
      <c r="D16" s="59">
        <v>50</v>
      </c>
      <c r="E16" s="79"/>
      <c r="F16" s="75">
        <v>0.08</v>
      </c>
      <c r="G16" s="60">
        <f t="shared" si="0"/>
        <v>0</v>
      </c>
      <c r="H16" s="60">
        <f t="shared" si="1"/>
        <v>0</v>
      </c>
      <c r="I16" s="60">
        <f t="shared" si="2"/>
        <v>0</v>
      </c>
      <c r="J16" s="60">
        <f t="shared" si="3"/>
        <v>0</v>
      </c>
      <c r="K16" s="61"/>
      <c r="L16" s="62"/>
      <c r="M16" s="62"/>
      <c r="N16" s="62"/>
      <c r="O16" s="62"/>
    </row>
    <row r="17" spans="1:15" s="1" customFormat="1" ht="60" customHeight="1">
      <c r="A17" s="58" t="s">
        <v>42</v>
      </c>
      <c r="B17" s="83" t="s">
        <v>143</v>
      </c>
      <c r="C17" s="48" t="s">
        <v>21</v>
      </c>
      <c r="D17" s="59">
        <v>300</v>
      </c>
      <c r="E17" s="79"/>
      <c r="F17" s="75">
        <v>0.08</v>
      </c>
      <c r="G17" s="60">
        <f t="shared" si="0"/>
        <v>0</v>
      </c>
      <c r="H17" s="60">
        <f t="shared" si="1"/>
        <v>0</v>
      </c>
      <c r="I17" s="60">
        <f t="shared" si="2"/>
        <v>0</v>
      </c>
      <c r="J17" s="60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58" t="s">
        <v>43</v>
      </c>
      <c r="B18" s="83" t="s">
        <v>144</v>
      </c>
      <c r="C18" s="48" t="s">
        <v>136</v>
      </c>
      <c r="D18" s="59">
        <v>500</v>
      </c>
      <c r="E18" s="79"/>
      <c r="F18" s="75">
        <v>0.08</v>
      </c>
      <c r="G18" s="60">
        <f t="shared" si="0"/>
        <v>0</v>
      </c>
      <c r="H18" s="60">
        <f t="shared" si="1"/>
        <v>0</v>
      </c>
      <c r="I18" s="60">
        <f t="shared" si="2"/>
        <v>0</v>
      </c>
      <c r="J18" s="60">
        <f t="shared" si="3"/>
        <v>0</v>
      </c>
      <c r="K18" s="61"/>
      <c r="L18" s="62"/>
      <c r="M18" s="62"/>
      <c r="N18" s="62"/>
      <c r="O18" s="62"/>
    </row>
    <row r="19" spans="1:15" s="1" customFormat="1" ht="24.6" customHeight="1">
      <c r="A19" s="58" t="s">
        <v>44</v>
      </c>
      <c r="B19" s="83" t="s">
        <v>145</v>
      </c>
      <c r="C19" s="48" t="s">
        <v>21</v>
      </c>
      <c r="D19" s="59">
        <v>100</v>
      </c>
      <c r="E19" s="79"/>
      <c r="F19" s="75">
        <v>0.08</v>
      </c>
      <c r="G19" s="60">
        <f t="shared" si="0"/>
        <v>0</v>
      </c>
      <c r="H19" s="60">
        <f t="shared" si="1"/>
        <v>0</v>
      </c>
      <c r="I19" s="60">
        <f t="shared" si="2"/>
        <v>0</v>
      </c>
      <c r="J19" s="60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58" t="s">
        <v>45</v>
      </c>
      <c r="B20" s="83" t="s">
        <v>146</v>
      </c>
      <c r="C20" s="48" t="s">
        <v>21</v>
      </c>
      <c r="D20" s="59">
        <v>200</v>
      </c>
      <c r="E20" s="79"/>
      <c r="F20" s="75">
        <v>0.08</v>
      </c>
      <c r="G20" s="60">
        <f t="shared" si="0"/>
        <v>0</v>
      </c>
      <c r="H20" s="60">
        <f t="shared" si="1"/>
        <v>0</v>
      </c>
      <c r="I20" s="60">
        <f t="shared" si="2"/>
        <v>0</v>
      </c>
      <c r="J20" s="60">
        <f t="shared" si="3"/>
        <v>0</v>
      </c>
      <c r="K20" s="61"/>
      <c r="L20" s="62"/>
      <c r="M20" s="62"/>
      <c r="N20" s="62"/>
      <c r="O20" s="62"/>
    </row>
    <row r="21" spans="1:15" s="1" customFormat="1" ht="51" customHeight="1">
      <c r="A21" s="58" t="s">
        <v>46</v>
      </c>
      <c r="B21" s="83" t="s">
        <v>147</v>
      </c>
      <c r="C21" s="48" t="s">
        <v>21</v>
      </c>
      <c r="D21" s="59">
        <v>25</v>
      </c>
      <c r="E21" s="79"/>
      <c r="F21" s="75">
        <v>0.08</v>
      </c>
      <c r="G21" s="60">
        <f t="shared" si="0"/>
        <v>0</v>
      </c>
      <c r="H21" s="60">
        <f t="shared" si="1"/>
        <v>0</v>
      </c>
      <c r="I21" s="60">
        <f t="shared" si="2"/>
        <v>0</v>
      </c>
      <c r="J21" s="60">
        <f t="shared" si="3"/>
        <v>0</v>
      </c>
      <c r="K21" s="61"/>
      <c r="L21" s="62"/>
      <c r="M21" s="62"/>
      <c r="N21" s="62"/>
      <c r="O21" s="62"/>
    </row>
    <row r="22" spans="1:15" s="1" customFormat="1" ht="51" customHeight="1">
      <c r="A22" s="58" t="s">
        <v>47</v>
      </c>
      <c r="B22" s="99" t="s">
        <v>262</v>
      </c>
      <c r="C22" s="107" t="s">
        <v>21</v>
      </c>
      <c r="D22" s="101">
        <v>5</v>
      </c>
      <c r="E22" s="145"/>
      <c r="F22" s="103">
        <v>0.08</v>
      </c>
      <c r="G22" s="104">
        <f>E22*1.08</f>
        <v>0</v>
      </c>
      <c r="H22" s="60">
        <f t="shared" si="1"/>
        <v>0</v>
      </c>
      <c r="I22" s="106">
        <f>J22-H22</f>
        <v>0</v>
      </c>
      <c r="J22" s="60">
        <f t="shared" si="3"/>
        <v>0</v>
      </c>
      <c r="K22" s="61"/>
      <c r="L22" s="62"/>
      <c r="M22" s="62"/>
      <c r="N22" s="62"/>
      <c r="O22" s="62"/>
    </row>
    <row r="23" spans="1:15" s="1" customFormat="1" ht="15.75" thickBot="1">
      <c r="A23" s="50"/>
      <c r="B23" s="51"/>
      <c r="C23" s="51"/>
      <c r="D23" s="52"/>
      <c r="E23" s="51"/>
      <c r="F23" s="76"/>
      <c r="G23" s="53" t="s">
        <v>22</v>
      </c>
      <c r="H23" s="54">
        <f>SUM(H12:H22)</f>
        <v>0</v>
      </c>
      <c r="I23" s="55"/>
      <c r="J23" s="56">
        <f>SUM(J12:J22)</f>
        <v>0</v>
      </c>
      <c r="K23" s="90"/>
      <c r="L23" s="18"/>
      <c r="M23" s="18"/>
      <c r="N23" s="18"/>
      <c r="O23" s="18"/>
    </row>
    <row r="24" spans="1:15" s="1" customFormat="1" ht="15">
      <c r="B24" s="1" t="s">
        <v>23</v>
      </c>
    </row>
    <row r="27" spans="1:15">
      <c r="B27" s="40" t="s">
        <v>24</v>
      </c>
      <c r="C27" s="41"/>
      <c r="D27" s="42"/>
      <c r="E27" s="43"/>
      <c r="F27" s="243" t="s">
        <v>25</v>
      </c>
      <c r="G27" s="243"/>
      <c r="H27" s="243"/>
    </row>
    <row r="28" spans="1:15">
      <c r="B28" s="40"/>
      <c r="C28" s="41"/>
      <c r="D28" s="42"/>
      <c r="E28" s="43"/>
      <c r="F28" s="243" t="s">
        <v>26</v>
      </c>
      <c r="G28" s="243"/>
      <c r="H28" s="243"/>
    </row>
  </sheetData>
  <mergeCells count="6">
    <mergeCell ref="F28:H28"/>
    <mergeCell ref="B5:J5"/>
    <mergeCell ref="K8:O8"/>
    <mergeCell ref="K9:L9"/>
    <mergeCell ref="A11:O11"/>
    <mergeCell ref="F27:H27"/>
  </mergeCells>
  <phoneticPr fontId="27" type="noConversion"/>
  <pageMargins left="0.75" right="0.75" top="1" bottom="1" header="0.5" footer="0.5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R45"/>
  <sheetViews>
    <sheetView topLeftCell="A28" zoomScale="110" zoomScaleNormal="11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134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25"/>
      <c r="Q11" s="25"/>
      <c r="R11" s="25"/>
    </row>
    <row r="12" spans="1:18" ht="75" customHeight="1">
      <c r="A12" s="121" t="s">
        <v>20</v>
      </c>
      <c r="B12" s="99" t="s">
        <v>104</v>
      </c>
      <c r="C12" s="100" t="s">
        <v>21</v>
      </c>
      <c r="D12" s="101">
        <v>30</v>
      </c>
      <c r="E12" s="102"/>
      <c r="F12" s="103">
        <v>0.08</v>
      </c>
      <c r="G12" s="104">
        <f t="shared" ref="G12:G36" si="0">E12*1.08</f>
        <v>0</v>
      </c>
      <c r="H12" s="105">
        <f t="shared" ref="H12:H36" si="1">E12*D12</f>
        <v>0</v>
      </c>
      <c r="I12" s="106">
        <f t="shared" ref="I12:I36" si="2">J12-H12</f>
        <v>0</v>
      </c>
      <c r="J12" s="106">
        <f t="shared" ref="J12:J36" si="3">G12*D12</f>
        <v>0</v>
      </c>
      <c r="K12" s="61"/>
      <c r="L12" s="62"/>
      <c r="M12" s="62"/>
      <c r="N12" s="62"/>
      <c r="O12" s="62"/>
    </row>
    <row r="13" spans="1:18" s="1" customFormat="1" ht="52.5" customHeight="1">
      <c r="A13" s="121" t="s">
        <v>38</v>
      </c>
      <c r="B13" s="99" t="s">
        <v>105</v>
      </c>
      <c r="C13" s="100" t="s">
        <v>21</v>
      </c>
      <c r="D13" s="101">
        <v>5</v>
      </c>
      <c r="E13" s="102"/>
      <c r="F13" s="103">
        <v>0.08</v>
      </c>
      <c r="G13" s="104">
        <f t="shared" si="0"/>
        <v>0</v>
      </c>
      <c r="H13" s="105">
        <f t="shared" si="1"/>
        <v>0</v>
      </c>
      <c r="I13" s="106">
        <f t="shared" si="2"/>
        <v>0</v>
      </c>
      <c r="J13" s="106">
        <f t="shared" si="3"/>
        <v>0</v>
      </c>
      <c r="K13" s="61"/>
      <c r="L13" s="62"/>
      <c r="M13" s="62"/>
      <c r="N13" s="62"/>
      <c r="O13" s="62"/>
    </row>
    <row r="14" spans="1:18" s="1" customFormat="1" ht="53.25" customHeight="1">
      <c r="A14" s="121" t="s">
        <v>39</v>
      </c>
      <c r="B14" s="99" t="s">
        <v>106</v>
      </c>
      <c r="C14" s="100" t="s">
        <v>21</v>
      </c>
      <c r="D14" s="101">
        <v>15</v>
      </c>
      <c r="E14" s="102"/>
      <c r="F14" s="103">
        <v>0.08</v>
      </c>
      <c r="G14" s="104">
        <f t="shared" si="0"/>
        <v>0</v>
      </c>
      <c r="H14" s="105">
        <f t="shared" si="1"/>
        <v>0</v>
      </c>
      <c r="I14" s="106">
        <f t="shared" si="2"/>
        <v>0</v>
      </c>
      <c r="J14" s="106">
        <f t="shared" si="3"/>
        <v>0</v>
      </c>
      <c r="K14" s="61"/>
      <c r="L14" s="62"/>
      <c r="M14" s="62"/>
      <c r="N14" s="62"/>
      <c r="O14" s="62"/>
    </row>
    <row r="15" spans="1:18" s="1" customFormat="1" ht="84">
      <c r="A15" s="121" t="s">
        <v>40</v>
      </c>
      <c r="B15" s="99" t="s">
        <v>107</v>
      </c>
      <c r="C15" s="107" t="s">
        <v>21</v>
      </c>
      <c r="D15" s="107">
        <v>10</v>
      </c>
      <c r="E15" s="102"/>
      <c r="F15" s="103">
        <v>0.08</v>
      </c>
      <c r="G15" s="104">
        <f t="shared" si="0"/>
        <v>0</v>
      </c>
      <c r="H15" s="105">
        <f t="shared" si="1"/>
        <v>0</v>
      </c>
      <c r="I15" s="106">
        <f t="shared" si="2"/>
        <v>0</v>
      </c>
      <c r="J15" s="106">
        <f t="shared" si="3"/>
        <v>0</v>
      </c>
      <c r="K15" s="61"/>
      <c r="L15" s="62"/>
      <c r="M15" s="62"/>
      <c r="N15" s="62"/>
      <c r="O15" s="62"/>
    </row>
    <row r="16" spans="1:18" s="1" customFormat="1" ht="97.5" customHeight="1">
      <c r="A16" s="121" t="s">
        <v>41</v>
      </c>
      <c r="B16" s="99" t="s">
        <v>108</v>
      </c>
      <c r="C16" s="100" t="s">
        <v>21</v>
      </c>
      <c r="D16" s="101">
        <v>10</v>
      </c>
      <c r="E16" s="102"/>
      <c r="F16" s="103">
        <v>0.08</v>
      </c>
      <c r="G16" s="104">
        <f t="shared" si="0"/>
        <v>0</v>
      </c>
      <c r="H16" s="105">
        <f t="shared" si="1"/>
        <v>0</v>
      </c>
      <c r="I16" s="106">
        <f t="shared" si="2"/>
        <v>0</v>
      </c>
      <c r="J16" s="106">
        <f t="shared" si="3"/>
        <v>0</v>
      </c>
      <c r="K16" s="61"/>
      <c r="L16" s="62"/>
      <c r="M16" s="62"/>
      <c r="N16" s="62"/>
      <c r="O16" s="62"/>
    </row>
    <row r="17" spans="1:15" s="1" customFormat="1" ht="90" customHeight="1">
      <c r="A17" s="121" t="s">
        <v>42</v>
      </c>
      <c r="B17" s="99" t="s">
        <v>109</v>
      </c>
      <c r="C17" s="107" t="s">
        <v>21</v>
      </c>
      <c r="D17" s="123">
        <v>5</v>
      </c>
      <c r="E17" s="102"/>
      <c r="F17" s="103">
        <v>0.08</v>
      </c>
      <c r="G17" s="104">
        <f t="shared" si="0"/>
        <v>0</v>
      </c>
      <c r="H17" s="105">
        <f t="shared" si="1"/>
        <v>0</v>
      </c>
      <c r="I17" s="106">
        <f t="shared" si="2"/>
        <v>0</v>
      </c>
      <c r="J17" s="106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121" t="s">
        <v>43</v>
      </c>
      <c r="B18" s="99" t="s">
        <v>110</v>
      </c>
      <c r="C18" s="107" t="s">
        <v>21</v>
      </c>
      <c r="D18" s="101">
        <v>50</v>
      </c>
      <c r="E18" s="102"/>
      <c r="F18" s="103">
        <v>0.08</v>
      </c>
      <c r="G18" s="104">
        <f t="shared" si="0"/>
        <v>0</v>
      </c>
      <c r="H18" s="105">
        <f t="shared" si="1"/>
        <v>0</v>
      </c>
      <c r="I18" s="106">
        <f t="shared" si="2"/>
        <v>0</v>
      </c>
      <c r="J18" s="106">
        <f t="shared" si="3"/>
        <v>0</v>
      </c>
      <c r="K18" s="61"/>
      <c r="L18" s="62"/>
      <c r="M18" s="62"/>
      <c r="N18" s="62"/>
      <c r="O18" s="62"/>
    </row>
    <row r="19" spans="1:15" s="1" customFormat="1" ht="66.75" customHeight="1">
      <c r="A19" s="121" t="s">
        <v>44</v>
      </c>
      <c r="B19" s="99" t="s">
        <v>111</v>
      </c>
      <c r="C19" s="100" t="s">
        <v>21</v>
      </c>
      <c r="D19" s="101">
        <v>100</v>
      </c>
      <c r="E19" s="102"/>
      <c r="F19" s="103">
        <v>0.08</v>
      </c>
      <c r="G19" s="104">
        <f t="shared" si="0"/>
        <v>0</v>
      </c>
      <c r="H19" s="105">
        <f t="shared" si="1"/>
        <v>0</v>
      </c>
      <c r="I19" s="106">
        <f t="shared" si="2"/>
        <v>0</v>
      </c>
      <c r="J19" s="106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121" t="s">
        <v>45</v>
      </c>
      <c r="B20" s="99" t="s">
        <v>112</v>
      </c>
      <c r="C20" s="100" t="s">
        <v>21</v>
      </c>
      <c r="D20" s="101">
        <v>100</v>
      </c>
      <c r="E20" s="102"/>
      <c r="F20" s="103">
        <v>0.08</v>
      </c>
      <c r="G20" s="104">
        <f t="shared" si="0"/>
        <v>0</v>
      </c>
      <c r="H20" s="105">
        <f t="shared" si="1"/>
        <v>0</v>
      </c>
      <c r="I20" s="106">
        <f t="shared" si="2"/>
        <v>0</v>
      </c>
      <c r="J20" s="106">
        <f t="shared" si="3"/>
        <v>0</v>
      </c>
      <c r="K20" s="61"/>
      <c r="L20" s="62"/>
      <c r="M20" s="62"/>
      <c r="N20" s="62"/>
      <c r="O20" s="62"/>
    </row>
    <row r="21" spans="1:15" s="1" customFormat="1" ht="60" customHeight="1">
      <c r="A21" s="121" t="s">
        <v>46</v>
      </c>
      <c r="B21" s="99" t="s">
        <v>113</v>
      </c>
      <c r="C21" s="100" t="s">
        <v>21</v>
      </c>
      <c r="D21" s="101">
        <v>5</v>
      </c>
      <c r="E21" s="102"/>
      <c r="F21" s="103">
        <v>0.08</v>
      </c>
      <c r="G21" s="104">
        <f t="shared" si="0"/>
        <v>0</v>
      </c>
      <c r="H21" s="105">
        <f t="shared" si="1"/>
        <v>0</v>
      </c>
      <c r="I21" s="106">
        <f t="shared" si="2"/>
        <v>0</v>
      </c>
      <c r="J21" s="106">
        <f t="shared" si="3"/>
        <v>0</v>
      </c>
      <c r="K21" s="61"/>
      <c r="L21" s="62"/>
      <c r="M21" s="62"/>
      <c r="N21" s="62"/>
      <c r="O21" s="62"/>
    </row>
    <row r="22" spans="1:15" s="1" customFormat="1" ht="60" customHeight="1">
      <c r="A22" s="121" t="s">
        <v>47</v>
      </c>
      <c r="B22" s="99" t="s">
        <v>114</v>
      </c>
      <c r="C22" s="100" t="s">
        <v>21</v>
      </c>
      <c r="D22" s="101">
        <v>50</v>
      </c>
      <c r="E22" s="102"/>
      <c r="F22" s="103">
        <v>0.08</v>
      </c>
      <c r="G22" s="104">
        <f t="shared" si="0"/>
        <v>0</v>
      </c>
      <c r="H22" s="105">
        <f t="shared" si="1"/>
        <v>0</v>
      </c>
      <c r="I22" s="106">
        <f t="shared" si="2"/>
        <v>0</v>
      </c>
      <c r="J22" s="106">
        <f t="shared" si="3"/>
        <v>0</v>
      </c>
      <c r="K22" s="61"/>
      <c r="L22" s="62"/>
      <c r="M22" s="62"/>
      <c r="N22" s="62"/>
      <c r="O22" s="62"/>
    </row>
    <row r="23" spans="1:15" s="1" customFormat="1" ht="60" customHeight="1">
      <c r="A23" s="121" t="s">
        <v>48</v>
      </c>
      <c r="B23" s="99" t="s">
        <v>115</v>
      </c>
      <c r="C23" s="100" t="s">
        <v>21</v>
      </c>
      <c r="D23" s="101">
        <v>30</v>
      </c>
      <c r="E23" s="102"/>
      <c r="F23" s="103">
        <v>0.08</v>
      </c>
      <c r="G23" s="104">
        <f t="shared" si="0"/>
        <v>0</v>
      </c>
      <c r="H23" s="105">
        <f t="shared" si="1"/>
        <v>0</v>
      </c>
      <c r="I23" s="106">
        <f t="shared" si="2"/>
        <v>0</v>
      </c>
      <c r="J23" s="106">
        <f t="shared" si="3"/>
        <v>0</v>
      </c>
      <c r="K23" s="61"/>
      <c r="L23" s="62"/>
      <c r="M23" s="62"/>
      <c r="N23" s="62"/>
      <c r="O23" s="62"/>
    </row>
    <row r="24" spans="1:15" s="1" customFormat="1" ht="33.75" customHeight="1">
      <c r="A24" s="121" t="s">
        <v>49</v>
      </c>
      <c r="B24" s="99" t="s">
        <v>116</v>
      </c>
      <c r="C24" s="100" t="s">
        <v>21</v>
      </c>
      <c r="D24" s="101">
        <v>30</v>
      </c>
      <c r="E24" s="102"/>
      <c r="F24" s="103">
        <v>0.08</v>
      </c>
      <c r="G24" s="104">
        <f t="shared" si="0"/>
        <v>0</v>
      </c>
      <c r="H24" s="105">
        <f t="shared" si="1"/>
        <v>0</v>
      </c>
      <c r="I24" s="106">
        <f t="shared" si="2"/>
        <v>0</v>
      </c>
      <c r="J24" s="106">
        <f t="shared" si="3"/>
        <v>0</v>
      </c>
      <c r="K24" s="61"/>
      <c r="L24" s="62"/>
      <c r="M24" s="62"/>
      <c r="N24" s="62"/>
      <c r="O24" s="62"/>
    </row>
    <row r="25" spans="1:15" s="1" customFormat="1" ht="33" customHeight="1">
      <c r="A25" s="121" t="s">
        <v>50</v>
      </c>
      <c r="B25" s="99" t="s">
        <v>117</v>
      </c>
      <c r="C25" s="108" t="s">
        <v>21</v>
      </c>
      <c r="D25" s="101">
        <v>80</v>
      </c>
      <c r="E25" s="102"/>
      <c r="F25" s="103">
        <v>0.08</v>
      </c>
      <c r="G25" s="104">
        <f t="shared" si="0"/>
        <v>0</v>
      </c>
      <c r="H25" s="105">
        <f t="shared" si="1"/>
        <v>0</v>
      </c>
      <c r="I25" s="106">
        <f t="shared" si="2"/>
        <v>0</v>
      </c>
      <c r="J25" s="106">
        <f t="shared" si="3"/>
        <v>0</v>
      </c>
      <c r="K25" s="61"/>
      <c r="L25" s="62"/>
      <c r="M25" s="62"/>
      <c r="N25" s="62"/>
      <c r="O25" s="62"/>
    </row>
    <row r="26" spans="1:15" s="1" customFormat="1" ht="90.75" customHeight="1">
      <c r="A26" s="121" t="s">
        <v>51</v>
      </c>
      <c r="B26" s="99" t="s">
        <v>118</v>
      </c>
      <c r="C26" s="100" t="s">
        <v>21</v>
      </c>
      <c r="D26" s="101">
        <v>40</v>
      </c>
      <c r="E26" s="102"/>
      <c r="F26" s="103">
        <v>0.08</v>
      </c>
      <c r="G26" s="104">
        <f t="shared" si="0"/>
        <v>0</v>
      </c>
      <c r="H26" s="105">
        <f t="shared" si="1"/>
        <v>0</v>
      </c>
      <c r="I26" s="106">
        <f t="shared" si="2"/>
        <v>0</v>
      </c>
      <c r="J26" s="106">
        <f t="shared" si="3"/>
        <v>0</v>
      </c>
      <c r="K26" s="61"/>
      <c r="L26" s="62"/>
      <c r="M26" s="62"/>
      <c r="N26" s="62"/>
      <c r="O26" s="62"/>
    </row>
    <row r="27" spans="1:15" s="1" customFormat="1" ht="144.75" customHeight="1">
      <c r="A27" s="121" t="s">
        <v>148</v>
      </c>
      <c r="B27" s="99" t="s">
        <v>119</v>
      </c>
      <c r="C27" s="100" t="s">
        <v>21</v>
      </c>
      <c r="D27" s="101">
        <v>25</v>
      </c>
      <c r="E27" s="102"/>
      <c r="F27" s="103">
        <v>0.08</v>
      </c>
      <c r="G27" s="104">
        <f t="shared" si="0"/>
        <v>0</v>
      </c>
      <c r="H27" s="105">
        <f t="shared" si="1"/>
        <v>0</v>
      </c>
      <c r="I27" s="106">
        <f t="shared" si="2"/>
        <v>0</v>
      </c>
      <c r="J27" s="106">
        <f t="shared" si="3"/>
        <v>0</v>
      </c>
      <c r="K27" s="61"/>
      <c r="L27" s="62"/>
      <c r="M27" s="62"/>
      <c r="N27" s="62"/>
      <c r="O27" s="62"/>
    </row>
    <row r="28" spans="1:15" s="1" customFormat="1" ht="94.5">
      <c r="A28" s="121" t="s">
        <v>149</v>
      </c>
      <c r="B28" s="99" t="s">
        <v>120</v>
      </c>
      <c r="C28" s="100" t="s">
        <v>21</v>
      </c>
      <c r="D28" s="101">
        <v>5</v>
      </c>
      <c r="E28" s="102"/>
      <c r="F28" s="103">
        <v>0.08</v>
      </c>
      <c r="G28" s="104">
        <f t="shared" si="0"/>
        <v>0</v>
      </c>
      <c r="H28" s="105">
        <f t="shared" si="1"/>
        <v>0</v>
      </c>
      <c r="I28" s="106">
        <f t="shared" si="2"/>
        <v>0</v>
      </c>
      <c r="J28" s="106">
        <f t="shared" si="3"/>
        <v>0</v>
      </c>
      <c r="K28" s="61"/>
      <c r="L28" s="62"/>
      <c r="M28" s="62"/>
      <c r="N28" s="62"/>
      <c r="O28" s="62"/>
    </row>
    <row r="29" spans="1:15" s="1" customFormat="1" ht="36.75" customHeight="1">
      <c r="A29" s="121" t="s">
        <v>150</v>
      </c>
      <c r="B29" s="99" t="s">
        <v>121</v>
      </c>
      <c r="C29" s="100" t="s">
        <v>21</v>
      </c>
      <c r="D29" s="101">
        <v>2</v>
      </c>
      <c r="E29" s="102"/>
      <c r="F29" s="103">
        <v>0.08</v>
      </c>
      <c r="G29" s="104">
        <f t="shared" si="0"/>
        <v>0</v>
      </c>
      <c r="H29" s="105">
        <f t="shared" si="1"/>
        <v>0</v>
      </c>
      <c r="I29" s="106">
        <f t="shared" si="2"/>
        <v>0</v>
      </c>
      <c r="J29" s="106">
        <f t="shared" si="3"/>
        <v>0</v>
      </c>
      <c r="K29" s="109"/>
      <c r="L29" s="109"/>
      <c r="M29" s="109"/>
      <c r="N29" s="92"/>
      <c r="O29" s="92"/>
    </row>
    <row r="30" spans="1:15" ht="36.75" customHeight="1">
      <c r="A30" s="121" t="s">
        <v>151</v>
      </c>
      <c r="B30" s="99" t="s">
        <v>122</v>
      </c>
      <c r="C30" s="107" t="s">
        <v>21</v>
      </c>
      <c r="D30" s="107">
        <v>2</v>
      </c>
      <c r="E30" s="102"/>
      <c r="F30" s="103">
        <v>0.08</v>
      </c>
      <c r="G30" s="104">
        <f t="shared" si="0"/>
        <v>0</v>
      </c>
      <c r="H30" s="105">
        <f t="shared" si="1"/>
        <v>0</v>
      </c>
      <c r="I30" s="106">
        <f t="shared" si="2"/>
        <v>0</v>
      </c>
      <c r="J30" s="106">
        <f t="shared" si="3"/>
        <v>0</v>
      </c>
      <c r="K30" s="110"/>
      <c r="L30" s="110"/>
      <c r="M30" s="110"/>
      <c r="N30" s="93"/>
      <c r="O30" s="93"/>
    </row>
    <row r="31" spans="1:15" ht="84">
      <c r="A31" s="121" t="s">
        <v>152</v>
      </c>
      <c r="B31" s="83" t="s">
        <v>102</v>
      </c>
      <c r="C31" s="48" t="s">
        <v>21</v>
      </c>
      <c r="D31" s="59">
        <v>3</v>
      </c>
      <c r="E31" s="122"/>
      <c r="F31" s="103">
        <v>0.08</v>
      </c>
      <c r="G31" s="104">
        <f t="shared" si="0"/>
        <v>0</v>
      </c>
      <c r="H31" s="105">
        <f t="shared" si="1"/>
        <v>0</v>
      </c>
      <c r="I31" s="106">
        <f t="shared" si="2"/>
        <v>0</v>
      </c>
      <c r="J31" s="106">
        <f t="shared" si="3"/>
        <v>0</v>
      </c>
      <c r="K31" s="110"/>
      <c r="L31" s="110"/>
      <c r="M31" s="110"/>
      <c r="N31" s="93"/>
      <c r="O31" s="93"/>
    </row>
    <row r="32" spans="1:15" ht="63">
      <c r="A32" s="121" t="s">
        <v>153</v>
      </c>
      <c r="B32" s="83" t="s">
        <v>103</v>
      </c>
      <c r="C32" s="48" t="s">
        <v>21</v>
      </c>
      <c r="D32" s="59">
        <v>10</v>
      </c>
      <c r="E32" s="122"/>
      <c r="F32" s="103">
        <v>0.08</v>
      </c>
      <c r="G32" s="104">
        <f t="shared" si="0"/>
        <v>0</v>
      </c>
      <c r="H32" s="105">
        <f t="shared" si="1"/>
        <v>0</v>
      </c>
      <c r="I32" s="106">
        <f t="shared" si="2"/>
        <v>0</v>
      </c>
      <c r="J32" s="106">
        <f t="shared" si="3"/>
        <v>0</v>
      </c>
      <c r="K32" s="110"/>
      <c r="L32" s="110"/>
      <c r="M32" s="110"/>
      <c r="N32" s="93"/>
      <c r="O32" s="93"/>
    </row>
    <row r="33" spans="1:15">
      <c r="A33" s="121" t="s">
        <v>154</v>
      </c>
      <c r="B33" s="99" t="s">
        <v>123</v>
      </c>
      <c r="C33" s="107" t="s">
        <v>21</v>
      </c>
      <c r="D33" s="101">
        <v>2</v>
      </c>
      <c r="E33" s="102"/>
      <c r="F33" s="103">
        <v>0.08</v>
      </c>
      <c r="G33" s="104">
        <f t="shared" si="0"/>
        <v>0</v>
      </c>
      <c r="H33" s="105">
        <f t="shared" si="1"/>
        <v>0</v>
      </c>
      <c r="I33" s="106">
        <f t="shared" si="2"/>
        <v>0</v>
      </c>
      <c r="J33" s="106">
        <f t="shared" si="3"/>
        <v>0</v>
      </c>
      <c r="K33" s="110"/>
      <c r="L33" s="110"/>
      <c r="M33" s="110"/>
      <c r="N33" s="93"/>
      <c r="O33" s="93"/>
    </row>
    <row r="34" spans="1:15" ht="21">
      <c r="A34" s="121" t="s">
        <v>155</v>
      </c>
      <c r="B34" s="99" t="s">
        <v>124</v>
      </c>
      <c r="C34" s="107" t="s">
        <v>21</v>
      </c>
      <c r="D34" s="101">
        <v>1</v>
      </c>
      <c r="E34" s="102"/>
      <c r="F34" s="103">
        <v>0.08</v>
      </c>
      <c r="G34" s="104">
        <f t="shared" si="0"/>
        <v>0</v>
      </c>
      <c r="H34" s="105">
        <f t="shared" si="1"/>
        <v>0</v>
      </c>
      <c r="I34" s="106">
        <f t="shared" si="2"/>
        <v>0</v>
      </c>
      <c r="J34" s="106">
        <f t="shared" si="3"/>
        <v>0</v>
      </c>
      <c r="K34" s="110"/>
      <c r="L34" s="110"/>
      <c r="M34" s="110"/>
      <c r="N34" s="93"/>
      <c r="O34" s="93"/>
    </row>
    <row r="35" spans="1:15" ht="21">
      <c r="A35" s="121" t="s">
        <v>156</v>
      </c>
      <c r="B35" s="99" t="s">
        <v>125</v>
      </c>
      <c r="C35" s="108" t="s">
        <v>21</v>
      </c>
      <c r="D35" s="101">
        <v>3</v>
      </c>
      <c r="E35" s="102"/>
      <c r="F35" s="103">
        <v>0.08</v>
      </c>
      <c r="G35" s="104">
        <f t="shared" si="0"/>
        <v>0</v>
      </c>
      <c r="H35" s="105">
        <f t="shared" si="1"/>
        <v>0</v>
      </c>
      <c r="I35" s="106">
        <f t="shared" si="2"/>
        <v>0</v>
      </c>
      <c r="J35" s="106">
        <f t="shared" si="3"/>
        <v>0</v>
      </c>
      <c r="K35" s="110"/>
      <c r="L35" s="110"/>
      <c r="M35" s="110"/>
      <c r="N35" s="93"/>
      <c r="O35" s="93"/>
    </row>
    <row r="36" spans="1:15" ht="31.5">
      <c r="A36" s="121" t="s">
        <v>157</v>
      </c>
      <c r="B36" s="99" t="s">
        <v>126</v>
      </c>
      <c r="C36" s="108" t="s">
        <v>21</v>
      </c>
      <c r="D36" s="101">
        <v>3</v>
      </c>
      <c r="E36" s="102"/>
      <c r="F36" s="103">
        <v>0.08</v>
      </c>
      <c r="G36" s="104">
        <f t="shared" si="0"/>
        <v>0</v>
      </c>
      <c r="H36" s="105">
        <f t="shared" si="1"/>
        <v>0</v>
      </c>
      <c r="I36" s="106">
        <f t="shared" si="2"/>
        <v>0</v>
      </c>
      <c r="J36" s="106">
        <f t="shared" si="3"/>
        <v>0</v>
      </c>
      <c r="K36" s="110"/>
      <c r="L36" s="110"/>
      <c r="M36" s="110"/>
      <c r="N36" s="93"/>
      <c r="O36" s="93"/>
    </row>
    <row r="37" spans="1:15" ht="13.5" thickBot="1">
      <c r="A37" s="50"/>
      <c r="B37" s="51"/>
      <c r="C37" s="51"/>
      <c r="D37" s="52"/>
      <c r="E37" s="51"/>
      <c r="F37" s="76"/>
      <c r="G37" s="53" t="s">
        <v>22</v>
      </c>
      <c r="H37" s="54">
        <f>SUM(H12:H36)</f>
        <v>0</v>
      </c>
      <c r="I37" s="55"/>
      <c r="J37" s="56">
        <f>SUM(J12:J36)</f>
        <v>0</v>
      </c>
    </row>
    <row r="38" spans="1:15">
      <c r="B38" s="94"/>
      <c r="C38" s="98"/>
      <c r="D38" s="96"/>
      <c r="E38" s="97"/>
    </row>
    <row r="39" spans="1:15">
      <c r="B39" s="258" t="s">
        <v>23</v>
      </c>
      <c r="C39" s="258"/>
      <c r="D39" s="258"/>
      <c r="E39" s="258"/>
      <c r="F39" s="258"/>
      <c r="G39" s="258"/>
      <c r="H39" s="258"/>
      <c r="I39" s="258"/>
    </row>
    <row r="40" spans="1:15">
      <c r="B40" s="94"/>
      <c r="C40" s="94"/>
      <c r="D40" s="94"/>
      <c r="E40" s="94"/>
      <c r="F40" s="94"/>
      <c r="G40" s="94"/>
      <c r="H40" s="94"/>
      <c r="I40" s="94"/>
    </row>
    <row r="41" spans="1:15">
      <c r="B41" s="94"/>
      <c r="C41" s="94"/>
      <c r="D41" s="94"/>
      <c r="E41" s="94"/>
      <c r="F41" s="94"/>
      <c r="G41" s="94"/>
      <c r="H41" s="94"/>
      <c r="I41" s="94"/>
    </row>
    <row r="42" spans="1:15">
      <c r="B42" s="94"/>
      <c r="C42" s="95"/>
      <c r="D42" s="96"/>
      <c r="E42" s="97"/>
    </row>
    <row r="43" spans="1:15" ht="12.75" customHeight="1">
      <c r="B43" s="40" t="s">
        <v>24</v>
      </c>
      <c r="C43" s="95"/>
      <c r="D43" s="96"/>
      <c r="E43" s="97"/>
      <c r="F43" s="243" t="s">
        <v>25</v>
      </c>
      <c r="G43" s="243"/>
      <c r="H43" s="243"/>
    </row>
    <row r="44" spans="1:15" ht="22.5" customHeight="1">
      <c r="B44" s="94"/>
      <c r="C44" s="95"/>
      <c r="D44" s="96"/>
      <c r="E44" s="97"/>
      <c r="F44" s="243" t="s">
        <v>26</v>
      </c>
      <c r="G44" s="243"/>
      <c r="H44" s="243"/>
    </row>
    <row r="45" spans="1:15">
      <c r="B45" s="94"/>
      <c r="C45" s="98"/>
      <c r="D45" s="96"/>
      <c r="E45" s="97"/>
    </row>
  </sheetData>
  <mergeCells count="7">
    <mergeCell ref="F44:H44"/>
    <mergeCell ref="B5:J5"/>
    <mergeCell ref="K8:O8"/>
    <mergeCell ref="K9:L9"/>
    <mergeCell ref="A11:O11"/>
    <mergeCell ref="F43:H43"/>
    <mergeCell ref="B39:I39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R24"/>
  <sheetViews>
    <sheetView zoomScale="90" zoomScaleNormal="9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45.4257812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43"/>
      <c r="G6" s="11"/>
    </row>
    <row r="7" spans="1:18" ht="21.75" customHeight="1" thickBot="1">
      <c r="A7" s="9"/>
      <c r="B7" s="12" t="s">
        <v>135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81" customHeight="1">
      <c r="A12" s="58" t="s">
        <v>20</v>
      </c>
      <c r="B12" s="111" t="s">
        <v>127</v>
      </c>
      <c r="C12" s="100" t="s">
        <v>21</v>
      </c>
      <c r="D12" s="101">
        <v>25</v>
      </c>
      <c r="E12" s="112"/>
      <c r="F12" s="81">
        <v>0.08</v>
      </c>
      <c r="G12" s="91">
        <f>E12*1.08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31.5">
      <c r="A13" s="58" t="s">
        <v>38</v>
      </c>
      <c r="B13" s="113" t="s">
        <v>128</v>
      </c>
      <c r="C13" s="100" t="s">
        <v>21</v>
      </c>
      <c r="D13" s="101">
        <v>15</v>
      </c>
      <c r="E13" s="114"/>
      <c r="F13" s="81">
        <v>0.08</v>
      </c>
      <c r="G13" s="91">
        <f t="shared" ref="G13:G17" si="0">E13*1.08</f>
        <v>0</v>
      </c>
      <c r="H13" s="91">
        <f t="shared" ref="H13:H17" si="1">E13*D13</f>
        <v>0</v>
      </c>
      <c r="I13" s="91">
        <f t="shared" ref="I13:I17" si="2">J13-H13</f>
        <v>0</v>
      </c>
      <c r="J13" s="91">
        <f t="shared" ref="J13:J17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21">
      <c r="A14" s="58" t="s">
        <v>39</v>
      </c>
      <c r="B14" s="113" t="s">
        <v>129</v>
      </c>
      <c r="C14" s="100" t="s">
        <v>21</v>
      </c>
      <c r="D14" s="101">
        <v>10</v>
      </c>
      <c r="E14" s="114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36.6" customHeight="1">
      <c r="A15" s="58" t="s">
        <v>40</v>
      </c>
      <c r="B15" s="113" t="s">
        <v>130</v>
      </c>
      <c r="C15" s="100" t="s">
        <v>21</v>
      </c>
      <c r="D15" s="107">
        <v>10</v>
      </c>
      <c r="E15" s="114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61"/>
      <c r="L15" s="62"/>
      <c r="M15" s="62"/>
      <c r="N15" s="62"/>
      <c r="O15" s="62"/>
    </row>
    <row r="16" spans="1:18" ht="39.950000000000003" customHeight="1">
      <c r="A16" s="58" t="s">
        <v>41</v>
      </c>
      <c r="B16" s="113" t="s">
        <v>131</v>
      </c>
      <c r="C16" s="100" t="s">
        <v>21</v>
      </c>
      <c r="D16" s="101">
        <v>2</v>
      </c>
      <c r="E16" s="115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61"/>
      <c r="L16" s="62"/>
      <c r="M16" s="62"/>
      <c r="N16" s="62"/>
      <c r="O16" s="62"/>
    </row>
    <row r="17" spans="1:15" ht="44.45" customHeight="1">
      <c r="A17" s="58" t="s">
        <v>42</v>
      </c>
      <c r="B17" s="113" t="s">
        <v>132</v>
      </c>
      <c r="C17" s="100" t="s">
        <v>21</v>
      </c>
      <c r="D17" s="101">
        <v>25</v>
      </c>
      <c r="E17" s="112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110"/>
      <c r="L17" s="110"/>
      <c r="M17" s="110"/>
      <c r="N17" s="110"/>
      <c r="O17" s="93"/>
    </row>
    <row r="18" spans="1:15" s="1" customFormat="1" ht="15.75" thickBot="1">
      <c r="A18" s="50"/>
      <c r="B18" s="51"/>
      <c r="C18" s="51"/>
      <c r="D18" s="52"/>
      <c r="E18" s="51"/>
      <c r="F18" s="76"/>
      <c r="G18" s="53" t="s">
        <v>22</v>
      </c>
      <c r="H18" s="54">
        <f>SUM(H12:H17)</f>
        <v>0</v>
      </c>
      <c r="I18" s="55"/>
      <c r="J18" s="56">
        <f>SUM(J12:J17)</f>
        <v>0</v>
      </c>
      <c r="K18" s="31"/>
      <c r="L18" s="32"/>
      <c r="M18" s="32"/>
      <c r="N18" s="32"/>
      <c r="O18" s="33"/>
    </row>
    <row r="19" spans="1:15" s="1" customFormat="1" ht="15">
      <c r="A19" s="34"/>
      <c r="B19" s="35"/>
      <c r="C19" s="36"/>
      <c r="D19" s="36"/>
      <c r="E19" s="37"/>
      <c r="F19" s="77"/>
      <c r="G19" s="38"/>
      <c r="H19" s="38"/>
      <c r="I19" s="38"/>
      <c r="J19" s="39"/>
      <c r="K19" s="34"/>
      <c r="L19" s="34"/>
      <c r="M19" s="34"/>
      <c r="N19" s="34"/>
      <c r="O19" s="34"/>
    </row>
    <row r="20" spans="1:15" s="1" customFormat="1" ht="15">
      <c r="B20" s="1" t="s">
        <v>23</v>
      </c>
      <c r="F20" s="70"/>
    </row>
    <row r="23" spans="1:15">
      <c r="B23" s="40" t="s">
        <v>24</v>
      </c>
      <c r="C23" s="41"/>
      <c r="D23" s="42"/>
      <c r="E23" s="43"/>
      <c r="F23" s="243" t="s">
        <v>25</v>
      </c>
      <c r="G23" s="243"/>
      <c r="H23" s="243"/>
    </row>
    <row r="24" spans="1:15">
      <c r="B24" s="40"/>
      <c r="C24" s="41"/>
      <c r="D24" s="42"/>
      <c r="E24" s="43"/>
      <c r="F24" s="243" t="s">
        <v>26</v>
      </c>
      <c r="G24" s="243"/>
      <c r="H24" s="243"/>
    </row>
  </sheetData>
  <mergeCells count="6">
    <mergeCell ref="F24:H24"/>
    <mergeCell ref="B5:J5"/>
    <mergeCell ref="K8:O8"/>
    <mergeCell ref="K9:L9"/>
    <mergeCell ref="A11:O11"/>
    <mergeCell ref="F23:H23"/>
  </mergeCells>
  <phoneticPr fontId="27" type="noConversion"/>
  <pageMargins left="0.75" right="0.75" top="1" bottom="1" header="0.5" footer="0.5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3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158</v>
      </c>
      <c r="C7" s="11"/>
      <c r="D7" s="127"/>
      <c r="E7" s="11"/>
      <c r="F7" s="11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7"/>
      <c r="P11" s="25"/>
      <c r="Q11" s="25"/>
      <c r="R11" s="25"/>
    </row>
    <row r="12" spans="1:18" ht="75" customHeight="1">
      <c r="A12" s="121" t="s">
        <v>20</v>
      </c>
      <c r="B12" s="99" t="s">
        <v>159</v>
      </c>
      <c r="C12" s="100" t="s">
        <v>21</v>
      </c>
      <c r="D12" s="101">
        <v>50</v>
      </c>
      <c r="E12" s="102"/>
      <c r="F12" s="103">
        <v>0.08</v>
      </c>
      <c r="G12" s="104">
        <f>E12*1.08</f>
        <v>0</v>
      </c>
      <c r="H12" s="105">
        <f>E12*D12</f>
        <v>0</v>
      </c>
      <c r="I12" s="106">
        <f>J12-H12</f>
        <v>0</v>
      </c>
      <c r="J12" s="106">
        <f>G12*D12</f>
        <v>0</v>
      </c>
      <c r="K12" s="61"/>
      <c r="L12" s="62"/>
      <c r="M12" s="62"/>
      <c r="N12" s="62"/>
      <c r="O12" s="62"/>
    </row>
    <row r="13" spans="1:18" s="1" customFormat="1" ht="63">
      <c r="A13" s="121" t="s">
        <v>38</v>
      </c>
      <c r="B13" s="99" t="s">
        <v>160</v>
      </c>
      <c r="C13" s="100" t="s">
        <v>21</v>
      </c>
      <c r="D13" s="101">
        <v>100</v>
      </c>
      <c r="E13" s="102"/>
      <c r="F13" s="103">
        <v>0.08</v>
      </c>
      <c r="G13" s="104">
        <f t="shared" ref="G13:G26" si="0">E13*1.08</f>
        <v>0</v>
      </c>
      <c r="H13" s="105">
        <f t="shared" ref="H13:H26" si="1">E13*D13</f>
        <v>0</v>
      </c>
      <c r="I13" s="106">
        <f t="shared" ref="I13:I26" si="2">J13-H13</f>
        <v>0</v>
      </c>
      <c r="J13" s="106">
        <f t="shared" ref="J13:J26" si="3">G13*D13</f>
        <v>0</v>
      </c>
      <c r="K13" s="61"/>
      <c r="L13" s="62"/>
      <c r="M13" s="62"/>
      <c r="N13" s="62"/>
      <c r="O13" s="62"/>
    </row>
    <row r="14" spans="1:18" s="1" customFormat="1" ht="42">
      <c r="A14" s="121" t="s">
        <v>39</v>
      </c>
      <c r="B14" s="99" t="s">
        <v>161</v>
      </c>
      <c r="C14" s="100" t="s">
        <v>21</v>
      </c>
      <c r="D14" s="101">
        <v>100</v>
      </c>
      <c r="E14" s="102"/>
      <c r="F14" s="103">
        <v>0.08</v>
      </c>
      <c r="G14" s="104">
        <f t="shared" si="0"/>
        <v>0</v>
      </c>
      <c r="H14" s="105">
        <f t="shared" si="1"/>
        <v>0</v>
      </c>
      <c r="I14" s="106">
        <f t="shared" si="2"/>
        <v>0</v>
      </c>
      <c r="J14" s="106">
        <f t="shared" si="3"/>
        <v>0</v>
      </c>
      <c r="K14" s="61"/>
      <c r="L14" s="62"/>
      <c r="M14" s="62"/>
      <c r="N14" s="62"/>
      <c r="O14" s="62"/>
    </row>
    <row r="15" spans="1:18" s="1" customFormat="1" ht="42">
      <c r="A15" s="121" t="s">
        <v>40</v>
      </c>
      <c r="B15" s="99" t="s">
        <v>162</v>
      </c>
      <c r="C15" s="107" t="s">
        <v>21</v>
      </c>
      <c r="D15" s="107">
        <v>10</v>
      </c>
      <c r="E15" s="102"/>
      <c r="F15" s="103">
        <v>0.08</v>
      </c>
      <c r="G15" s="104">
        <f t="shared" si="0"/>
        <v>0</v>
      </c>
      <c r="H15" s="105">
        <f t="shared" si="1"/>
        <v>0</v>
      </c>
      <c r="I15" s="106">
        <f t="shared" si="2"/>
        <v>0</v>
      </c>
      <c r="J15" s="106">
        <f t="shared" si="3"/>
        <v>0</v>
      </c>
      <c r="K15" s="61"/>
      <c r="L15" s="62"/>
      <c r="M15" s="62"/>
      <c r="N15" s="62"/>
      <c r="O15" s="62"/>
    </row>
    <row r="16" spans="1:18" s="1" customFormat="1" ht="60" customHeight="1">
      <c r="A16" s="121" t="s">
        <v>41</v>
      </c>
      <c r="B16" s="99" t="s">
        <v>163</v>
      </c>
      <c r="C16" s="100" t="s">
        <v>21</v>
      </c>
      <c r="D16" s="101">
        <v>100</v>
      </c>
      <c r="E16" s="102"/>
      <c r="F16" s="103">
        <v>0.08</v>
      </c>
      <c r="G16" s="104">
        <f t="shared" si="0"/>
        <v>0</v>
      </c>
      <c r="H16" s="105">
        <f t="shared" si="1"/>
        <v>0</v>
      </c>
      <c r="I16" s="106">
        <f t="shared" si="2"/>
        <v>0</v>
      </c>
      <c r="J16" s="106">
        <f t="shared" si="3"/>
        <v>0</v>
      </c>
      <c r="K16" s="61"/>
      <c r="L16" s="62"/>
      <c r="M16" s="62"/>
      <c r="N16" s="62"/>
      <c r="O16" s="62"/>
    </row>
    <row r="17" spans="1:15" s="1" customFormat="1" ht="60" customHeight="1">
      <c r="A17" s="121" t="s">
        <v>42</v>
      </c>
      <c r="B17" s="99" t="s">
        <v>164</v>
      </c>
      <c r="C17" s="107" t="s">
        <v>21</v>
      </c>
      <c r="D17" s="123">
        <v>100</v>
      </c>
      <c r="E17" s="102"/>
      <c r="F17" s="103">
        <v>0.08</v>
      </c>
      <c r="G17" s="104">
        <f t="shared" si="0"/>
        <v>0</v>
      </c>
      <c r="H17" s="105">
        <f t="shared" si="1"/>
        <v>0</v>
      </c>
      <c r="I17" s="106">
        <f t="shared" si="2"/>
        <v>0</v>
      </c>
      <c r="J17" s="106">
        <f t="shared" si="3"/>
        <v>0</v>
      </c>
      <c r="K17" s="61"/>
      <c r="L17" s="62"/>
      <c r="M17" s="62"/>
      <c r="N17" s="62"/>
      <c r="O17" s="62"/>
    </row>
    <row r="18" spans="1:15" s="1" customFormat="1" ht="60" customHeight="1">
      <c r="A18" s="121" t="s">
        <v>43</v>
      </c>
      <c r="B18" s="99" t="s">
        <v>165</v>
      </c>
      <c r="C18" s="107" t="s">
        <v>21</v>
      </c>
      <c r="D18" s="101">
        <v>5</v>
      </c>
      <c r="E18" s="102"/>
      <c r="F18" s="103">
        <v>0.08</v>
      </c>
      <c r="G18" s="104">
        <f t="shared" si="0"/>
        <v>0</v>
      </c>
      <c r="H18" s="105">
        <f t="shared" si="1"/>
        <v>0</v>
      </c>
      <c r="I18" s="106">
        <f t="shared" si="2"/>
        <v>0</v>
      </c>
      <c r="J18" s="106">
        <f t="shared" si="3"/>
        <v>0</v>
      </c>
      <c r="K18" s="61"/>
      <c r="L18" s="62"/>
      <c r="M18" s="62"/>
      <c r="N18" s="62"/>
      <c r="O18" s="62"/>
    </row>
    <row r="19" spans="1:15" s="1" customFormat="1" ht="60" customHeight="1">
      <c r="A19" s="121" t="s">
        <v>44</v>
      </c>
      <c r="B19" s="99" t="s">
        <v>166</v>
      </c>
      <c r="C19" s="100" t="s">
        <v>21</v>
      </c>
      <c r="D19" s="101">
        <v>10</v>
      </c>
      <c r="E19" s="102"/>
      <c r="F19" s="103">
        <v>0.08</v>
      </c>
      <c r="G19" s="104">
        <f t="shared" si="0"/>
        <v>0</v>
      </c>
      <c r="H19" s="105">
        <f t="shared" si="1"/>
        <v>0</v>
      </c>
      <c r="I19" s="106">
        <f t="shared" si="2"/>
        <v>0</v>
      </c>
      <c r="J19" s="106">
        <f t="shared" si="3"/>
        <v>0</v>
      </c>
      <c r="K19" s="61"/>
      <c r="L19" s="62"/>
      <c r="M19" s="62"/>
      <c r="N19" s="62"/>
      <c r="O19" s="62"/>
    </row>
    <row r="20" spans="1:15" s="1" customFormat="1" ht="60" customHeight="1">
      <c r="A20" s="121" t="s">
        <v>45</v>
      </c>
      <c r="B20" s="99" t="s">
        <v>167</v>
      </c>
      <c r="C20" s="100" t="s">
        <v>21</v>
      </c>
      <c r="D20" s="101">
        <v>5</v>
      </c>
      <c r="E20" s="102"/>
      <c r="F20" s="103">
        <v>0.08</v>
      </c>
      <c r="G20" s="104">
        <f t="shared" si="0"/>
        <v>0</v>
      </c>
      <c r="H20" s="105">
        <f t="shared" si="1"/>
        <v>0</v>
      </c>
      <c r="I20" s="106">
        <f t="shared" si="2"/>
        <v>0</v>
      </c>
      <c r="J20" s="106">
        <f t="shared" si="3"/>
        <v>0</v>
      </c>
      <c r="K20" s="61"/>
      <c r="L20" s="62"/>
      <c r="M20" s="62"/>
      <c r="N20" s="62"/>
      <c r="O20" s="62"/>
    </row>
    <row r="21" spans="1:15" s="1" customFormat="1" ht="78" customHeight="1">
      <c r="A21" s="121" t="s">
        <v>46</v>
      </c>
      <c r="B21" s="99" t="s">
        <v>168</v>
      </c>
      <c r="C21" s="100" t="s">
        <v>21</v>
      </c>
      <c r="D21" s="101">
        <v>20</v>
      </c>
      <c r="E21" s="102"/>
      <c r="F21" s="103">
        <v>0.08</v>
      </c>
      <c r="G21" s="104">
        <f t="shared" si="0"/>
        <v>0</v>
      </c>
      <c r="H21" s="105">
        <f t="shared" si="1"/>
        <v>0</v>
      </c>
      <c r="I21" s="106">
        <f t="shared" si="2"/>
        <v>0</v>
      </c>
      <c r="J21" s="106">
        <f t="shared" si="3"/>
        <v>0</v>
      </c>
      <c r="K21" s="61"/>
      <c r="L21" s="62"/>
      <c r="M21" s="62"/>
      <c r="N21" s="62"/>
      <c r="O21" s="62"/>
    </row>
    <row r="22" spans="1:15" s="1" customFormat="1" ht="80.25" customHeight="1">
      <c r="A22" s="121" t="s">
        <v>47</v>
      </c>
      <c r="B22" s="99" t="s">
        <v>169</v>
      </c>
      <c r="C22" s="100" t="s">
        <v>21</v>
      </c>
      <c r="D22" s="101">
        <v>10</v>
      </c>
      <c r="E22" s="102"/>
      <c r="F22" s="103">
        <v>0.08</v>
      </c>
      <c r="G22" s="104">
        <f t="shared" si="0"/>
        <v>0</v>
      </c>
      <c r="H22" s="105">
        <f t="shared" si="1"/>
        <v>0</v>
      </c>
      <c r="I22" s="106">
        <f t="shared" si="2"/>
        <v>0</v>
      </c>
      <c r="J22" s="106">
        <f t="shared" si="3"/>
        <v>0</v>
      </c>
      <c r="K22" s="61"/>
      <c r="L22" s="62"/>
      <c r="M22" s="62"/>
      <c r="N22" s="62"/>
      <c r="O22" s="62"/>
    </row>
    <row r="23" spans="1:15" s="1" customFormat="1" ht="105.95" customHeight="1">
      <c r="A23" s="121" t="s">
        <v>48</v>
      </c>
      <c r="B23" s="99" t="s">
        <v>170</v>
      </c>
      <c r="C23" s="100" t="s">
        <v>21</v>
      </c>
      <c r="D23" s="101">
        <v>20</v>
      </c>
      <c r="E23" s="102"/>
      <c r="F23" s="103">
        <v>0.08</v>
      </c>
      <c r="G23" s="104">
        <f t="shared" si="0"/>
        <v>0</v>
      </c>
      <c r="H23" s="105">
        <f t="shared" si="1"/>
        <v>0</v>
      </c>
      <c r="I23" s="106">
        <f t="shared" si="2"/>
        <v>0</v>
      </c>
      <c r="J23" s="106">
        <f t="shared" si="3"/>
        <v>0</v>
      </c>
      <c r="K23" s="61"/>
      <c r="L23" s="62"/>
      <c r="M23" s="62"/>
      <c r="N23" s="62"/>
      <c r="O23" s="62"/>
    </row>
    <row r="24" spans="1:15" s="1" customFormat="1" ht="71.25" customHeight="1">
      <c r="A24" s="121" t="s">
        <v>49</v>
      </c>
      <c r="B24" s="99" t="s">
        <v>171</v>
      </c>
      <c r="C24" s="100" t="s">
        <v>21</v>
      </c>
      <c r="D24" s="101">
        <v>5</v>
      </c>
      <c r="E24" s="102"/>
      <c r="F24" s="103">
        <v>0.08</v>
      </c>
      <c r="G24" s="104">
        <f t="shared" si="0"/>
        <v>0</v>
      </c>
      <c r="H24" s="105">
        <f t="shared" si="1"/>
        <v>0</v>
      </c>
      <c r="I24" s="106">
        <f t="shared" si="2"/>
        <v>0</v>
      </c>
      <c r="J24" s="106">
        <f t="shared" si="3"/>
        <v>0</v>
      </c>
      <c r="K24" s="61"/>
      <c r="L24" s="62"/>
      <c r="M24" s="62"/>
      <c r="N24" s="62"/>
      <c r="O24" s="62"/>
    </row>
    <row r="25" spans="1:15" s="1" customFormat="1" ht="57" customHeight="1">
      <c r="A25" s="121" t="s">
        <v>50</v>
      </c>
      <c r="B25" s="99" t="s">
        <v>172</v>
      </c>
      <c r="C25" s="108" t="s">
        <v>21</v>
      </c>
      <c r="D25" s="101">
        <v>10</v>
      </c>
      <c r="E25" s="102"/>
      <c r="F25" s="103">
        <v>0.08</v>
      </c>
      <c r="G25" s="104">
        <f t="shared" si="0"/>
        <v>0</v>
      </c>
      <c r="H25" s="105">
        <f t="shared" si="1"/>
        <v>0</v>
      </c>
      <c r="I25" s="106">
        <f t="shared" si="2"/>
        <v>0</v>
      </c>
      <c r="J25" s="106">
        <f t="shared" si="3"/>
        <v>0</v>
      </c>
      <c r="K25" s="61"/>
      <c r="L25" s="62"/>
      <c r="M25" s="62"/>
      <c r="N25" s="62"/>
      <c r="O25" s="62"/>
    </row>
    <row r="26" spans="1:15" s="1" customFormat="1" ht="125.25" customHeight="1">
      <c r="A26" s="121" t="s">
        <v>51</v>
      </c>
      <c r="B26" s="146" t="s">
        <v>263</v>
      </c>
      <c r="C26" s="108" t="s">
        <v>21</v>
      </c>
      <c r="D26" s="101">
        <v>50</v>
      </c>
      <c r="E26" s="102"/>
      <c r="F26" s="103">
        <v>0.08</v>
      </c>
      <c r="G26" s="104">
        <f t="shared" si="0"/>
        <v>0</v>
      </c>
      <c r="H26" s="105">
        <f t="shared" si="1"/>
        <v>0</v>
      </c>
      <c r="I26" s="106">
        <f t="shared" si="2"/>
        <v>0</v>
      </c>
      <c r="J26" s="106">
        <f t="shared" si="3"/>
        <v>0</v>
      </c>
      <c r="K26" s="61"/>
      <c r="L26" s="62"/>
      <c r="M26" s="62"/>
      <c r="N26" s="62"/>
      <c r="O26" s="62"/>
    </row>
    <row r="27" spans="1:15" ht="13.5" thickBot="1">
      <c r="A27" s="50"/>
      <c r="B27" s="51"/>
      <c r="C27" s="51"/>
      <c r="D27" s="52"/>
      <c r="E27" s="51"/>
      <c r="F27" s="76"/>
      <c r="G27" s="53" t="s">
        <v>22</v>
      </c>
      <c r="H27" s="54">
        <f>SUM(H12:H26)</f>
        <v>0</v>
      </c>
      <c r="I27" s="55"/>
      <c r="J27" s="56">
        <f>SUM(J12:J26)</f>
        <v>0</v>
      </c>
    </row>
    <row r="28" spans="1:15">
      <c r="B28" s="94"/>
      <c r="C28" s="98"/>
      <c r="D28" s="96"/>
      <c r="E28" s="97"/>
    </row>
    <row r="29" spans="1:15">
      <c r="B29" s="258" t="s">
        <v>23</v>
      </c>
      <c r="C29" s="258"/>
      <c r="D29" s="258"/>
      <c r="E29" s="258"/>
      <c r="F29" s="258"/>
      <c r="G29" s="258"/>
      <c r="H29" s="258"/>
      <c r="I29" s="258"/>
    </row>
    <row r="30" spans="1:15">
      <c r="B30" s="94"/>
      <c r="C30" s="94"/>
      <c r="D30" s="94"/>
      <c r="E30" s="94"/>
      <c r="F30" s="94"/>
      <c r="G30" s="94"/>
      <c r="H30" s="94"/>
      <c r="I30" s="94"/>
    </row>
    <row r="31" spans="1:15">
      <c r="B31" s="94"/>
      <c r="C31" s="94"/>
      <c r="D31" s="94"/>
      <c r="E31" s="94"/>
      <c r="F31" s="94"/>
      <c r="G31" s="94"/>
      <c r="H31" s="94"/>
      <c r="I31" s="94"/>
    </row>
    <row r="32" spans="1:15">
      <c r="B32" s="94"/>
      <c r="C32" s="95"/>
      <c r="D32" s="96"/>
      <c r="E32" s="97"/>
      <c r="F32" s="243" t="s">
        <v>25</v>
      </c>
      <c r="G32" s="243"/>
      <c r="H32" s="243"/>
    </row>
    <row r="33" spans="2:8">
      <c r="B33" s="40" t="s">
        <v>24</v>
      </c>
      <c r="C33" s="95"/>
      <c r="D33" s="96"/>
      <c r="E33" s="97"/>
      <c r="F33" s="243" t="s">
        <v>26</v>
      </c>
      <c r="G33" s="243"/>
      <c r="H33" s="243"/>
    </row>
    <row r="34" spans="2:8">
      <c r="B34" s="94"/>
      <c r="C34" s="95"/>
      <c r="D34" s="96"/>
      <c r="E34" s="97"/>
    </row>
    <row r="35" spans="2:8">
      <c r="B35" s="94"/>
      <c r="C35" s="98"/>
      <c r="D35" s="96"/>
      <c r="E35" s="97"/>
    </row>
  </sheetData>
  <mergeCells count="7">
    <mergeCell ref="F33:H33"/>
    <mergeCell ref="B5:J5"/>
    <mergeCell ref="K8:O8"/>
    <mergeCell ref="K9:L9"/>
    <mergeCell ref="A11:O11"/>
    <mergeCell ref="F32:H32"/>
    <mergeCell ref="B29:I29"/>
  </mergeCells>
  <pageMargins left="0.75" right="0.75" top="1" bottom="1" header="0.5" footer="0.5"/>
  <pageSetup paperSize="9" scale="53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zoomScaleNormal="100" workbookViewId="0">
      <selection activeCell="L7" sqref="L7"/>
    </sheetView>
  </sheetViews>
  <sheetFormatPr defaultColWidth="9" defaultRowHeight="12.75"/>
  <cols>
    <col min="1" max="1" width="7.42578125" style="44" customWidth="1"/>
    <col min="2" max="2" width="50.140625" style="3" customWidth="1"/>
    <col min="3" max="3" width="24.140625" style="3" customWidth="1"/>
    <col min="4" max="4" width="10" style="3" customWidth="1"/>
    <col min="5" max="5" width="11" style="3" customWidth="1"/>
    <col min="6" max="6" width="14.85546875" style="3" customWidth="1"/>
    <col min="7" max="7" width="18.85546875" style="3" customWidth="1"/>
    <col min="8" max="8" width="14.140625" style="3" customWidth="1"/>
    <col min="9" max="9" width="15.7109375" style="3" customWidth="1"/>
    <col min="10" max="10" width="11.5703125" style="3" bestFit="1" customWidth="1"/>
    <col min="11" max="11" width="16.7109375" style="3" customWidth="1"/>
    <col min="12" max="13" width="9" style="3" customWidth="1"/>
    <col min="14" max="14" width="20.140625" style="3" customWidth="1"/>
    <col min="15" max="15" width="14.140625" style="3" customWidth="1"/>
    <col min="16" max="16" width="10.42578125" style="3" customWidth="1"/>
    <col min="17" max="17" width="9" style="3"/>
    <col min="18" max="18" width="10.140625" style="3" bestFit="1" customWidth="1"/>
    <col min="19" max="16384" width="9" style="3"/>
  </cols>
  <sheetData>
    <row r="1" spans="1:19">
      <c r="B1" s="6" t="s">
        <v>274</v>
      </c>
      <c r="N1" s="6" t="s">
        <v>0</v>
      </c>
    </row>
    <row r="2" spans="1:19" ht="1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275" t="s">
        <v>280</v>
      </c>
      <c r="P2" s="4"/>
    </row>
    <row r="3" spans="1:19" s="6" customFormat="1">
      <c r="A3" s="5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32.25" customHeight="1">
      <c r="A5" s="7"/>
      <c r="B5" s="228" t="s">
        <v>2</v>
      </c>
      <c r="C5" s="228"/>
      <c r="D5" s="229"/>
      <c r="E5" s="229"/>
      <c r="F5" s="229"/>
      <c r="G5" s="229"/>
      <c r="H5" s="229"/>
      <c r="I5" s="229"/>
      <c r="J5" s="229"/>
      <c r="K5" s="229"/>
      <c r="L5" s="8"/>
      <c r="M5" s="8"/>
    </row>
    <row r="6" spans="1:19" ht="23.25" customHeight="1">
      <c r="A6" s="9"/>
      <c r="B6" s="10"/>
      <c r="C6" s="10"/>
      <c r="D6" s="11"/>
      <c r="E6" s="11"/>
      <c r="F6" s="11"/>
      <c r="G6" s="11"/>
      <c r="H6" s="11"/>
    </row>
    <row r="7" spans="1:19" ht="21.75" customHeight="1" thickBot="1">
      <c r="A7" s="9"/>
      <c r="B7" s="12" t="s">
        <v>237</v>
      </c>
      <c r="C7" s="12"/>
      <c r="D7" s="11"/>
      <c r="E7" s="11"/>
      <c r="F7" s="11"/>
      <c r="G7" s="11"/>
      <c r="H7" s="11"/>
      <c r="I7" s="11"/>
    </row>
    <row r="8" spans="1:19" ht="13.5" customHeight="1" thickBot="1">
      <c r="A8" s="13"/>
      <c r="B8" s="14" t="s">
        <v>4</v>
      </c>
      <c r="C8" s="14"/>
      <c r="D8" s="15"/>
      <c r="E8" s="15"/>
      <c r="F8" s="15"/>
      <c r="G8" s="16"/>
      <c r="H8" s="17"/>
      <c r="I8" s="18"/>
      <c r="J8" s="18"/>
      <c r="K8" s="18"/>
      <c r="L8" s="230" t="s">
        <v>5</v>
      </c>
      <c r="M8" s="231"/>
      <c r="N8" s="231"/>
      <c r="O8" s="231"/>
      <c r="P8" s="232"/>
      <c r="Q8" s="18"/>
      <c r="R8" s="18"/>
      <c r="S8" s="18"/>
    </row>
    <row r="9" spans="1:19" ht="42.75" customHeight="1" thickBot="1">
      <c r="A9" s="19" t="s">
        <v>6</v>
      </c>
      <c r="B9" s="20" t="s">
        <v>7</v>
      </c>
      <c r="C9" s="20" t="s">
        <v>180</v>
      </c>
      <c r="D9" s="20" t="s">
        <v>8</v>
      </c>
      <c r="E9" s="21" t="s">
        <v>9</v>
      </c>
      <c r="F9" s="21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2" t="s">
        <v>15</v>
      </c>
      <c r="L9" s="244" t="s">
        <v>16</v>
      </c>
      <c r="M9" s="245"/>
      <c r="N9" s="23" t="s">
        <v>17</v>
      </c>
      <c r="O9" s="23" t="s">
        <v>18</v>
      </c>
      <c r="P9" s="24" t="s">
        <v>19</v>
      </c>
      <c r="Q9" s="25"/>
      <c r="R9" s="25"/>
      <c r="S9" s="25"/>
    </row>
    <row r="10" spans="1:19" ht="13.5" thickBot="1">
      <c r="A10" s="26">
        <v>1</v>
      </c>
      <c r="B10" s="27">
        <v>2</v>
      </c>
      <c r="C10" s="27">
        <v>3</v>
      </c>
      <c r="D10" s="27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9">
        <v>12</v>
      </c>
      <c r="M10" s="29">
        <v>13</v>
      </c>
      <c r="N10" s="29">
        <v>14</v>
      </c>
      <c r="O10" s="29">
        <v>15</v>
      </c>
      <c r="P10" s="30">
        <v>16</v>
      </c>
      <c r="Q10" s="25"/>
      <c r="R10" s="25"/>
      <c r="S10" s="25"/>
    </row>
    <row r="11" spans="1:19" ht="15.75" thickBot="1">
      <c r="A11" s="255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7"/>
      <c r="Q11" s="25"/>
      <c r="R11" s="25"/>
      <c r="S11" s="25"/>
    </row>
    <row r="12" spans="1:19" ht="56.1" customHeight="1">
      <c r="A12" s="121" t="s">
        <v>20</v>
      </c>
      <c r="B12" s="130" t="s">
        <v>179</v>
      </c>
      <c r="C12" s="130"/>
      <c r="D12" s="100" t="s">
        <v>21</v>
      </c>
      <c r="E12" s="101">
        <v>6</v>
      </c>
      <c r="F12" s="102"/>
      <c r="G12" s="103">
        <v>0.08</v>
      </c>
      <c r="H12" s="104">
        <f>F12*1.08</f>
        <v>0</v>
      </c>
      <c r="I12" s="105">
        <f>F12*E12</f>
        <v>0</v>
      </c>
      <c r="J12" s="106">
        <f>K12-I12</f>
        <v>0</v>
      </c>
      <c r="K12" s="106">
        <f>H12*E12</f>
        <v>0</v>
      </c>
      <c r="L12" s="61"/>
      <c r="M12" s="62"/>
      <c r="N12" s="62"/>
      <c r="O12" s="62"/>
      <c r="P12" s="62"/>
      <c r="R12" s="135"/>
    </row>
    <row r="13" spans="1:19" s="1" customFormat="1" ht="15">
      <c r="A13" s="121" t="s">
        <v>38</v>
      </c>
      <c r="B13" s="130" t="s">
        <v>190</v>
      </c>
      <c r="C13" s="130"/>
      <c r="D13" s="100" t="s">
        <v>21</v>
      </c>
      <c r="E13" s="101">
        <v>6</v>
      </c>
      <c r="F13" s="102"/>
      <c r="G13" s="103">
        <v>0.08</v>
      </c>
      <c r="H13" s="104">
        <f t="shared" ref="H13:H60" si="0">F13*1.08</f>
        <v>0</v>
      </c>
      <c r="I13" s="105">
        <f t="shared" ref="I13:I60" si="1">F13*E13</f>
        <v>0</v>
      </c>
      <c r="J13" s="106">
        <f t="shared" ref="J13:J60" si="2">K13-I13</f>
        <v>0</v>
      </c>
      <c r="K13" s="106">
        <f t="shared" ref="K13:K60" si="3">H13*E13</f>
        <v>0</v>
      </c>
      <c r="L13" s="61"/>
      <c r="M13" s="62"/>
      <c r="N13" s="62"/>
      <c r="O13" s="62"/>
      <c r="P13" s="62"/>
      <c r="R13" s="135"/>
    </row>
    <row r="14" spans="1:19" s="1" customFormat="1" ht="15">
      <c r="A14" s="121" t="s">
        <v>39</v>
      </c>
      <c r="B14" s="130" t="s">
        <v>191</v>
      </c>
      <c r="C14" s="130"/>
      <c r="D14" s="100" t="s">
        <v>21</v>
      </c>
      <c r="E14" s="101">
        <v>20</v>
      </c>
      <c r="F14" s="102"/>
      <c r="G14" s="103">
        <v>0.08</v>
      </c>
      <c r="H14" s="104">
        <f t="shared" si="0"/>
        <v>0</v>
      </c>
      <c r="I14" s="105">
        <f t="shared" si="1"/>
        <v>0</v>
      </c>
      <c r="J14" s="106">
        <f t="shared" si="2"/>
        <v>0</v>
      </c>
      <c r="K14" s="106">
        <f t="shared" si="3"/>
        <v>0</v>
      </c>
      <c r="L14" s="61"/>
      <c r="M14" s="62"/>
      <c r="N14" s="62"/>
      <c r="O14" s="62"/>
      <c r="P14" s="62"/>
      <c r="R14" s="135"/>
    </row>
    <row r="15" spans="1:19" s="1" customFormat="1" ht="63">
      <c r="A15" s="121" t="s">
        <v>40</v>
      </c>
      <c r="B15" s="130" t="s">
        <v>227</v>
      </c>
      <c r="C15" s="130"/>
      <c r="D15" s="107" t="s">
        <v>21</v>
      </c>
      <c r="E15" s="107">
        <v>3</v>
      </c>
      <c r="F15" s="102"/>
      <c r="G15" s="103">
        <v>0.08</v>
      </c>
      <c r="H15" s="104">
        <f t="shared" si="0"/>
        <v>0</v>
      </c>
      <c r="I15" s="105">
        <f t="shared" si="1"/>
        <v>0</v>
      </c>
      <c r="J15" s="106">
        <f t="shared" si="2"/>
        <v>0</v>
      </c>
      <c r="K15" s="106">
        <f t="shared" si="3"/>
        <v>0</v>
      </c>
      <c r="L15" s="61"/>
      <c r="M15" s="62"/>
      <c r="N15" s="62"/>
      <c r="O15" s="62"/>
      <c r="P15" s="62"/>
      <c r="R15" s="135"/>
    </row>
    <row r="16" spans="1:19" s="1" customFormat="1" ht="32.1" customHeight="1">
      <c r="A16" s="121" t="s">
        <v>41</v>
      </c>
      <c r="B16" s="130" t="s">
        <v>192</v>
      </c>
      <c r="C16" s="130"/>
      <c r="D16" s="100" t="s">
        <v>21</v>
      </c>
      <c r="E16" s="101">
        <v>3</v>
      </c>
      <c r="F16" s="102"/>
      <c r="G16" s="103">
        <v>0.08</v>
      </c>
      <c r="H16" s="104">
        <f t="shared" si="0"/>
        <v>0</v>
      </c>
      <c r="I16" s="105">
        <f t="shared" si="1"/>
        <v>0</v>
      </c>
      <c r="J16" s="106">
        <f t="shared" si="2"/>
        <v>0</v>
      </c>
      <c r="K16" s="106">
        <f t="shared" si="3"/>
        <v>0</v>
      </c>
      <c r="L16" s="61"/>
      <c r="M16" s="62"/>
      <c r="N16" s="62"/>
      <c r="O16" s="62"/>
      <c r="P16" s="62"/>
      <c r="R16" s="135"/>
    </row>
    <row r="17" spans="1:18" s="1" customFormat="1" ht="60" customHeight="1" thickBot="1">
      <c r="A17" s="121" t="s">
        <v>42</v>
      </c>
      <c r="B17" s="130" t="s">
        <v>226</v>
      </c>
      <c r="C17" s="130"/>
      <c r="D17" s="107" t="s">
        <v>21</v>
      </c>
      <c r="E17" s="123">
        <v>3</v>
      </c>
      <c r="F17" s="102"/>
      <c r="G17" s="103">
        <v>0.08</v>
      </c>
      <c r="H17" s="104">
        <f t="shared" si="0"/>
        <v>0</v>
      </c>
      <c r="I17" s="105">
        <f t="shared" si="1"/>
        <v>0</v>
      </c>
      <c r="J17" s="106">
        <f t="shared" si="2"/>
        <v>0</v>
      </c>
      <c r="K17" s="106">
        <f t="shared" si="3"/>
        <v>0</v>
      </c>
      <c r="L17" s="61"/>
      <c r="M17" s="62"/>
      <c r="N17" s="62"/>
      <c r="O17" s="62"/>
      <c r="P17" s="62"/>
      <c r="R17" s="135"/>
    </row>
    <row r="18" spans="1:18" s="1" customFormat="1" ht="60" customHeight="1" thickBot="1">
      <c r="A18" s="262" t="s">
        <v>43</v>
      </c>
      <c r="B18" s="267" t="s">
        <v>228</v>
      </c>
      <c r="C18" s="132" t="s">
        <v>193</v>
      </c>
      <c r="D18" s="107" t="s">
        <v>21</v>
      </c>
      <c r="E18" s="101">
        <v>2</v>
      </c>
      <c r="F18" s="102"/>
      <c r="G18" s="103">
        <v>0.08</v>
      </c>
      <c r="H18" s="104">
        <f t="shared" si="0"/>
        <v>0</v>
      </c>
      <c r="I18" s="105">
        <f t="shared" si="1"/>
        <v>0</v>
      </c>
      <c r="J18" s="106">
        <f t="shared" si="2"/>
        <v>0</v>
      </c>
      <c r="K18" s="106">
        <f t="shared" si="3"/>
        <v>0</v>
      </c>
      <c r="L18" s="61"/>
      <c r="M18" s="62"/>
      <c r="N18" s="62"/>
      <c r="O18" s="62"/>
      <c r="P18" s="62"/>
      <c r="R18" s="135"/>
    </row>
    <row r="19" spans="1:18" s="1" customFormat="1" ht="60" customHeight="1">
      <c r="A19" s="263"/>
      <c r="B19" s="273"/>
      <c r="C19" s="129" t="s">
        <v>194</v>
      </c>
      <c r="D19" s="100" t="s">
        <v>21</v>
      </c>
      <c r="E19" s="101">
        <v>2</v>
      </c>
      <c r="F19" s="102"/>
      <c r="G19" s="103">
        <v>0.08</v>
      </c>
      <c r="H19" s="104">
        <f t="shared" si="0"/>
        <v>0</v>
      </c>
      <c r="I19" s="105">
        <f t="shared" si="1"/>
        <v>0</v>
      </c>
      <c r="J19" s="106">
        <f t="shared" si="2"/>
        <v>0</v>
      </c>
      <c r="K19" s="106">
        <f t="shared" si="3"/>
        <v>0</v>
      </c>
      <c r="L19" s="61"/>
      <c r="M19" s="62"/>
      <c r="N19" s="62"/>
      <c r="O19" s="62"/>
      <c r="P19" s="62"/>
      <c r="R19" s="135"/>
    </row>
    <row r="20" spans="1:18" s="1" customFormat="1" ht="54.6" customHeight="1">
      <c r="A20" s="264"/>
      <c r="B20" s="268"/>
      <c r="C20" s="130" t="s">
        <v>195</v>
      </c>
      <c r="D20" s="100" t="s">
        <v>21</v>
      </c>
      <c r="E20" s="101">
        <v>2</v>
      </c>
      <c r="F20" s="102"/>
      <c r="G20" s="103">
        <v>0.08</v>
      </c>
      <c r="H20" s="104">
        <f t="shared" si="0"/>
        <v>0</v>
      </c>
      <c r="I20" s="105">
        <f t="shared" si="1"/>
        <v>0</v>
      </c>
      <c r="J20" s="106">
        <f t="shared" si="2"/>
        <v>0</v>
      </c>
      <c r="K20" s="106">
        <f t="shared" si="3"/>
        <v>0</v>
      </c>
      <c r="L20" s="61"/>
      <c r="M20" s="62"/>
      <c r="N20" s="62"/>
      <c r="O20" s="62"/>
      <c r="P20" s="62"/>
      <c r="R20" s="135"/>
    </row>
    <row r="21" spans="1:18" s="1" customFormat="1" ht="60" customHeight="1">
      <c r="A21" s="262">
        <v>8</v>
      </c>
      <c r="B21" s="265" t="s">
        <v>229</v>
      </c>
      <c r="C21" s="129" t="s">
        <v>196</v>
      </c>
      <c r="D21" s="100" t="s">
        <v>21</v>
      </c>
      <c r="E21" s="101">
        <v>3</v>
      </c>
      <c r="F21" s="102"/>
      <c r="G21" s="103">
        <v>0.08</v>
      </c>
      <c r="H21" s="104">
        <f t="shared" si="0"/>
        <v>0</v>
      </c>
      <c r="I21" s="105">
        <f t="shared" si="1"/>
        <v>0</v>
      </c>
      <c r="J21" s="106">
        <f t="shared" si="2"/>
        <v>0</v>
      </c>
      <c r="K21" s="106">
        <f t="shared" si="3"/>
        <v>0</v>
      </c>
      <c r="L21" s="61"/>
      <c r="M21" s="62"/>
      <c r="N21" s="62"/>
      <c r="O21" s="62"/>
      <c r="P21" s="62"/>
      <c r="R21" s="135"/>
    </row>
    <row r="22" spans="1:18" s="1" customFormat="1" ht="60" customHeight="1">
      <c r="A22" s="264"/>
      <c r="B22" s="266"/>
      <c r="C22" s="129" t="s">
        <v>197</v>
      </c>
      <c r="D22" s="100" t="s">
        <v>21</v>
      </c>
      <c r="E22" s="101">
        <v>3</v>
      </c>
      <c r="F22" s="102"/>
      <c r="G22" s="103">
        <v>0.08</v>
      </c>
      <c r="H22" s="104">
        <f t="shared" si="0"/>
        <v>0</v>
      </c>
      <c r="I22" s="105">
        <f t="shared" si="1"/>
        <v>0</v>
      </c>
      <c r="J22" s="106">
        <f t="shared" si="2"/>
        <v>0</v>
      </c>
      <c r="K22" s="106">
        <f t="shared" si="3"/>
        <v>0</v>
      </c>
      <c r="L22" s="61"/>
      <c r="M22" s="62"/>
      <c r="N22" s="62"/>
      <c r="O22" s="62"/>
      <c r="P22" s="62"/>
      <c r="R22" s="135"/>
    </row>
    <row r="23" spans="1:18" s="1" customFormat="1" ht="60" customHeight="1" thickBot="1">
      <c r="A23" s="262">
        <v>9</v>
      </c>
      <c r="B23" s="265" t="s">
        <v>267</v>
      </c>
      <c r="C23" s="129" t="s">
        <v>198</v>
      </c>
      <c r="D23" s="100" t="s">
        <v>21</v>
      </c>
      <c r="E23" s="100">
        <v>3</v>
      </c>
      <c r="F23" s="102"/>
      <c r="G23" s="103">
        <v>0.08</v>
      </c>
      <c r="H23" s="104">
        <f t="shared" si="0"/>
        <v>0</v>
      </c>
      <c r="I23" s="105">
        <f t="shared" si="1"/>
        <v>0</v>
      </c>
      <c r="J23" s="105">
        <f t="shared" si="2"/>
        <v>0</v>
      </c>
      <c r="K23" s="106">
        <f t="shared" si="3"/>
        <v>0</v>
      </c>
      <c r="L23" s="106"/>
      <c r="M23" s="61"/>
      <c r="N23" s="62"/>
      <c r="O23" s="62"/>
      <c r="P23" s="62"/>
      <c r="Q23" s="62"/>
      <c r="R23" s="135"/>
    </row>
    <row r="24" spans="1:18" s="1" customFormat="1" ht="60" customHeight="1" thickBot="1">
      <c r="A24" s="263"/>
      <c r="B24" s="274"/>
      <c r="C24" s="132" t="s">
        <v>199</v>
      </c>
      <c r="D24" s="100" t="s">
        <v>21</v>
      </c>
      <c r="E24" s="101">
        <v>3</v>
      </c>
      <c r="F24" s="102"/>
      <c r="G24" s="103">
        <v>0.08</v>
      </c>
      <c r="H24" s="104">
        <f t="shared" si="0"/>
        <v>0</v>
      </c>
      <c r="I24" s="105">
        <f t="shared" si="1"/>
        <v>0</v>
      </c>
      <c r="J24" s="105">
        <f t="shared" si="2"/>
        <v>0</v>
      </c>
      <c r="K24" s="106">
        <f t="shared" si="3"/>
        <v>0</v>
      </c>
      <c r="L24" s="61"/>
      <c r="M24" s="62"/>
      <c r="N24" s="62"/>
      <c r="O24" s="62"/>
      <c r="P24" s="62"/>
      <c r="R24" s="135"/>
    </row>
    <row r="25" spans="1:18" s="1" customFormat="1" ht="55.5" customHeight="1">
      <c r="A25" s="264"/>
      <c r="B25" s="274"/>
      <c r="C25" s="133" t="s">
        <v>200</v>
      </c>
      <c r="D25" s="100" t="s">
        <v>21</v>
      </c>
      <c r="E25" s="101">
        <v>3</v>
      </c>
      <c r="F25" s="102"/>
      <c r="G25" s="103">
        <v>0.08</v>
      </c>
      <c r="H25" s="104">
        <f t="shared" si="0"/>
        <v>0</v>
      </c>
      <c r="I25" s="105">
        <f t="shared" si="1"/>
        <v>0</v>
      </c>
      <c r="J25" s="105">
        <f t="shared" si="2"/>
        <v>0</v>
      </c>
      <c r="K25" s="106">
        <f t="shared" si="3"/>
        <v>0</v>
      </c>
      <c r="L25" s="61"/>
      <c r="M25" s="62"/>
      <c r="N25" s="62"/>
      <c r="O25" s="62"/>
      <c r="P25" s="62"/>
      <c r="R25" s="135"/>
    </row>
    <row r="26" spans="1:18" s="1" customFormat="1" ht="60" customHeight="1">
      <c r="A26" s="262">
        <v>10</v>
      </c>
      <c r="B26" s="265" t="s">
        <v>265</v>
      </c>
      <c r="C26" s="129" t="s">
        <v>201</v>
      </c>
      <c r="D26" s="100" t="s">
        <v>21</v>
      </c>
      <c r="E26" s="101">
        <v>5</v>
      </c>
      <c r="F26" s="102"/>
      <c r="G26" s="103">
        <v>0.08</v>
      </c>
      <c r="H26" s="104">
        <f t="shared" si="0"/>
        <v>0</v>
      </c>
      <c r="I26" s="105">
        <f t="shared" si="1"/>
        <v>0</v>
      </c>
      <c r="J26" s="105">
        <f t="shared" si="2"/>
        <v>0</v>
      </c>
      <c r="K26" s="106">
        <f t="shared" si="3"/>
        <v>0</v>
      </c>
      <c r="L26" s="61"/>
      <c r="M26" s="62"/>
      <c r="N26" s="62"/>
      <c r="O26" s="62"/>
      <c r="P26" s="62"/>
      <c r="R26" s="135"/>
    </row>
    <row r="27" spans="1:18" s="1" customFormat="1" ht="60" customHeight="1">
      <c r="A27" s="264"/>
      <c r="B27" s="266"/>
      <c r="C27" s="129" t="s">
        <v>202</v>
      </c>
      <c r="D27" s="100" t="s">
        <v>21</v>
      </c>
      <c r="E27" s="101">
        <v>5</v>
      </c>
      <c r="F27" s="102"/>
      <c r="G27" s="103">
        <v>0.08</v>
      </c>
      <c r="H27" s="104">
        <f t="shared" si="0"/>
        <v>0</v>
      </c>
      <c r="I27" s="105">
        <f t="shared" si="1"/>
        <v>0</v>
      </c>
      <c r="J27" s="105">
        <f t="shared" si="2"/>
        <v>0</v>
      </c>
      <c r="K27" s="106">
        <f t="shared" si="3"/>
        <v>0</v>
      </c>
      <c r="L27" s="61"/>
      <c r="M27" s="62"/>
      <c r="N27" s="62"/>
      <c r="O27" s="62"/>
      <c r="P27" s="62"/>
      <c r="R27" s="135"/>
    </row>
    <row r="28" spans="1:18" s="1" customFormat="1" ht="60" customHeight="1">
      <c r="A28" s="262">
        <v>11</v>
      </c>
      <c r="B28" s="265" t="s">
        <v>266</v>
      </c>
      <c r="C28" s="129" t="s">
        <v>203</v>
      </c>
      <c r="D28" s="100" t="s">
        <v>21</v>
      </c>
      <c r="E28" s="101">
        <v>2</v>
      </c>
      <c r="F28" s="102"/>
      <c r="G28" s="103">
        <v>0.08</v>
      </c>
      <c r="H28" s="104">
        <f t="shared" si="0"/>
        <v>0</v>
      </c>
      <c r="I28" s="105">
        <f t="shared" si="1"/>
        <v>0</v>
      </c>
      <c r="J28" s="105">
        <f t="shared" si="2"/>
        <v>0</v>
      </c>
      <c r="K28" s="106">
        <f t="shared" si="3"/>
        <v>0</v>
      </c>
      <c r="L28" s="61"/>
      <c r="M28" s="62"/>
      <c r="N28" s="62"/>
      <c r="O28" s="62"/>
      <c r="P28" s="62"/>
      <c r="R28" s="135"/>
    </row>
    <row r="29" spans="1:18" s="1" customFormat="1" ht="60" customHeight="1">
      <c r="A29" s="263"/>
      <c r="B29" s="269"/>
      <c r="C29" s="129" t="s">
        <v>204</v>
      </c>
      <c r="D29" s="100" t="s">
        <v>21</v>
      </c>
      <c r="E29" s="101">
        <v>2</v>
      </c>
      <c r="F29" s="102"/>
      <c r="G29" s="103">
        <v>0.08</v>
      </c>
      <c r="H29" s="104">
        <f t="shared" si="0"/>
        <v>0</v>
      </c>
      <c r="I29" s="105">
        <f t="shared" si="1"/>
        <v>0</v>
      </c>
      <c r="J29" s="105">
        <f t="shared" si="2"/>
        <v>0</v>
      </c>
      <c r="K29" s="106">
        <f t="shared" si="3"/>
        <v>0</v>
      </c>
      <c r="L29" s="61"/>
      <c r="M29" s="62"/>
      <c r="N29" s="62"/>
      <c r="O29" s="62"/>
      <c r="P29" s="62"/>
      <c r="R29" s="135"/>
    </row>
    <row r="30" spans="1:18" s="1" customFormat="1" ht="60" customHeight="1">
      <c r="A30" s="264"/>
      <c r="B30" s="266"/>
      <c r="C30" s="129" t="s">
        <v>205</v>
      </c>
      <c r="D30" s="100" t="s">
        <v>21</v>
      </c>
      <c r="E30" s="101">
        <v>2</v>
      </c>
      <c r="F30" s="102"/>
      <c r="G30" s="103">
        <v>0.08</v>
      </c>
      <c r="H30" s="104">
        <f t="shared" si="0"/>
        <v>0</v>
      </c>
      <c r="I30" s="105">
        <f t="shared" si="1"/>
        <v>0</v>
      </c>
      <c r="J30" s="105">
        <f t="shared" si="2"/>
        <v>0</v>
      </c>
      <c r="K30" s="106">
        <f t="shared" si="3"/>
        <v>0</v>
      </c>
      <c r="L30" s="61"/>
      <c r="M30" s="62"/>
      <c r="N30" s="62"/>
      <c r="O30" s="62"/>
      <c r="P30" s="62"/>
      <c r="R30" s="135"/>
    </row>
    <row r="31" spans="1:18" s="1" customFormat="1" ht="60" customHeight="1">
      <c r="A31" s="262" t="s">
        <v>48</v>
      </c>
      <c r="B31" s="265" t="s">
        <v>230</v>
      </c>
      <c r="C31" s="129" t="s">
        <v>206</v>
      </c>
      <c r="D31" s="100" t="s">
        <v>21</v>
      </c>
      <c r="E31" s="101">
        <v>1</v>
      </c>
      <c r="F31" s="102"/>
      <c r="G31" s="103">
        <v>0.08</v>
      </c>
      <c r="H31" s="104">
        <f t="shared" si="0"/>
        <v>0</v>
      </c>
      <c r="I31" s="105">
        <f t="shared" si="1"/>
        <v>0</v>
      </c>
      <c r="J31" s="105">
        <f t="shared" si="2"/>
        <v>0</v>
      </c>
      <c r="K31" s="106">
        <f t="shared" si="3"/>
        <v>0</v>
      </c>
      <c r="L31" s="61"/>
      <c r="M31" s="62"/>
      <c r="N31" s="62"/>
      <c r="O31" s="62"/>
      <c r="P31" s="62"/>
      <c r="R31" s="135"/>
    </row>
    <row r="32" spans="1:18" s="1" customFormat="1" ht="105.95" customHeight="1">
      <c r="A32" s="263"/>
      <c r="B32" s="269"/>
      <c r="C32" s="130" t="s">
        <v>207</v>
      </c>
      <c r="D32" s="100" t="s">
        <v>21</v>
      </c>
      <c r="E32" s="101">
        <v>1</v>
      </c>
      <c r="F32" s="102"/>
      <c r="G32" s="103">
        <v>0.08</v>
      </c>
      <c r="H32" s="104">
        <f t="shared" si="0"/>
        <v>0</v>
      </c>
      <c r="I32" s="105">
        <f t="shared" si="1"/>
        <v>0</v>
      </c>
      <c r="J32" s="105">
        <f t="shared" si="2"/>
        <v>0</v>
      </c>
      <c r="K32" s="106">
        <f t="shared" si="3"/>
        <v>0</v>
      </c>
      <c r="L32" s="61"/>
      <c r="M32" s="62"/>
      <c r="N32" s="62"/>
      <c r="O32" s="62"/>
      <c r="P32" s="62"/>
      <c r="R32" s="135"/>
    </row>
    <row r="33" spans="1:18" s="1" customFormat="1" ht="45" customHeight="1">
      <c r="A33" s="264"/>
      <c r="B33" s="266"/>
      <c r="C33" s="130" t="s">
        <v>205</v>
      </c>
      <c r="D33" s="100" t="s">
        <v>21</v>
      </c>
      <c r="E33" s="101">
        <v>1</v>
      </c>
      <c r="F33" s="102"/>
      <c r="G33" s="103">
        <v>0.08</v>
      </c>
      <c r="H33" s="104">
        <f t="shared" si="0"/>
        <v>0</v>
      </c>
      <c r="I33" s="105">
        <f t="shared" si="1"/>
        <v>0</v>
      </c>
      <c r="J33" s="105">
        <f t="shared" si="2"/>
        <v>0</v>
      </c>
      <c r="K33" s="106">
        <f t="shared" si="3"/>
        <v>0</v>
      </c>
      <c r="L33" s="61"/>
      <c r="M33" s="62"/>
      <c r="N33" s="62"/>
      <c r="O33" s="62"/>
      <c r="P33" s="62"/>
      <c r="R33" s="135"/>
    </row>
    <row r="34" spans="1:18" s="1" customFormat="1" ht="72" customHeight="1">
      <c r="A34" s="128">
        <v>13</v>
      </c>
      <c r="B34" s="131" t="s">
        <v>268</v>
      </c>
      <c r="C34" s="130" t="s">
        <v>208</v>
      </c>
      <c r="D34" s="100" t="s">
        <v>21</v>
      </c>
      <c r="E34" s="101">
        <v>1</v>
      </c>
      <c r="F34" s="102"/>
      <c r="G34" s="103">
        <v>0.08</v>
      </c>
      <c r="H34" s="104">
        <f t="shared" si="0"/>
        <v>0</v>
      </c>
      <c r="I34" s="105">
        <f t="shared" si="1"/>
        <v>0</v>
      </c>
      <c r="J34" s="105">
        <f t="shared" si="2"/>
        <v>0</v>
      </c>
      <c r="K34" s="106">
        <f t="shared" si="3"/>
        <v>0</v>
      </c>
      <c r="L34" s="61"/>
      <c r="M34" s="62"/>
      <c r="N34" s="62"/>
      <c r="O34" s="62"/>
      <c r="P34" s="62"/>
      <c r="R34" s="135"/>
    </row>
    <row r="35" spans="1:18" s="1" customFormat="1" ht="45" customHeight="1">
      <c r="A35" s="262">
        <v>14</v>
      </c>
      <c r="B35" s="265" t="s">
        <v>231</v>
      </c>
      <c r="C35" s="130" t="s">
        <v>209</v>
      </c>
      <c r="D35" s="100" t="s">
        <v>21</v>
      </c>
      <c r="E35" s="101">
        <v>1</v>
      </c>
      <c r="F35" s="102"/>
      <c r="G35" s="103">
        <v>0.08</v>
      </c>
      <c r="H35" s="104">
        <f t="shared" si="0"/>
        <v>0</v>
      </c>
      <c r="I35" s="105">
        <f t="shared" si="1"/>
        <v>0</v>
      </c>
      <c r="J35" s="105">
        <f t="shared" si="2"/>
        <v>0</v>
      </c>
      <c r="K35" s="106">
        <f t="shared" si="3"/>
        <v>0</v>
      </c>
      <c r="L35" s="61"/>
      <c r="M35" s="62"/>
      <c r="N35" s="62"/>
      <c r="O35" s="62"/>
      <c r="P35" s="62"/>
      <c r="R35" s="135"/>
    </row>
    <row r="36" spans="1:18" s="1" customFormat="1" ht="45" customHeight="1">
      <c r="A36" s="264"/>
      <c r="B36" s="266"/>
      <c r="C36" s="130" t="s">
        <v>210</v>
      </c>
      <c r="D36" s="100" t="s">
        <v>21</v>
      </c>
      <c r="E36" s="101">
        <v>1</v>
      </c>
      <c r="F36" s="102"/>
      <c r="G36" s="103">
        <v>0.08</v>
      </c>
      <c r="H36" s="104">
        <f t="shared" si="0"/>
        <v>0</v>
      </c>
      <c r="I36" s="105">
        <f t="shared" si="1"/>
        <v>0</v>
      </c>
      <c r="J36" s="105">
        <f t="shared" si="2"/>
        <v>0</v>
      </c>
      <c r="K36" s="106">
        <f t="shared" si="3"/>
        <v>0</v>
      </c>
      <c r="L36" s="61"/>
      <c r="M36" s="62"/>
      <c r="N36" s="62"/>
      <c r="O36" s="62"/>
      <c r="P36" s="62"/>
      <c r="R36" s="135"/>
    </row>
    <row r="37" spans="1:18" s="1" customFormat="1" ht="45" customHeight="1">
      <c r="A37" s="128">
        <v>15</v>
      </c>
      <c r="B37" s="131" t="s">
        <v>232</v>
      </c>
      <c r="C37" s="130"/>
      <c r="D37" s="100" t="s">
        <v>21</v>
      </c>
      <c r="E37" s="101">
        <v>1</v>
      </c>
      <c r="F37" s="102"/>
      <c r="G37" s="103">
        <v>0.08</v>
      </c>
      <c r="H37" s="104">
        <f t="shared" si="0"/>
        <v>0</v>
      </c>
      <c r="I37" s="105">
        <f t="shared" si="1"/>
        <v>0</v>
      </c>
      <c r="J37" s="105">
        <f t="shared" si="2"/>
        <v>0</v>
      </c>
      <c r="K37" s="106">
        <f t="shared" si="3"/>
        <v>0</v>
      </c>
      <c r="L37" s="61"/>
      <c r="M37" s="62"/>
      <c r="N37" s="62"/>
      <c r="O37" s="62"/>
      <c r="P37" s="62"/>
      <c r="R37" s="135"/>
    </row>
    <row r="38" spans="1:18" s="1" customFormat="1" ht="45" customHeight="1">
      <c r="A38" s="262">
        <v>16</v>
      </c>
      <c r="B38" s="265" t="s">
        <v>269</v>
      </c>
      <c r="C38" s="130" t="s">
        <v>211</v>
      </c>
      <c r="D38" s="100" t="s">
        <v>21</v>
      </c>
      <c r="E38" s="101">
        <v>5</v>
      </c>
      <c r="F38" s="102"/>
      <c r="G38" s="103">
        <v>0.08</v>
      </c>
      <c r="H38" s="104">
        <f t="shared" si="0"/>
        <v>0</v>
      </c>
      <c r="I38" s="105">
        <f t="shared" si="1"/>
        <v>0</v>
      </c>
      <c r="J38" s="105">
        <f t="shared" si="2"/>
        <v>0</v>
      </c>
      <c r="K38" s="106">
        <f t="shared" si="3"/>
        <v>0</v>
      </c>
      <c r="L38" s="61"/>
      <c r="M38" s="62"/>
      <c r="N38" s="62"/>
      <c r="O38" s="62"/>
      <c r="P38" s="62"/>
      <c r="R38" s="135"/>
    </row>
    <row r="39" spans="1:18" s="1" customFormat="1" ht="45" customHeight="1">
      <c r="A39" s="264"/>
      <c r="B39" s="266"/>
      <c r="C39" s="130" t="s">
        <v>211</v>
      </c>
      <c r="D39" s="100" t="s">
        <v>21</v>
      </c>
      <c r="E39" s="101">
        <v>5</v>
      </c>
      <c r="F39" s="102"/>
      <c r="G39" s="103">
        <v>0.08</v>
      </c>
      <c r="H39" s="104">
        <f t="shared" si="0"/>
        <v>0</v>
      </c>
      <c r="I39" s="105">
        <f t="shared" si="1"/>
        <v>0</v>
      </c>
      <c r="J39" s="105">
        <f t="shared" si="2"/>
        <v>0</v>
      </c>
      <c r="K39" s="106">
        <f t="shared" si="3"/>
        <v>0</v>
      </c>
      <c r="L39" s="61"/>
      <c r="M39" s="62"/>
      <c r="N39" s="62"/>
      <c r="O39" s="62"/>
      <c r="P39" s="62"/>
      <c r="R39" s="135"/>
    </row>
    <row r="40" spans="1:18" s="1" customFormat="1" ht="72.95" customHeight="1">
      <c r="A40" s="121">
        <v>19</v>
      </c>
      <c r="B40" s="130" t="s">
        <v>270</v>
      </c>
      <c r="C40" s="130"/>
      <c r="D40" s="100" t="s">
        <v>21</v>
      </c>
      <c r="E40" s="101">
        <v>2</v>
      </c>
      <c r="F40" s="102"/>
      <c r="G40" s="103">
        <v>0.08</v>
      </c>
      <c r="H40" s="104">
        <f t="shared" si="0"/>
        <v>0</v>
      </c>
      <c r="I40" s="105">
        <f t="shared" si="1"/>
        <v>0</v>
      </c>
      <c r="J40" s="105">
        <f t="shared" si="2"/>
        <v>0</v>
      </c>
      <c r="K40" s="106">
        <f t="shared" si="3"/>
        <v>0</v>
      </c>
      <c r="L40" s="61"/>
      <c r="M40" s="62"/>
      <c r="N40" s="62"/>
      <c r="O40" s="62"/>
      <c r="P40" s="62"/>
      <c r="R40" s="135"/>
    </row>
    <row r="41" spans="1:18" s="1" customFormat="1" ht="85.5" customHeight="1">
      <c r="A41" s="121">
        <v>20</v>
      </c>
      <c r="B41" s="226" t="s">
        <v>279</v>
      </c>
      <c r="C41" s="130"/>
      <c r="D41" s="100" t="s">
        <v>21</v>
      </c>
      <c r="E41" s="101">
        <v>2</v>
      </c>
      <c r="F41" s="102"/>
      <c r="G41" s="103">
        <v>0.08</v>
      </c>
      <c r="H41" s="104">
        <f t="shared" si="0"/>
        <v>0</v>
      </c>
      <c r="I41" s="105">
        <f t="shared" si="1"/>
        <v>0</v>
      </c>
      <c r="J41" s="105">
        <f t="shared" si="2"/>
        <v>0</v>
      </c>
      <c r="K41" s="106">
        <f t="shared" si="3"/>
        <v>0</v>
      </c>
      <c r="L41" s="61"/>
      <c r="M41" s="62"/>
      <c r="N41" s="62"/>
      <c r="O41" s="62"/>
      <c r="P41" s="62"/>
      <c r="R41" s="135"/>
    </row>
    <row r="42" spans="1:18" s="1" customFormat="1" ht="45" customHeight="1">
      <c r="A42" s="262">
        <v>21</v>
      </c>
      <c r="B42" s="267" t="s">
        <v>271</v>
      </c>
      <c r="C42" s="130" t="s">
        <v>212</v>
      </c>
      <c r="D42" s="100" t="s">
        <v>21</v>
      </c>
      <c r="E42" s="101">
        <v>1</v>
      </c>
      <c r="F42" s="102"/>
      <c r="G42" s="103">
        <v>0.08</v>
      </c>
      <c r="H42" s="104">
        <f t="shared" si="0"/>
        <v>0</v>
      </c>
      <c r="I42" s="105">
        <f t="shared" si="1"/>
        <v>0</v>
      </c>
      <c r="J42" s="105">
        <f t="shared" si="2"/>
        <v>0</v>
      </c>
      <c r="K42" s="106">
        <f t="shared" si="3"/>
        <v>0</v>
      </c>
      <c r="L42" s="61"/>
      <c r="M42" s="62"/>
      <c r="N42" s="62"/>
      <c r="O42" s="62"/>
      <c r="P42" s="62"/>
      <c r="R42" s="135"/>
    </row>
    <row r="43" spans="1:18" s="1" customFormat="1" ht="45" customHeight="1">
      <c r="A43" s="264"/>
      <c r="B43" s="268"/>
      <c r="C43" s="130" t="s">
        <v>209</v>
      </c>
      <c r="D43" s="100" t="s">
        <v>21</v>
      </c>
      <c r="E43" s="101">
        <v>1</v>
      </c>
      <c r="F43" s="102"/>
      <c r="G43" s="103">
        <v>0.08</v>
      </c>
      <c r="H43" s="104">
        <f t="shared" si="0"/>
        <v>0</v>
      </c>
      <c r="I43" s="105">
        <f t="shared" si="1"/>
        <v>0</v>
      </c>
      <c r="J43" s="105">
        <f t="shared" si="2"/>
        <v>0</v>
      </c>
      <c r="K43" s="106">
        <f t="shared" si="3"/>
        <v>0</v>
      </c>
      <c r="L43" s="61"/>
      <c r="M43" s="62"/>
      <c r="N43" s="62"/>
      <c r="O43" s="62"/>
      <c r="P43" s="62"/>
      <c r="R43" s="135"/>
    </row>
    <row r="44" spans="1:18" s="1" customFormat="1" ht="54.75" customHeight="1">
      <c r="A44" s="121">
        <v>22</v>
      </c>
      <c r="B44" s="226" t="s">
        <v>276</v>
      </c>
      <c r="C44" s="130"/>
      <c r="D44" s="100" t="s">
        <v>21</v>
      </c>
      <c r="E44" s="101">
        <v>2</v>
      </c>
      <c r="F44" s="102"/>
      <c r="G44" s="103">
        <v>0.08</v>
      </c>
      <c r="H44" s="104">
        <f t="shared" si="0"/>
        <v>0</v>
      </c>
      <c r="I44" s="105">
        <f t="shared" si="1"/>
        <v>0</v>
      </c>
      <c r="J44" s="105">
        <f t="shared" si="2"/>
        <v>0</v>
      </c>
      <c r="K44" s="106">
        <f t="shared" si="3"/>
        <v>0</v>
      </c>
      <c r="L44" s="61"/>
      <c r="M44" s="62"/>
      <c r="N44" s="62"/>
      <c r="O44" s="62"/>
      <c r="P44" s="62"/>
      <c r="R44" s="135"/>
    </row>
    <row r="45" spans="1:18" s="1" customFormat="1" ht="66.95" customHeight="1">
      <c r="A45" s="121">
        <v>23</v>
      </c>
      <c r="B45" s="226" t="s">
        <v>277</v>
      </c>
      <c r="C45" s="130"/>
      <c r="D45" s="100" t="s">
        <v>21</v>
      </c>
      <c r="E45" s="101">
        <v>2</v>
      </c>
      <c r="F45" s="102"/>
      <c r="G45" s="103">
        <v>0.08</v>
      </c>
      <c r="H45" s="104">
        <f t="shared" si="0"/>
        <v>0</v>
      </c>
      <c r="I45" s="105">
        <f t="shared" si="1"/>
        <v>0</v>
      </c>
      <c r="J45" s="105">
        <f t="shared" si="2"/>
        <v>0</v>
      </c>
      <c r="K45" s="106">
        <f t="shared" si="3"/>
        <v>0</v>
      </c>
      <c r="L45" s="61"/>
      <c r="M45" s="62"/>
      <c r="N45" s="62"/>
      <c r="O45" s="62"/>
      <c r="P45" s="62"/>
      <c r="R45" s="135"/>
    </row>
    <row r="46" spans="1:18" s="1" customFormat="1" ht="66" customHeight="1">
      <c r="A46" s="121">
        <v>24</v>
      </c>
      <c r="B46" s="130" t="s">
        <v>272</v>
      </c>
      <c r="C46" s="130"/>
      <c r="D46" s="100" t="s">
        <v>21</v>
      </c>
      <c r="E46" s="101">
        <v>3</v>
      </c>
      <c r="F46" s="102"/>
      <c r="G46" s="103">
        <v>0.08</v>
      </c>
      <c r="H46" s="104">
        <f t="shared" si="0"/>
        <v>0</v>
      </c>
      <c r="I46" s="105">
        <f t="shared" si="1"/>
        <v>0</v>
      </c>
      <c r="J46" s="105">
        <f t="shared" si="2"/>
        <v>0</v>
      </c>
      <c r="K46" s="106">
        <f t="shared" si="3"/>
        <v>0</v>
      </c>
      <c r="L46" s="61"/>
      <c r="M46" s="62"/>
      <c r="N46" s="62"/>
      <c r="O46" s="62"/>
      <c r="P46" s="62"/>
      <c r="R46" s="135"/>
    </row>
    <row r="47" spans="1:18" s="1" customFormat="1" ht="59.1" customHeight="1">
      <c r="A47" s="121">
        <v>25</v>
      </c>
      <c r="B47" s="130" t="s">
        <v>213</v>
      </c>
      <c r="C47" s="130"/>
      <c r="D47" s="100" t="s">
        <v>21</v>
      </c>
      <c r="E47" s="101">
        <v>3</v>
      </c>
      <c r="F47" s="102"/>
      <c r="G47" s="103">
        <v>0.08</v>
      </c>
      <c r="H47" s="104">
        <f t="shared" si="0"/>
        <v>0</v>
      </c>
      <c r="I47" s="105">
        <f t="shared" si="1"/>
        <v>0</v>
      </c>
      <c r="J47" s="105">
        <f t="shared" si="2"/>
        <v>0</v>
      </c>
      <c r="K47" s="106">
        <f t="shared" si="3"/>
        <v>0</v>
      </c>
      <c r="L47" s="61"/>
      <c r="M47" s="62"/>
      <c r="N47" s="62"/>
      <c r="O47" s="62"/>
      <c r="P47" s="62"/>
      <c r="R47" s="135"/>
    </row>
    <row r="48" spans="1:18" s="1" customFormat="1" ht="59.1" customHeight="1">
      <c r="A48" s="262">
        <v>26</v>
      </c>
      <c r="B48" s="267" t="s">
        <v>273</v>
      </c>
      <c r="C48" s="129" t="s">
        <v>214</v>
      </c>
      <c r="D48" s="100" t="s">
        <v>21</v>
      </c>
      <c r="E48" s="101">
        <v>1</v>
      </c>
      <c r="F48" s="102"/>
      <c r="G48" s="103">
        <v>0.08</v>
      </c>
      <c r="H48" s="104">
        <f t="shared" si="0"/>
        <v>0</v>
      </c>
      <c r="I48" s="105">
        <f t="shared" si="1"/>
        <v>0</v>
      </c>
      <c r="J48" s="105">
        <f t="shared" si="2"/>
        <v>0</v>
      </c>
      <c r="K48" s="106">
        <f t="shared" si="3"/>
        <v>0</v>
      </c>
      <c r="L48" s="61"/>
      <c r="M48" s="62"/>
      <c r="N48" s="62"/>
      <c r="O48" s="62"/>
      <c r="P48" s="62"/>
      <c r="R48" s="135"/>
    </row>
    <row r="49" spans="1:18" s="1" customFormat="1" ht="59.1" customHeight="1">
      <c r="A49" s="264"/>
      <c r="B49" s="268"/>
      <c r="C49" s="130" t="s">
        <v>215</v>
      </c>
      <c r="D49" s="100" t="s">
        <v>21</v>
      </c>
      <c r="E49" s="101">
        <v>1</v>
      </c>
      <c r="F49" s="102"/>
      <c r="G49" s="103">
        <v>0.08</v>
      </c>
      <c r="H49" s="104">
        <f t="shared" si="0"/>
        <v>0</v>
      </c>
      <c r="I49" s="105">
        <f t="shared" si="1"/>
        <v>0</v>
      </c>
      <c r="J49" s="105">
        <f t="shared" si="2"/>
        <v>0</v>
      </c>
      <c r="K49" s="106">
        <f t="shared" si="3"/>
        <v>0</v>
      </c>
      <c r="L49" s="61"/>
      <c r="M49" s="62"/>
      <c r="N49" s="62"/>
      <c r="O49" s="62"/>
      <c r="P49" s="62"/>
      <c r="R49" s="135"/>
    </row>
    <row r="50" spans="1:18" s="1" customFormat="1" ht="59.1" customHeight="1">
      <c r="A50" s="262">
        <v>27</v>
      </c>
      <c r="B50" s="270" t="s">
        <v>233</v>
      </c>
      <c r="C50" s="130" t="s">
        <v>216</v>
      </c>
      <c r="D50" s="100" t="s">
        <v>21</v>
      </c>
      <c r="E50" s="101">
        <v>1</v>
      </c>
      <c r="F50" s="102"/>
      <c r="G50" s="103">
        <v>0.08</v>
      </c>
      <c r="H50" s="104">
        <f t="shared" si="0"/>
        <v>0</v>
      </c>
      <c r="I50" s="105">
        <f t="shared" si="1"/>
        <v>0</v>
      </c>
      <c r="J50" s="105">
        <f t="shared" si="2"/>
        <v>0</v>
      </c>
      <c r="K50" s="106">
        <f t="shared" si="3"/>
        <v>0</v>
      </c>
      <c r="L50" s="61"/>
      <c r="M50" s="62"/>
      <c r="N50" s="62"/>
      <c r="O50" s="62"/>
      <c r="P50" s="62"/>
      <c r="R50" s="135"/>
    </row>
    <row r="51" spans="1:18" s="1" customFormat="1" ht="59.1" customHeight="1">
      <c r="A51" s="263"/>
      <c r="B51" s="271"/>
      <c r="C51" s="130" t="s">
        <v>217</v>
      </c>
      <c r="D51" s="100" t="s">
        <v>21</v>
      </c>
      <c r="E51" s="101">
        <v>1</v>
      </c>
      <c r="F51" s="102"/>
      <c r="G51" s="103">
        <v>0.08</v>
      </c>
      <c r="H51" s="104">
        <f t="shared" si="0"/>
        <v>0</v>
      </c>
      <c r="I51" s="105">
        <f t="shared" si="1"/>
        <v>0</v>
      </c>
      <c r="J51" s="105">
        <f t="shared" si="2"/>
        <v>0</v>
      </c>
      <c r="K51" s="106">
        <f t="shared" si="3"/>
        <v>0</v>
      </c>
      <c r="L51" s="61"/>
      <c r="M51" s="62"/>
      <c r="N51" s="62"/>
      <c r="O51" s="62"/>
      <c r="P51" s="62"/>
      <c r="R51" s="135"/>
    </row>
    <row r="52" spans="1:18" s="1" customFormat="1" ht="45" customHeight="1">
      <c r="A52" s="264"/>
      <c r="B52" s="272"/>
      <c r="C52" s="226" t="s">
        <v>278</v>
      </c>
      <c r="D52" s="100" t="s">
        <v>21</v>
      </c>
      <c r="E52" s="101">
        <v>1</v>
      </c>
      <c r="F52" s="102"/>
      <c r="G52" s="103">
        <v>0.08</v>
      </c>
      <c r="H52" s="104">
        <f t="shared" si="0"/>
        <v>0</v>
      </c>
      <c r="I52" s="105">
        <f t="shared" si="1"/>
        <v>0</v>
      </c>
      <c r="J52" s="105">
        <f t="shared" si="2"/>
        <v>0</v>
      </c>
      <c r="K52" s="106">
        <f t="shared" si="3"/>
        <v>0</v>
      </c>
      <c r="L52" s="61"/>
      <c r="M52" s="62"/>
      <c r="N52" s="62"/>
      <c r="O52" s="62"/>
      <c r="P52" s="62"/>
      <c r="R52" s="135"/>
    </row>
    <row r="53" spans="1:18" s="1" customFormat="1" ht="54" customHeight="1">
      <c r="A53" s="121">
        <v>28</v>
      </c>
      <c r="B53" s="130" t="s">
        <v>218</v>
      </c>
      <c r="C53" s="130"/>
      <c r="D53" s="100" t="s">
        <v>21</v>
      </c>
      <c r="E53" s="101">
        <v>2</v>
      </c>
      <c r="F53" s="102"/>
      <c r="G53" s="103">
        <v>0.08</v>
      </c>
      <c r="H53" s="104">
        <f t="shared" si="0"/>
        <v>0</v>
      </c>
      <c r="I53" s="105">
        <f t="shared" si="1"/>
        <v>0</v>
      </c>
      <c r="J53" s="105">
        <f t="shared" si="2"/>
        <v>0</v>
      </c>
      <c r="K53" s="106">
        <f t="shared" si="3"/>
        <v>0</v>
      </c>
      <c r="L53" s="61"/>
      <c r="M53" s="62"/>
      <c r="N53" s="62"/>
      <c r="O53" s="62"/>
      <c r="P53" s="62"/>
      <c r="R53" s="135"/>
    </row>
    <row r="54" spans="1:18" s="1" customFormat="1" ht="48" customHeight="1">
      <c r="A54" s="121">
        <v>29</v>
      </c>
      <c r="B54" s="130" t="s">
        <v>219</v>
      </c>
      <c r="C54" s="130"/>
      <c r="D54" s="100" t="s">
        <v>21</v>
      </c>
      <c r="E54" s="101">
        <v>2</v>
      </c>
      <c r="F54" s="102"/>
      <c r="G54" s="103">
        <v>0.08</v>
      </c>
      <c r="H54" s="104">
        <f t="shared" si="0"/>
        <v>0</v>
      </c>
      <c r="I54" s="105">
        <f t="shared" si="1"/>
        <v>0</v>
      </c>
      <c r="J54" s="105">
        <f t="shared" si="2"/>
        <v>0</v>
      </c>
      <c r="K54" s="106">
        <f t="shared" si="3"/>
        <v>0</v>
      </c>
      <c r="L54" s="61"/>
      <c r="M54" s="62"/>
      <c r="N54" s="62"/>
      <c r="O54" s="62"/>
      <c r="P54" s="62"/>
      <c r="R54" s="135"/>
    </row>
    <row r="55" spans="1:18" s="1" customFormat="1" ht="42.6" customHeight="1">
      <c r="A55" s="121">
        <v>30</v>
      </c>
      <c r="B55" s="130" t="s">
        <v>220</v>
      </c>
      <c r="C55" s="130"/>
      <c r="D55" s="100" t="s">
        <v>21</v>
      </c>
      <c r="E55" s="101">
        <v>3</v>
      </c>
      <c r="F55" s="102"/>
      <c r="G55" s="103">
        <v>0.08</v>
      </c>
      <c r="H55" s="104">
        <f t="shared" si="0"/>
        <v>0</v>
      </c>
      <c r="I55" s="105">
        <f t="shared" si="1"/>
        <v>0</v>
      </c>
      <c r="J55" s="105">
        <f t="shared" si="2"/>
        <v>0</v>
      </c>
      <c r="K55" s="106">
        <f t="shared" si="3"/>
        <v>0</v>
      </c>
      <c r="L55" s="61"/>
      <c r="M55" s="62"/>
      <c r="N55" s="62"/>
      <c r="O55" s="62"/>
      <c r="P55" s="62"/>
      <c r="R55" s="135"/>
    </row>
    <row r="56" spans="1:18" s="1" customFormat="1" ht="42.6" customHeight="1">
      <c r="A56" s="121">
        <v>31</v>
      </c>
      <c r="B56" s="130" t="s">
        <v>221</v>
      </c>
      <c r="C56" s="130"/>
      <c r="D56" s="100" t="s">
        <v>21</v>
      </c>
      <c r="E56" s="101">
        <v>2</v>
      </c>
      <c r="F56" s="102"/>
      <c r="G56" s="103">
        <v>0.08</v>
      </c>
      <c r="H56" s="104">
        <f t="shared" si="0"/>
        <v>0</v>
      </c>
      <c r="I56" s="105">
        <f t="shared" si="1"/>
        <v>0</v>
      </c>
      <c r="J56" s="105">
        <f t="shared" si="2"/>
        <v>0</v>
      </c>
      <c r="K56" s="106">
        <f t="shared" si="3"/>
        <v>0</v>
      </c>
      <c r="L56" s="61"/>
      <c r="M56" s="62"/>
      <c r="N56" s="62"/>
      <c r="O56" s="62"/>
      <c r="P56" s="62"/>
      <c r="R56" s="135"/>
    </row>
    <row r="57" spans="1:18" s="1" customFormat="1" ht="42.6" customHeight="1">
      <c r="A57" s="262">
        <v>32</v>
      </c>
      <c r="B57" s="259" t="s">
        <v>234</v>
      </c>
      <c r="C57" s="129" t="s">
        <v>225</v>
      </c>
      <c r="D57" s="100" t="s">
        <v>21</v>
      </c>
      <c r="E57" s="101">
        <v>1</v>
      </c>
      <c r="F57" s="102"/>
      <c r="G57" s="103">
        <v>0.08</v>
      </c>
      <c r="H57" s="104">
        <f t="shared" si="0"/>
        <v>0</v>
      </c>
      <c r="I57" s="105">
        <f t="shared" si="1"/>
        <v>0</v>
      </c>
      <c r="J57" s="105">
        <f t="shared" si="2"/>
        <v>0</v>
      </c>
      <c r="K57" s="106">
        <f t="shared" si="3"/>
        <v>0</v>
      </c>
      <c r="L57" s="61"/>
      <c r="M57" s="62"/>
      <c r="N57" s="62"/>
      <c r="O57" s="62"/>
      <c r="P57" s="62"/>
      <c r="R57" s="135"/>
    </row>
    <row r="58" spans="1:18" s="1" customFormat="1" ht="42.6" customHeight="1">
      <c r="A58" s="263"/>
      <c r="B58" s="260"/>
      <c r="C58" s="130" t="s">
        <v>222</v>
      </c>
      <c r="D58" s="100" t="s">
        <v>21</v>
      </c>
      <c r="E58" s="101">
        <v>1</v>
      </c>
      <c r="F58" s="102"/>
      <c r="G58" s="103">
        <v>0.08</v>
      </c>
      <c r="H58" s="104">
        <f t="shared" si="0"/>
        <v>0</v>
      </c>
      <c r="I58" s="105">
        <f t="shared" si="1"/>
        <v>0</v>
      </c>
      <c r="J58" s="105">
        <f t="shared" si="2"/>
        <v>0</v>
      </c>
      <c r="K58" s="106">
        <f t="shared" si="3"/>
        <v>0</v>
      </c>
      <c r="L58" s="61"/>
      <c r="M58" s="62"/>
      <c r="N58" s="62"/>
      <c r="O58" s="62"/>
      <c r="P58" s="62"/>
      <c r="R58" s="135"/>
    </row>
    <row r="59" spans="1:18" s="1" customFormat="1" ht="42.6" customHeight="1">
      <c r="A59" s="263"/>
      <c r="B59" s="260"/>
      <c r="C59" s="129" t="s">
        <v>224</v>
      </c>
      <c r="D59" s="100" t="s">
        <v>21</v>
      </c>
      <c r="E59" s="101">
        <v>1</v>
      </c>
      <c r="F59" s="102"/>
      <c r="G59" s="103">
        <v>0.08</v>
      </c>
      <c r="H59" s="104">
        <f t="shared" si="0"/>
        <v>0</v>
      </c>
      <c r="I59" s="105">
        <f t="shared" si="1"/>
        <v>0</v>
      </c>
      <c r="J59" s="105">
        <f t="shared" si="2"/>
        <v>0</v>
      </c>
      <c r="K59" s="106">
        <f t="shared" si="3"/>
        <v>0</v>
      </c>
      <c r="L59" s="61"/>
      <c r="M59" s="62"/>
      <c r="N59" s="62"/>
      <c r="O59" s="62"/>
      <c r="P59" s="62"/>
      <c r="R59" s="135"/>
    </row>
    <row r="60" spans="1:18" s="1" customFormat="1" ht="42.6" customHeight="1">
      <c r="A60" s="264"/>
      <c r="B60" s="261"/>
      <c r="C60" s="130" t="s">
        <v>223</v>
      </c>
      <c r="D60" s="100" t="s">
        <v>21</v>
      </c>
      <c r="E60" s="101">
        <v>1</v>
      </c>
      <c r="F60" s="102"/>
      <c r="G60" s="103">
        <v>0.08</v>
      </c>
      <c r="H60" s="104">
        <f t="shared" si="0"/>
        <v>0</v>
      </c>
      <c r="I60" s="105">
        <f t="shared" si="1"/>
        <v>0</v>
      </c>
      <c r="J60" s="105">
        <f t="shared" si="2"/>
        <v>0</v>
      </c>
      <c r="K60" s="106">
        <f t="shared" si="3"/>
        <v>0</v>
      </c>
      <c r="L60" s="61"/>
      <c r="M60" s="62"/>
      <c r="N60" s="62"/>
      <c r="O60" s="62"/>
      <c r="P60" s="62"/>
      <c r="R60" s="135"/>
    </row>
    <row r="61" spans="1:18" ht="13.5" thickBot="1">
      <c r="A61" s="50"/>
      <c r="B61" s="51"/>
      <c r="C61" s="51"/>
      <c r="D61" s="51"/>
      <c r="E61" s="52"/>
      <c r="F61" s="51"/>
      <c r="G61" s="76"/>
      <c r="H61" s="53" t="s">
        <v>22</v>
      </c>
      <c r="I61" s="54">
        <f>SUM(I12:I60)</f>
        <v>0</v>
      </c>
      <c r="J61" s="55"/>
      <c r="K61" s="56">
        <f>SUM(K12:K60)</f>
        <v>0</v>
      </c>
    </row>
    <row r="62" spans="1:18">
      <c r="B62" s="94"/>
      <c r="C62" s="94"/>
      <c r="D62" s="98"/>
      <c r="E62" s="96"/>
      <c r="F62" s="97"/>
    </row>
    <row r="63" spans="1:18">
      <c r="B63" s="94"/>
      <c r="C63" s="94"/>
      <c r="D63" s="98"/>
      <c r="E63" s="96"/>
      <c r="F63" s="97"/>
    </row>
    <row r="64" spans="1:18">
      <c r="B64" s="258" t="s">
        <v>23</v>
      </c>
      <c r="C64" s="258"/>
      <c r="D64" s="258"/>
      <c r="E64" s="258"/>
      <c r="F64" s="258"/>
      <c r="G64" s="258"/>
      <c r="H64" s="258"/>
    </row>
    <row r="65" spans="2:9">
      <c r="B65" s="94"/>
      <c r="C65" s="94"/>
      <c r="D65" s="95"/>
      <c r="E65" s="95"/>
      <c r="F65" s="97"/>
    </row>
    <row r="66" spans="2:9">
      <c r="C66" s="94"/>
      <c r="D66" s="95"/>
      <c r="E66" s="96"/>
      <c r="F66" s="97"/>
      <c r="G66" s="243" t="s">
        <v>25</v>
      </c>
      <c r="H66" s="243"/>
      <c r="I66" s="243"/>
    </row>
    <row r="67" spans="2:9">
      <c r="B67" s="40" t="s">
        <v>24</v>
      </c>
      <c r="C67" s="94"/>
      <c r="D67" s="95"/>
      <c r="E67" s="96"/>
      <c r="F67" s="97"/>
      <c r="G67" s="243" t="s">
        <v>26</v>
      </c>
      <c r="H67" s="243"/>
      <c r="I67" s="243"/>
    </row>
    <row r="68" spans="2:9">
      <c r="B68" s="94"/>
      <c r="C68" s="94"/>
      <c r="D68" s="95"/>
      <c r="E68" s="96"/>
      <c r="F68" s="97"/>
    </row>
    <row r="69" spans="2:9">
      <c r="B69" s="94"/>
      <c r="C69" s="94"/>
      <c r="D69" s="98"/>
      <c r="E69" s="96"/>
      <c r="F69" s="97"/>
    </row>
  </sheetData>
  <mergeCells count="31">
    <mergeCell ref="G67:I67"/>
    <mergeCell ref="B5:K5"/>
    <mergeCell ref="L8:P8"/>
    <mergeCell ref="L9:M9"/>
    <mergeCell ref="A11:P11"/>
    <mergeCell ref="G66:I66"/>
    <mergeCell ref="B18:B20"/>
    <mergeCell ref="A18:A20"/>
    <mergeCell ref="B21:B22"/>
    <mergeCell ref="A21:A22"/>
    <mergeCell ref="B23:B25"/>
    <mergeCell ref="A23:A25"/>
    <mergeCell ref="B26:B27"/>
    <mergeCell ref="A26:A27"/>
    <mergeCell ref="A28:A30"/>
    <mergeCell ref="B28:B30"/>
    <mergeCell ref="B31:B33"/>
    <mergeCell ref="A31:A33"/>
    <mergeCell ref="B35:B36"/>
    <mergeCell ref="A35:A36"/>
    <mergeCell ref="B50:B52"/>
    <mergeCell ref="A50:A52"/>
    <mergeCell ref="B64:H64"/>
    <mergeCell ref="B57:B60"/>
    <mergeCell ref="A57:A60"/>
    <mergeCell ref="B38:B39"/>
    <mergeCell ref="A38:A39"/>
    <mergeCell ref="B42:B43"/>
    <mergeCell ref="A42:A43"/>
    <mergeCell ref="B48:B49"/>
    <mergeCell ref="A48:A49"/>
  </mergeCells>
  <phoneticPr fontId="27" type="noConversion"/>
  <pageMargins left="0.75" right="0.75" top="1" bottom="1" header="0.5" footer="0.5"/>
  <pageSetup paperSize="9" scale="48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Normal="100" workbookViewId="0">
      <selection activeCell="B28" sqref="B28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75.85546875" style="3" customWidth="1"/>
    <col min="4" max="4" width="4.42578125" style="3" customWidth="1"/>
    <col min="5" max="5" width="11" style="3" customWidth="1"/>
    <col min="6" max="6" width="14.85546875" style="3" customWidth="1"/>
    <col min="7" max="7" width="18.85546875" style="3" customWidth="1"/>
    <col min="8" max="8" width="14.140625" style="3" customWidth="1"/>
    <col min="9" max="9" width="15.7109375" style="3" customWidth="1"/>
    <col min="10" max="10" width="14.140625" style="3" customWidth="1"/>
    <col min="11" max="11" width="16.7109375" style="3" customWidth="1"/>
    <col min="12" max="13" width="9" style="3" customWidth="1"/>
    <col min="14" max="14" width="20.140625" style="3" customWidth="1"/>
    <col min="15" max="15" width="14.140625" style="3" customWidth="1"/>
    <col min="16" max="16" width="10.42578125" style="3" customWidth="1"/>
    <col min="17" max="16384" width="9" style="3"/>
  </cols>
  <sheetData>
    <row r="1" spans="1:19">
      <c r="B1" s="6" t="s">
        <v>274</v>
      </c>
      <c r="N1" s="6" t="s">
        <v>0</v>
      </c>
    </row>
    <row r="2" spans="1:19" ht="1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4"/>
    </row>
    <row r="3" spans="1:19" s="6" customFormat="1">
      <c r="A3" s="5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9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32.25" customHeight="1">
      <c r="A5" s="7"/>
      <c r="B5" s="228" t="s">
        <v>2</v>
      </c>
      <c r="C5" s="228"/>
      <c r="D5" s="229"/>
      <c r="E5" s="229"/>
      <c r="F5" s="229"/>
      <c r="G5" s="229"/>
      <c r="H5" s="229"/>
      <c r="I5" s="229"/>
      <c r="J5" s="229"/>
      <c r="K5" s="229"/>
      <c r="L5" s="8"/>
      <c r="M5" s="8"/>
    </row>
    <row r="6" spans="1:19" ht="23.25" customHeight="1">
      <c r="A6" s="9"/>
      <c r="B6" s="10"/>
      <c r="C6" s="10"/>
      <c r="D6" s="11"/>
      <c r="E6" s="11"/>
      <c r="F6" s="11"/>
      <c r="G6" s="11"/>
      <c r="H6" s="11"/>
    </row>
    <row r="7" spans="1:19" ht="21.75" customHeight="1" thickBot="1">
      <c r="A7" s="9"/>
      <c r="B7" s="12" t="s">
        <v>189</v>
      </c>
      <c r="C7" s="12"/>
      <c r="D7" s="11"/>
      <c r="E7" s="11"/>
      <c r="F7" s="11"/>
      <c r="G7" s="11"/>
      <c r="H7" s="11"/>
      <c r="I7" s="11"/>
    </row>
    <row r="8" spans="1:19" ht="13.5" customHeight="1" thickBot="1">
      <c r="A8" s="13"/>
      <c r="B8" s="14" t="s">
        <v>239</v>
      </c>
      <c r="C8" s="14"/>
      <c r="D8" s="15"/>
      <c r="E8" s="15"/>
      <c r="F8" s="15"/>
      <c r="G8" s="16"/>
      <c r="H8" s="17"/>
      <c r="I8" s="18"/>
      <c r="J8" s="18"/>
      <c r="K8" s="18"/>
      <c r="L8" s="230" t="s">
        <v>5</v>
      </c>
      <c r="M8" s="231"/>
      <c r="N8" s="231"/>
      <c r="O8" s="231"/>
      <c r="P8" s="232"/>
      <c r="Q8" s="18"/>
      <c r="R8" s="18"/>
      <c r="S8" s="18"/>
    </row>
    <row r="9" spans="1:19" ht="42.75" customHeight="1" thickBot="1">
      <c r="A9" s="19" t="s">
        <v>6</v>
      </c>
      <c r="B9" s="20" t="s">
        <v>7</v>
      </c>
      <c r="C9" s="20" t="s">
        <v>180</v>
      </c>
      <c r="D9" s="20" t="s">
        <v>8</v>
      </c>
      <c r="E9" s="21" t="s">
        <v>9</v>
      </c>
      <c r="F9" s="21" t="s">
        <v>10</v>
      </c>
      <c r="G9" s="21" t="s">
        <v>11</v>
      </c>
      <c r="H9" s="21" t="s">
        <v>12</v>
      </c>
      <c r="I9" s="21" t="s">
        <v>13</v>
      </c>
      <c r="J9" s="21" t="s">
        <v>14</v>
      </c>
      <c r="K9" s="22" t="s">
        <v>15</v>
      </c>
      <c r="L9" s="244" t="s">
        <v>16</v>
      </c>
      <c r="M9" s="245"/>
      <c r="N9" s="23" t="s">
        <v>17</v>
      </c>
      <c r="O9" s="23" t="s">
        <v>18</v>
      </c>
      <c r="P9" s="24" t="s">
        <v>19</v>
      </c>
      <c r="Q9" s="25"/>
      <c r="R9" s="25"/>
      <c r="S9" s="25"/>
    </row>
    <row r="10" spans="1:19" ht="13.5" thickBot="1">
      <c r="A10" s="26">
        <v>1</v>
      </c>
      <c r="B10" s="27">
        <v>2</v>
      </c>
      <c r="C10" s="27">
        <v>3</v>
      </c>
      <c r="D10" s="27">
        <v>4</v>
      </c>
      <c r="E10" s="28">
        <v>5</v>
      </c>
      <c r="F10" s="28">
        <v>6</v>
      </c>
      <c r="G10" s="28">
        <v>7</v>
      </c>
      <c r="H10" s="28">
        <v>8</v>
      </c>
      <c r="I10" s="28">
        <v>8</v>
      </c>
      <c r="J10" s="28">
        <v>9</v>
      </c>
      <c r="K10" s="28">
        <v>10</v>
      </c>
      <c r="L10" s="29">
        <v>11</v>
      </c>
      <c r="M10" s="29">
        <v>12</v>
      </c>
      <c r="N10" s="29">
        <v>13</v>
      </c>
      <c r="O10" s="29">
        <v>14</v>
      </c>
      <c r="P10" s="30">
        <v>15</v>
      </c>
      <c r="Q10" s="25"/>
      <c r="R10" s="25"/>
      <c r="S10" s="25"/>
    </row>
    <row r="11" spans="1:19" ht="114" customHeight="1">
      <c r="A11" s="58" t="s">
        <v>20</v>
      </c>
      <c r="B11" s="83" t="s">
        <v>264</v>
      </c>
      <c r="C11" s="134" t="s">
        <v>236</v>
      </c>
      <c r="D11" s="48" t="s">
        <v>21</v>
      </c>
      <c r="E11" s="59">
        <v>60</v>
      </c>
      <c r="F11" s="79"/>
      <c r="G11" s="75">
        <v>0.08</v>
      </c>
      <c r="H11" s="60">
        <f>F11*1.08</f>
        <v>0</v>
      </c>
      <c r="I11" s="60">
        <f>F11*E11</f>
        <v>0</v>
      </c>
      <c r="J11" s="60">
        <f>K11-I11</f>
        <v>0</v>
      </c>
      <c r="K11" s="60">
        <f>H11*E11</f>
        <v>0</v>
      </c>
      <c r="L11" s="61"/>
      <c r="M11" s="62"/>
      <c r="N11" s="62"/>
      <c r="O11" s="62"/>
      <c r="P11" s="62"/>
    </row>
    <row r="12" spans="1:19" s="1" customFormat="1" ht="15.75" thickBot="1">
      <c r="A12" s="50"/>
      <c r="B12" s="51"/>
      <c r="C12" s="215"/>
      <c r="D12" s="51"/>
      <c r="E12" s="52"/>
      <c r="F12" s="51"/>
      <c r="G12" s="76"/>
      <c r="H12" s="53" t="s">
        <v>22</v>
      </c>
      <c r="I12" s="54">
        <f>SUM(I11:I11)</f>
        <v>0</v>
      </c>
      <c r="J12" s="55"/>
      <c r="K12" s="56">
        <f>SUM(K11:K11)</f>
        <v>0</v>
      </c>
      <c r="L12" s="90"/>
      <c r="M12" s="18"/>
      <c r="N12" s="18"/>
      <c r="O12" s="18"/>
      <c r="P12" s="18"/>
    </row>
    <row r="13" spans="1:19" s="1" customFormat="1" ht="15">
      <c r="A13" s="84"/>
      <c r="B13" s="85"/>
      <c r="C13" s="85"/>
      <c r="D13" s="45"/>
      <c r="E13" s="86"/>
      <c r="F13" s="87"/>
      <c r="G13" s="88"/>
      <c r="H13" s="89"/>
      <c r="I13" s="89"/>
      <c r="J13" s="89"/>
      <c r="K13" s="89"/>
      <c r="L13" s="90"/>
      <c r="M13" s="18"/>
      <c r="N13" s="18"/>
      <c r="O13" s="18"/>
      <c r="P13" s="18"/>
    </row>
    <row r="14" spans="1:19" s="1" customFormat="1" ht="15">
      <c r="A14" s="84"/>
      <c r="B14" s="85"/>
      <c r="C14" s="85"/>
      <c r="D14" s="45"/>
      <c r="E14" s="86"/>
      <c r="F14" s="87"/>
      <c r="G14" s="88"/>
      <c r="H14" s="89"/>
      <c r="I14" s="89"/>
      <c r="J14" s="89"/>
      <c r="K14" s="89"/>
      <c r="L14" s="90"/>
      <c r="M14" s="18"/>
      <c r="N14" s="18"/>
      <c r="O14" s="18"/>
      <c r="P14" s="18"/>
    </row>
    <row r="15" spans="1:19" s="1" customFormat="1" ht="15">
      <c r="B15" s="1" t="s">
        <v>23</v>
      </c>
    </row>
    <row r="18" spans="2:9">
      <c r="B18" s="40" t="s">
        <v>24</v>
      </c>
      <c r="C18" s="40"/>
      <c r="D18" s="41"/>
      <c r="E18" s="42"/>
      <c r="F18" s="43"/>
      <c r="G18" s="243" t="s">
        <v>25</v>
      </c>
      <c r="H18" s="243"/>
      <c r="I18" s="243"/>
    </row>
    <row r="19" spans="2:9">
      <c r="B19" s="40"/>
      <c r="C19" s="40"/>
      <c r="D19" s="41"/>
      <c r="E19" s="42"/>
      <c r="F19" s="43"/>
      <c r="G19" s="243" t="s">
        <v>26</v>
      </c>
      <c r="H19" s="243"/>
      <c r="I19" s="243"/>
    </row>
  </sheetData>
  <mergeCells count="5">
    <mergeCell ref="B5:K5"/>
    <mergeCell ref="L8:P8"/>
    <mergeCell ref="L9:M9"/>
    <mergeCell ref="G18:I18"/>
    <mergeCell ref="G19:I19"/>
  </mergeCells>
  <pageMargins left="0.75" right="0.75" top="1" bottom="1" header="0.5" footer="0.5"/>
  <pageSetup paperSize="9" scale="4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R22"/>
  <sheetViews>
    <sheetView zoomScaleNormal="10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>
      <c r="A2" s="148"/>
      <c r="B2" s="148"/>
      <c r="C2" s="148"/>
      <c r="D2" s="6"/>
      <c r="E2" s="148"/>
      <c r="F2" s="148"/>
      <c r="G2" s="148"/>
      <c r="H2" s="148"/>
      <c r="I2" s="148"/>
      <c r="J2" s="148"/>
      <c r="K2" s="148"/>
      <c r="L2" s="148"/>
      <c r="M2" s="148"/>
      <c r="O2" s="150"/>
    </row>
    <row r="3" spans="1:18" s="6" customFormat="1">
      <c r="A3" s="151"/>
      <c r="C3" s="6" t="s">
        <v>1</v>
      </c>
    </row>
    <row r="4" spans="1:18" s="6" customFormat="1">
      <c r="A4" s="151"/>
    </row>
    <row r="5" spans="1:18" ht="32.25" customHeight="1">
      <c r="A5" s="152"/>
      <c r="B5" s="238" t="s">
        <v>2</v>
      </c>
      <c r="C5" s="239"/>
      <c r="D5" s="239"/>
      <c r="E5" s="239"/>
      <c r="F5" s="239"/>
      <c r="G5" s="239"/>
      <c r="H5" s="239"/>
      <c r="I5" s="239"/>
      <c r="J5" s="239"/>
      <c r="K5" s="153"/>
      <c r="L5" s="153"/>
    </row>
    <row r="6" spans="1:18" ht="23.25" customHeight="1">
      <c r="B6" s="154"/>
    </row>
    <row r="7" spans="1:18" ht="21.75" customHeight="1" thickBot="1">
      <c r="B7" s="12" t="s">
        <v>63</v>
      </c>
    </row>
    <row r="8" spans="1:18" ht="13.5" customHeight="1" thickBot="1">
      <c r="A8" s="155"/>
      <c r="B8" s="156" t="s">
        <v>238</v>
      </c>
      <c r="C8" s="157"/>
      <c r="D8" s="157"/>
      <c r="E8" s="157"/>
      <c r="F8" s="158"/>
      <c r="G8" s="159"/>
      <c r="H8" s="147"/>
      <c r="I8" s="147"/>
      <c r="J8" s="147"/>
      <c r="K8" s="240" t="s">
        <v>5</v>
      </c>
      <c r="L8" s="241"/>
      <c r="M8" s="241"/>
      <c r="N8" s="241"/>
      <c r="O8" s="242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3" t="s">
        <v>16</v>
      </c>
      <c r="L9" s="234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7"/>
      <c r="P11" s="25"/>
      <c r="Q11" s="25"/>
      <c r="R11" s="25"/>
    </row>
    <row r="12" spans="1:18" ht="114.75">
      <c r="A12" s="171" t="s">
        <v>20</v>
      </c>
      <c r="B12" s="172" t="s">
        <v>64</v>
      </c>
      <c r="C12" s="173" t="s">
        <v>21</v>
      </c>
      <c r="D12" s="174">
        <v>800</v>
      </c>
      <c r="E12" s="217"/>
      <c r="F12" s="176">
        <v>0.08</v>
      </c>
      <c r="G12" s="217">
        <f>E12*1.08</f>
        <v>0</v>
      </c>
      <c r="H12" s="217">
        <f>D12*E12</f>
        <v>0</v>
      </c>
      <c r="I12" s="217">
        <f>J12-H12</f>
        <v>0</v>
      </c>
      <c r="J12" s="217">
        <f>D12*G12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51">
      <c r="A13" s="171" t="s">
        <v>38</v>
      </c>
      <c r="B13" s="172" t="s">
        <v>65</v>
      </c>
      <c r="C13" s="173" t="s">
        <v>21</v>
      </c>
      <c r="D13" s="174">
        <v>200</v>
      </c>
      <c r="E13" s="217"/>
      <c r="F13" s="176">
        <v>0.08</v>
      </c>
      <c r="G13" s="217">
        <f t="shared" ref="G13:G15" si="0">E13*1.08</f>
        <v>0</v>
      </c>
      <c r="H13" s="217">
        <f t="shared" ref="H13:H15" si="1">D13*E13</f>
        <v>0</v>
      </c>
      <c r="I13" s="217">
        <f t="shared" ref="I13:I15" si="2">J13-H13</f>
        <v>0</v>
      </c>
      <c r="J13" s="217">
        <f t="shared" ref="J13:J15" si="3">D13*G13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38.25">
      <c r="A14" s="171" t="s">
        <v>39</v>
      </c>
      <c r="B14" s="172" t="s">
        <v>66</v>
      </c>
      <c r="C14" s="173" t="s">
        <v>21</v>
      </c>
      <c r="D14" s="174">
        <v>500</v>
      </c>
      <c r="E14" s="217"/>
      <c r="F14" s="176">
        <v>0.08</v>
      </c>
      <c r="G14" s="217">
        <f t="shared" si="0"/>
        <v>0</v>
      </c>
      <c r="H14" s="217">
        <f t="shared" si="1"/>
        <v>0</v>
      </c>
      <c r="I14" s="217">
        <f t="shared" si="2"/>
        <v>0</v>
      </c>
      <c r="J14" s="217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38.25">
      <c r="A15" s="171" t="s">
        <v>40</v>
      </c>
      <c r="B15" s="172" t="s">
        <v>67</v>
      </c>
      <c r="C15" s="173" t="s">
        <v>21</v>
      </c>
      <c r="D15" s="174">
        <v>10</v>
      </c>
      <c r="E15" s="217"/>
      <c r="F15" s="176">
        <v>0.08</v>
      </c>
      <c r="G15" s="217">
        <f t="shared" si="0"/>
        <v>0</v>
      </c>
      <c r="H15" s="217">
        <f t="shared" si="1"/>
        <v>0</v>
      </c>
      <c r="I15" s="217">
        <f t="shared" si="2"/>
        <v>0</v>
      </c>
      <c r="J15" s="217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s="1" customFormat="1" ht="15.75" thickBot="1">
      <c r="A16" s="177"/>
      <c r="B16" s="178"/>
      <c r="C16" s="178"/>
      <c r="D16" s="179"/>
      <c r="E16" s="178"/>
      <c r="F16" s="178"/>
      <c r="G16" s="180" t="s">
        <v>22</v>
      </c>
      <c r="H16" s="181">
        <f>SUM(H12:H15)</f>
        <v>0</v>
      </c>
      <c r="I16" s="182"/>
      <c r="J16" s="183">
        <f>SUM(J12:J15)</f>
        <v>0</v>
      </c>
      <c r="K16" s="184"/>
      <c r="L16" s="185"/>
      <c r="M16" s="185"/>
      <c r="N16" s="185"/>
      <c r="O16" s="186"/>
    </row>
    <row r="17" spans="1:15" s="1" customFormat="1" ht="15">
      <c r="A17" s="147"/>
      <c r="B17" s="187"/>
      <c r="C17" s="188"/>
      <c r="D17" s="188"/>
      <c r="E17" s="189"/>
      <c r="F17" s="190"/>
      <c r="G17" s="190"/>
      <c r="H17" s="190"/>
      <c r="I17" s="190"/>
      <c r="J17" s="191"/>
      <c r="K17" s="147"/>
      <c r="L17" s="147"/>
      <c r="M17" s="147"/>
      <c r="N17" s="147"/>
      <c r="O17" s="147"/>
    </row>
    <row r="18" spans="1:15" s="1" customFormat="1" ht="15">
      <c r="A18" s="148"/>
      <c r="B18" s="148" t="s">
        <v>23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21" spans="1:15">
      <c r="B21" s="187" t="s">
        <v>24</v>
      </c>
      <c r="C21" s="188"/>
      <c r="D21" s="189"/>
      <c r="E21" s="190"/>
      <c r="F21" s="227" t="s">
        <v>25</v>
      </c>
      <c r="G21" s="227"/>
      <c r="H21" s="227"/>
    </row>
    <row r="22" spans="1:15">
      <c r="B22" s="187"/>
      <c r="C22" s="188"/>
      <c r="D22" s="189"/>
      <c r="E22" s="190"/>
      <c r="F22" s="227" t="s">
        <v>26</v>
      </c>
      <c r="G22" s="227"/>
      <c r="H22" s="227"/>
    </row>
  </sheetData>
  <mergeCells count="6">
    <mergeCell ref="F22:H22"/>
    <mergeCell ref="B5:J5"/>
    <mergeCell ref="K8:O8"/>
    <mergeCell ref="K9:L9"/>
    <mergeCell ref="A11:O11"/>
    <mergeCell ref="F21:H21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R24"/>
  <sheetViews>
    <sheetView zoomScale="130" zoomScaleNormal="13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24"/>
      <c r="G6" s="11"/>
    </row>
    <row r="7" spans="1:18" ht="21.75" customHeight="1" thickBot="1">
      <c r="A7" s="9"/>
      <c r="B7" s="12" t="s">
        <v>68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238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63">
      <c r="A12" s="58" t="s">
        <v>20</v>
      </c>
      <c r="B12" s="64" t="s">
        <v>69</v>
      </c>
      <c r="C12" s="65" t="s">
        <v>21</v>
      </c>
      <c r="D12" s="66">
        <v>2</v>
      </c>
      <c r="E12" s="116"/>
      <c r="F12" s="67">
        <v>0.08</v>
      </c>
      <c r="G12" s="116">
        <f>E12*1.08</f>
        <v>0</v>
      </c>
      <c r="H12" s="116">
        <f>D12*E12</f>
        <v>0</v>
      </c>
      <c r="I12" s="116">
        <f>J12-H12</f>
        <v>0</v>
      </c>
      <c r="J12" s="116">
        <f>G12*D12</f>
        <v>0</v>
      </c>
      <c r="K12" s="65"/>
      <c r="L12" s="65"/>
      <c r="M12" s="65"/>
      <c r="N12" s="65"/>
      <c r="O12" s="65"/>
      <c r="P12" s="25"/>
      <c r="Q12" s="25"/>
      <c r="R12" s="25"/>
    </row>
    <row r="13" spans="1:18" ht="73.5">
      <c r="A13" s="58" t="s">
        <v>38</v>
      </c>
      <c r="B13" s="64" t="s">
        <v>240</v>
      </c>
      <c r="C13" s="65" t="s">
        <v>21</v>
      </c>
      <c r="D13" s="66">
        <v>5</v>
      </c>
      <c r="E13" s="116"/>
      <c r="F13" s="67">
        <v>0.08</v>
      </c>
      <c r="G13" s="116">
        <f t="shared" ref="G13:G17" si="0">E13*1.08</f>
        <v>0</v>
      </c>
      <c r="H13" s="116">
        <f t="shared" ref="H13:H17" si="1">D13*E13</f>
        <v>0</v>
      </c>
      <c r="I13" s="116">
        <f t="shared" ref="I13:I17" si="2">J13-H13</f>
        <v>0</v>
      </c>
      <c r="J13" s="116">
        <f t="shared" ref="J13:J17" si="3">G13*D13</f>
        <v>0</v>
      </c>
      <c r="K13" s="65"/>
      <c r="L13" s="65"/>
      <c r="M13" s="65"/>
      <c r="N13" s="65"/>
      <c r="O13" s="65"/>
      <c r="P13" s="25"/>
      <c r="Q13" s="25"/>
      <c r="R13" s="25"/>
    </row>
    <row r="14" spans="1:18" ht="73.5">
      <c r="A14" s="58" t="s">
        <v>39</v>
      </c>
      <c r="B14" s="64" t="s">
        <v>70</v>
      </c>
      <c r="C14" s="65" t="s">
        <v>21</v>
      </c>
      <c r="D14" s="66">
        <v>30</v>
      </c>
      <c r="E14" s="116"/>
      <c r="F14" s="67">
        <v>0.08</v>
      </c>
      <c r="G14" s="116">
        <f t="shared" si="0"/>
        <v>0</v>
      </c>
      <c r="H14" s="116">
        <f t="shared" si="1"/>
        <v>0</v>
      </c>
      <c r="I14" s="116">
        <f t="shared" si="2"/>
        <v>0</v>
      </c>
      <c r="J14" s="116">
        <f t="shared" si="3"/>
        <v>0</v>
      </c>
      <c r="K14" s="65"/>
      <c r="L14" s="65"/>
      <c r="M14" s="65"/>
      <c r="N14" s="65"/>
      <c r="O14" s="65"/>
      <c r="P14" s="25"/>
      <c r="Q14" s="25"/>
      <c r="R14" s="25"/>
    </row>
    <row r="15" spans="1:18" ht="94.5">
      <c r="A15" s="58" t="s">
        <v>40</v>
      </c>
      <c r="B15" s="119" t="s">
        <v>241</v>
      </c>
      <c r="C15" s="65" t="s">
        <v>21</v>
      </c>
      <c r="D15" s="66">
        <v>20</v>
      </c>
      <c r="E15" s="116"/>
      <c r="F15" s="67">
        <v>0.08</v>
      </c>
      <c r="G15" s="116">
        <f t="shared" si="0"/>
        <v>0</v>
      </c>
      <c r="H15" s="116">
        <f t="shared" si="1"/>
        <v>0</v>
      </c>
      <c r="I15" s="116">
        <f t="shared" si="2"/>
        <v>0</v>
      </c>
      <c r="J15" s="116">
        <f t="shared" si="3"/>
        <v>0</v>
      </c>
      <c r="K15" s="65"/>
      <c r="L15" s="65"/>
      <c r="M15" s="65"/>
      <c r="N15" s="65"/>
      <c r="O15" s="65"/>
      <c r="P15" s="25"/>
      <c r="Q15" s="25"/>
      <c r="R15" s="25"/>
    </row>
    <row r="16" spans="1:18" ht="94.5">
      <c r="A16" s="58" t="s">
        <v>41</v>
      </c>
      <c r="B16" s="64" t="s">
        <v>71</v>
      </c>
      <c r="C16" s="48" t="s">
        <v>21</v>
      </c>
      <c r="D16" s="64">
        <v>400</v>
      </c>
      <c r="E16" s="117"/>
      <c r="F16" s="67">
        <v>0.08</v>
      </c>
      <c r="G16" s="116">
        <f t="shared" si="0"/>
        <v>0</v>
      </c>
      <c r="H16" s="116">
        <f t="shared" si="1"/>
        <v>0</v>
      </c>
      <c r="I16" s="116">
        <f t="shared" si="2"/>
        <v>0</v>
      </c>
      <c r="J16" s="116">
        <f t="shared" si="3"/>
        <v>0</v>
      </c>
      <c r="K16" s="48"/>
      <c r="L16" s="48"/>
      <c r="M16" s="48"/>
      <c r="N16" s="65"/>
      <c r="O16" s="65"/>
      <c r="P16" s="25"/>
      <c r="Q16" s="25"/>
      <c r="R16" s="25"/>
    </row>
    <row r="17" spans="1:18" ht="73.5">
      <c r="A17" s="58" t="s">
        <v>42</v>
      </c>
      <c r="B17" s="64" t="s">
        <v>72</v>
      </c>
      <c r="C17" s="48" t="s">
        <v>21</v>
      </c>
      <c r="D17" s="48">
        <v>20</v>
      </c>
      <c r="E17" s="117"/>
      <c r="F17" s="67">
        <v>0.08</v>
      </c>
      <c r="G17" s="116">
        <f t="shared" si="0"/>
        <v>0</v>
      </c>
      <c r="H17" s="116">
        <f t="shared" si="1"/>
        <v>0</v>
      </c>
      <c r="I17" s="116">
        <f t="shared" si="2"/>
        <v>0</v>
      </c>
      <c r="J17" s="116">
        <f t="shared" si="3"/>
        <v>0</v>
      </c>
      <c r="K17" s="48"/>
      <c r="L17" s="48"/>
      <c r="M17" s="48"/>
      <c r="N17" s="65"/>
      <c r="O17" s="65"/>
      <c r="P17" s="25"/>
      <c r="Q17" s="25"/>
      <c r="R17" s="25"/>
    </row>
    <row r="18" spans="1:18" s="1" customFormat="1" ht="15.75" thickBot="1">
      <c r="A18" s="50"/>
      <c r="B18" s="51"/>
      <c r="C18" s="51"/>
      <c r="D18" s="52"/>
      <c r="E18" s="51"/>
      <c r="F18" s="51"/>
      <c r="G18" s="53" t="s">
        <v>22</v>
      </c>
      <c r="H18" s="54">
        <f>SUM(H12:H17)</f>
        <v>0</v>
      </c>
      <c r="I18" s="55"/>
      <c r="J18" s="56">
        <f>SUM(J12:J17)</f>
        <v>0</v>
      </c>
      <c r="K18" s="31"/>
      <c r="L18" s="32"/>
      <c r="M18" s="32"/>
      <c r="N18" s="32"/>
      <c r="O18" s="33"/>
    </row>
    <row r="19" spans="1:18" s="1" customFormat="1" ht="15">
      <c r="A19" s="34"/>
      <c r="B19" s="35"/>
      <c r="C19" s="36"/>
      <c r="D19" s="36"/>
      <c r="E19" s="37"/>
      <c r="F19" s="38"/>
      <c r="G19" s="38"/>
      <c r="H19" s="38"/>
      <c r="I19" s="38"/>
      <c r="J19" s="39"/>
      <c r="K19" s="34"/>
      <c r="L19" s="34"/>
      <c r="M19" s="34"/>
      <c r="N19" s="34"/>
      <c r="O19" s="34"/>
    </row>
    <row r="20" spans="1:18" s="1" customFormat="1" ht="15">
      <c r="B20" s="1" t="s">
        <v>23</v>
      </c>
    </row>
    <row r="23" spans="1:18">
      <c r="B23" s="40" t="s">
        <v>24</v>
      </c>
      <c r="C23" s="41"/>
      <c r="D23" s="42"/>
      <c r="E23" s="43"/>
      <c r="F23" s="243" t="s">
        <v>25</v>
      </c>
      <c r="G23" s="243"/>
      <c r="H23" s="243"/>
    </row>
    <row r="24" spans="1:18">
      <c r="B24" s="40"/>
      <c r="C24" s="41"/>
      <c r="D24" s="42"/>
      <c r="E24" s="43"/>
      <c r="F24" s="243" t="s">
        <v>26</v>
      </c>
      <c r="G24" s="243"/>
      <c r="H24" s="243"/>
    </row>
  </sheetData>
  <mergeCells count="6">
    <mergeCell ref="F24:H24"/>
    <mergeCell ref="B5:J5"/>
    <mergeCell ref="K8:O8"/>
    <mergeCell ref="K9:L9"/>
    <mergeCell ref="A11:O11"/>
    <mergeCell ref="F23:H23"/>
  </mergeCells>
  <pageMargins left="0.75" right="0.75" top="1" bottom="1" header="0.5" footer="0.5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R19"/>
  <sheetViews>
    <sheetView zoomScaleNormal="100" workbookViewId="0">
      <selection activeCell="E12" sqref="E12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152"/>
      <c r="B5" s="238" t="s">
        <v>2</v>
      </c>
      <c r="C5" s="239"/>
      <c r="D5" s="239"/>
      <c r="E5" s="239"/>
      <c r="F5" s="239"/>
      <c r="G5" s="239"/>
      <c r="H5" s="239"/>
      <c r="I5" s="239"/>
      <c r="J5" s="239"/>
      <c r="K5" s="153"/>
      <c r="L5" s="153"/>
    </row>
    <row r="6" spans="1:18" ht="23.25" customHeight="1">
      <c r="B6" s="154"/>
    </row>
    <row r="7" spans="1:18" ht="21.75" customHeight="1" thickBot="1">
      <c r="B7" s="12" t="s">
        <v>73</v>
      </c>
    </row>
    <row r="8" spans="1:18" ht="13.5" customHeight="1" thickBot="1">
      <c r="A8" s="155"/>
      <c r="B8" s="156" t="s">
        <v>238</v>
      </c>
      <c r="C8" s="157"/>
      <c r="D8" s="157"/>
      <c r="E8" s="157"/>
      <c r="F8" s="158"/>
      <c r="G8" s="159"/>
      <c r="H8" s="147"/>
      <c r="I8" s="147"/>
      <c r="J8" s="147"/>
      <c r="K8" s="240" t="s">
        <v>5</v>
      </c>
      <c r="L8" s="241"/>
      <c r="M8" s="241"/>
      <c r="N8" s="241"/>
      <c r="O8" s="242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3" t="s">
        <v>16</v>
      </c>
      <c r="L9" s="234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7"/>
      <c r="P11" s="25"/>
      <c r="Q11" s="25"/>
      <c r="R11" s="25"/>
    </row>
    <row r="12" spans="1:18" ht="28.5" customHeight="1">
      <c r="A12" s="171" t="s">
        <v>20</v>
      </c>
      <c r="B12" s="172" t="s">
        <v>74</v>
      </c>
      <c r="C12" s="173" t="s">
        <v>21</v>
      </c>
      <c r="D12" s="174">
        <v>800</v>
      </c>
      <c r="E12" s="175"/>
      <c r="F12" s="176">
        <v>0.08</v>
      </c>
      <c r="G12" s="175">
        <f>E12*1.08</f>
        <v>0</v>
      </c>
      <c r="H12" s="175">
        <f>D12*E12</f>
        <v>0</v>
      </c>
      <c r="I12" s="175"/>
      <c r="J12" s="175">
        <f>G12*D12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s="1" customFormat="1" ht="15.75" thickBot="1">
      <c r="A13" s="177"/>
      <c r="B13" s="178"/>
      <c r="C13" s="178"/>
      <c r="D13" s="179"/>
      <c r="E13" s="178"/>
      <c r="F13" s="178"/>
      <c r="G13" s="180" t="s">
        <v>22</v>
      </c>
      <c r="H13" s="181">
        <f>SUM(H12)</f>
        <v>0</v>
      </c>
      <c r="I13" s="182"/>
      <c r="J13" s="183">
        <f>SUM(J12)</f>
        <v>0</v>
      </c>
      <c r="K13" s="184"/>
      <c r="L13" s="185"/>
      <c r="M13" s="185"/>
      <c r="N13" s="185"/>
      <c r="O13" s="186"/>
    </row>
    <row r="14" spans="1:18" s="1" customFormat="1" ht="15">
      <c r="A14" s="147"/>
      <c r="B14" s="187"/>
      <c r="C14" s="188"/>
      <c r="D14" s="188"/>
      <c r="E14" s="189"/>
      <c r="F14" s="190"/>
      <c r="G14" s="190"/>
      <c r="H14" s="190"/>
      <c r="I14" s="190"/>
      <c r="J14" s="191"/>
      <c r="K14" s="147"/>
      <c r="L14" s="147"/>
      <c r="M14" s="147"/>
      <c r="N14" s="147"/>
      <c r="O14" s="147"/>
    </row>
    <row r="15" spans="1:18" s="1" customFormat="1" ht="15">
      <c r="A15" s="148"/>
      <c r="B15" s="148" t="s">
        <v>23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</row>
    <row r="18" spans="2:8">
      <c r="B18" s="187" t="s">
        <v>24</v>
      </c>
      <c r="C18" s="188"/>
      <c r="D18" s="189"/>
      <c r="E18" s="190"/>
      <c r="F18" s="227" t="s">
        <v>25</v>
      </c>
      <c r="G18" s="227"/>
      <c r="H18" s="227"/>
    </row>
    <row r="19" spans="2:8">
      <c r="B19" s="187"/>
      <c r="C19" s="188"/>
      <c r="D19" s="189"/>
      <c r="E19" s="190"/>
      <c r="F19" s="227" t="s">
        <v>26</v>
      </c>
      <c r="G19" s="227"/>
      <c r="H19" s="227"/>
    </row>
  </sheetData>
  <mergeCells count="6">
    <mergeCell ref="F19:H19"/>
    <mergeCell ref="B5:J5"/>
    <mergeCell ref="K8:O8"/>
    <mergeCell ref="K9:L9"/>
    <mergeCell ref="A11:O11"/>
    <mergeCell ref="F18:H18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R27"/>
  <sheetViews>
    <sheetView zoomScale="120" zoomScaleNormal="120" workbookViewId="0">
      <selection activeCell="E12" sqref="E12:E20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 ht="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11"/>
      <c r="G6" s="11"/>
    </row>
    <row r="7" spans="1:18" ht="21.75" customHeight="1" thickBot="1">
      <c r="A7" s="9"/>
      <c r="B7" s="12" t="s">
        <v>75</v>
      </c>
      <c r="C7" s="11"/>
      <c r="D7" s="11"/>
      <c r="E7" s="11"/>
      <c r="F7" s="11"/>
      <c r="G7" s="11"/>
      <c r="H7" s="11"/>
    </row>
    <row r="8" spans="1:18" ht="13.5" customHeight="1" thickBot="1">
      <c r="A8" s="13"/>
      <c r="B8" s="14" t="s">
        <v>238</v>
      </c>
      <c r="C8" s="15"/>
      <c r="D8" s="15"/>
      <c r="E8" s="15"/>
      <c r="F8" s="16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73.5">
      <c r="A12" s="58" t="s">
        <v>20</v>
      </c>
      <c r="B12" s="64" t="s">
        <v>76</v>
      </c>
      <c r="C12" s="65" t="s">
        <v>21</v>
      </c>
      <c r="D12" s="66">
        <v>400</v>
      </c>
      <c r="E12" s="125"/>
      <c r="F12" s="67">
        <v>0.08</v>
      </c>
      <c r="G12" s="125">
        <f>E12*1.08</f>
        <v>0</v>
      </c>
      <c r="H12" s="125">
        <f>E12*D12</f>
        <v>0</v>
      </c>
      <c r="I12" s="125">
        <f>J12-H12</f>
        <v>0</v>
      </c>
      <c r="J12" s="125">
        <f>G12*D12</f>
        <v>0</v>
      </c>
      <c r="K12" s="65"/>
      <c r="L12" s="65"/>
      <c r="M12" s="65"/>
      <c r="N12" s="65"/>
      <c r="O12" s="65"/>
      <c r="P12" s="25"/>
      <c r="Q12" s="25"/>
      <c r="R12" s="25"/>
    </row>
    <row r="13" spans="1:18" ht="31.5">
      <c r="A13" s="58" t="s">
        <v>38</v>
      </c>
      <c r="B13" s="64" t="s">
        <v>77</v>
      </c>
      <c r="C13" s="65" t="s">
        <v>21</v>
      </c>
      <c r="D13" s="66">
        <v>5</v>
      </c>
      <c r="E13" s="125"/>
      <c r="F13" s="67">
        <v>0.08</v>
      </c>
      <c r="G13" s="125">
        <f t="shared" ref="G13:G20" si="0">E13*1.08</f>
        <v>0</v>
      </c>
      <c r="H13" s="125">
        <f t="shared" ref="H13:H20" si="1">E13*D13</f>
        <v>0</v>
      </c>
      <c r="I13" s="125">
        <f t="shared" ref="I13:I20" si="2">J13-H13</f>
        <v>0</v>
      </c>
      <c r="J13" s="125">
        <f t="shared" ref="J13:J20" si="3">G13*D13</f>
        <v>0</v>
      </c>
      <c r="K13" s="65"/>
      <c r="L13" s="65"/>
      <c r="M13" s="65"/>
      <c r="N13" s="65"/>
      <c r="O13" s="65"/>
      <c r="P13" s="25"/>
      <c r="Q13" s="25"/>
      <c r="R13" s="25"/>
    </row>
    <row r="14" spans="1:18" ht="94.5">
      <c r="A14" s="58" t="s">
        <v>39</v>
      </c>
      <c r="B14" s="64" t="s">
        <v>78</v>
      </c>
      <c r="C14" s="65" t="s">
        <v>21</v>
      </c>
      <c r="D14" s="66">
        <v>10</v>
      </c>
      <c r="E14" s="125"/>
      <c r="F14" s="67">
        <v>0.08</v>
      </c>
      <c r="G14" s="125">
        <f t="shared" si="0"/>
        <v>0</v>
      </c>
      <c r="H14" s="125">
        <f t="shared" si="1"/>
        <v>0</v>
      </c>
      <c r="I14" s="125">
        <f t="shared" si="2"/>
        <v>0</v>
      </c>
      <c r="J14" s="125">
        <f t="shared" si="3"/>
        <v>0</v>
      </c>
      <c r="K14" s="65"/>
      <c r="L14" s="65"/>
      <c r="M14" s="65"/>
      <c r="N14" s="65"/>
      <c r="O14" s="65"/>
      <c r="P14" s="25"/>
      <c r="Q14" s="25"/>
      <c r="R14" s="25"/>
    </row>
    <row r="15" spans="1:18" ht="42">
      <c r="A15" s="58" t="s">
        <v>40</v>
      </c>
      <c r="B15" s="64" t="s">
        <v>79</v>
      </c>
      <c r="C15" s="65" t="s">
        <v>21</v>
      </c>
      <c r="D15" s="66">
        <v>600</v>
      </c>
      <c r="E15" s="125"/>
      <c r="F15" s="67">
        <v>0.08</v>
      </c>
      <c r="G15" s="125">
        <f t="shared" si="0"/>
        <v>0</v>
      </c>
      <c r="H15" s="125">
        <f t="shared" si="1"/>
        <v>0</v>
      </c>
      <c r="I15" s="125">
        <f t="shared" si="2"/>
        <v>0</v>
      </c>
      <c r="J15" s="125">
        <f t="shared" si="3"/>
        <v>0</v>
      </c>
      <c r="K15" s="65"/>
      <c r="L15" s="65"/>
      <c r="M15" s="65"/>
      <c r="N15" s="65"/>
      <c r="O15" s="65"/>
      <c r="P15" s="25"/>
      <c r="Q15" s="25"/>
      <c r="R15" s="25"/>
    </row>
    <row r="16" spans="1:18" ht="73.5">
      <c r="A16" s="58" t="s">
        <v>41</v>
      </c>
      <c r="B16" s="64" t="s">
        <v>80</v>
      </c>
      <c r="C16" s="65" t="s">
        <v>21</v>
      </c>
      <c r="D16" s="66">
        <v>80</v>
      </c>
      <c r="E16" s="125"/>
      <c r="F16" s="67">
        <v>0.08</v>
      </c>
      <c r="G16" s="125">
        <f t="shared" si="0"/>
        <v>0</v>
      </c>
      <c r="H16" s="125">
        <f t="shared" si="1"/>
        <v>0</v>
      </c>
      <c r="I16" s="125">
        <f t="shared" si="2"/>
        <v>0</v>
      </c>
      <c r="J16" s="125">
        <f t="shared" si="3"/>
        <v>0</v>
      </c>
      <c r="K16" s="65"/>
      <c r="L16" s="65"/>
      <c r="M16" s="65"/>
      <c r="N16" s="65"/>
      <c r="O16" s="65"/>
      <c r="P16" s="25"/>
      <c r="Q16" s="25"/>
      <c r="R16" s="25"/>
    </row>
    <row r="17" spans="1:18" ht="63">
      <c r="A17" s="58" t="s">
        <v>42</v>
      </c>
      <c r="B17" s="64" t="s">
        <v>235</v>
      </c>
      <c r="C17" s="65" t="s">
        <v>21</v>
      </c>
      <c r="D17" s="66">
        <v>100</v>
      </c>
      <c r="E17" s="125"/>
      <c r="F17" s="67">
        <v>0.08</v>
      </c>
      <c r="G17" s="125">
        <f t="shared" si="0"/>
        <v>0</v>
      </c>
      <c r="H17" s="125">
        <f t="shared" si="1"/>
        <v>0</v>
      </c>
      <c r="I17" s="125">
        <f t="shared" si="2"/>
        <v>0</v>
      </c>
      <c r="J17" s="125">
        <f t="shared" si="3"/>
        <v>0</v>
      </c>
      <c r="K17" s="65"/>
      <c r="L17" s="65"/>
      <c r="M17" s="65"/>
      <c r="N17" s="65"/>
      <c r="O17" s="65"/>
      <c r="P17" s="25"/>
      <c r="Q17" s="25"/>
      <c r="R17" s="25"/>
    </row>
    <row r="18" spans="1:18" ht="54.6" customHeight="1">
      <c r="A18" s="58" t="s">
        <v>43</v>
      </c>
      <c r="B18" s="64" t="s">
        <v>173</v>
      </c>
      <c r="C18" s="65" t="s">
        <v>21</v>
      </c>
      <c r="D18" s="126">
        <v>5</v>
      </c>
      <c r="E18" s="125"/>
      <c r="F18" s="67">
        <v>0.08</v>
      </c>
      <c r="G18" s="125">
        <f t="shared" si="0"/>
        <v>0</v>
      </c>
      <c r="H18" s="125">
        <f t="shared" si="1"/>
        <v>0</v>
      </c>
      <c r="I18" s="125">
        <f t="shared" si="2"/>
        <v>0</v>
      </c>
      <c r="J18" s="125">
        <f t="shared" si="3"/>
        <v>0</v>
      </c>
      <c r="K18" s="65"/>
      <c r="L18" s="65"/>
      <c r="M18" s="65"/>
      <c r="N18" s="65"/>
      <c r="O18" s="65"/>
      <c r="P18" s="25"/>
      <c r="Q18" s="25"/>
      <c r="R18" s="25"/>
    </row>
    <row r="19" spans="1:18" ht="52.5">
      <c r="A19" s="58" t="s">
        <v>44</v>
      </c>
      <c r="B19" s="64" t="s">
        <v>81</v>
      </c>
      <c r="C19" s="65" t="s">
        <v>21</v>
      </c>
      <c r="D19" s="68">
        <v>30</v>
      </c>
      <c r="E19" s="125"/>
      <c r="F19" s="67">
        <v>0.08</v>
      </c>
      <c r="G19" s="125">
        <f t="shared" si="0"/>
        <v>0</v>
      </c>
      <c r="H19" s="125">
        <f t="shared" si="1"/>
        <v>0</v>
      </c>
      <c r="I19" s="125">
        <f t="shared" si="2"/>
        <v>0</v>
      </c>
      <c r="J19" s="125">
        <f t="shared" si="3"/>
        <v>0</v>
      </c>
      <c r="K19" s="48"/>
      <c r="L19" s="48"/>
      <c r="M19" s="48"/>
      <c r="N19" s="65"/>
      <c r="O19" s="65"/>
      <c r="P19" s="25"/>
      <c r="Q19" s="25"/>
      <c r="R19" s="25"/>
    </row>
    <row r="20" spans="1:18" ht="73.5">
      <c r="A20" s="58" t="s">
        <v>45</v>
      </c>
      <c r="B20" s="64" t="s">
        <v>82</v>
      </c>
      <c r="C20" s="65" t="s">
        <v>21</v>
      </c>
      <c r="D20" s="49">
        <v>30</v>
      </c>
      <c r="E20" s="125"/>
      <c r="F20" s="67">
        <v>0.08</v>
      </c>
      <c r="G20" s="125">
        <f t="shared" si="0"/>
        <v>0</v>
      </c>
      <c r="H20" s="125">
        <f t="shared" si="1"/>
        <v>0</v>
      </c>
      <c r="I20" s="125">
        <f t="shared" si="2"/>
        <v>0</v>
      </c>
      <c r="J20" s="125">
        <f t="shared" si="3"/>
        <v>0</v>
      </c>
      <c r="K20" s="48"/>
      <c r="L20" s="48"/>
      <c r="M20" s="48"/>
      <c r="N20" s="65"/>
      <c r="O20" s="65"/>
      <c r="P20" s="25"/>
      <c r="Q20" s="25"/>
      <c r="R20" s="25"/>
    </row>
    <row r="21" spans="1:18" s="1" customFormat="1" ht="15.75" thickBot="1">
      <c r="A21" s="50"/>
      <c r="B21" s="51"/>
      <c r="C21" s="51"/>
      <c r="D21" s="52" t="s">
        <v>83</v>
      </c>
      <c r="E21" s="51"/>
      <c r="F21" s="51"/>
      <c r="G21" s="53" t="s">
        <v>22</v>
      </c>
      <c r="H21" s="54">
        <f>SUM(H12:H20)</f>
        <v>0</v>
      </c>
      <c r="I21" s="55"/>
      <c r="J21" s="56">
        <f>SUM(J12:J20)</f>
        <v>0</v>
      </c>
      <c r="K21" s="31"/>
      <c r="L21" s="32"/>
      <c r="M21" s="32"/>
      <c r="N21" s="32"/>
      <c r="O21" s="33"/>
    </row>
    <row r="22" spans="1:18" s="1" customFormat="1" ht="15">
      <c r="A22" s="34"/>
      <c r="B22" s="35"/>
      <c r="C22" s="36"/>
      <c r="D22" s="36"/>
      <c r="E22" s="37"/>
      <c r="F22" s="38"/>
      <c r="G22" s="38"/>
      <c r="H22" s="38"/>
      <c r="I22" s="38"/>
      <c r="J22" s="39"/>
      <c r="K22" s="34"/>
      <c r="L22" s="34"/>
      <c r="M22" s="34"/>
      <c r="N22" s="34"/>
      <c r="O22" s="34"/>
    </row>
    <row r="23" spans="1:18" s="1" customFormat="1" ht="15">
      <c r="B23" s="1" t="s">
        <v>23</v>
      </c>
    </row>
    <row r="26" spans="1:18">
      <c r="B26" s="40" t="s">
        <v>24</v>
      </c>
      <c r="C26" s="41"/>
      <c r="D26" s="42"/>
      <c r="E26" s="43"/>
      <c r="F26" s="243" t="s">
        <v>25</v>
      </c>
      <c r="G26" s="243"/>
      <c r="H26" s="243"/>
    </row>
    <row r="27" spans="1:18">
      <c r="B27" s="40"/>
      <c r="C27" s="41"/>
      <c r="D27" s="42"/>
      <c r="E27" s="43"/>
      <c r="F27" s="243" t="s">
        <v>26</v>
      </c>
      <c r="G27" s="243"/>
      <c r="H27" s="243"/>
    </row>
  </sheetData>
  <mergeCells count="6">
    <mergeCell ref="F27:H27"/>
    <mergeCell ref="B5:J5"/>
    <mergeCell ref="K8:O8"/>
    <mergeCell ref="K9:L9"/>
    <mergeCell ref="A11:O11"/>
    <mergeCell ref="F26:H26"/>
  </mergeCells>
  <phoneticPr fontId="27" type="noConversion"/>
  <pageMargins left="0.75" right="0.75" top="1" bottom="1" header="0.5" footer="0.5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R23"/>
  <sheetViews>
    <sheetView zoomScale="110" zoomScaleNormal="11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9.7109375" style="3" customWidth="1"/>
    <col min="4" max="4" width="11" style="3" customWidth="1"/>
    <col min="5" max="5" width="14.85546875" style="3" customWidth="1"/>
    <col min="6" max="6" width="18.85546875" style="3" customWidth="1"/>
    <col min="7" max="7" width="14.140625" style="3" customWidth="1"/>
    <col min="8" max="8" width="15.7109375" style="3" customWidth="1"/>
    <col min="9" max="9" width="12.8554687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N1" s="6" t="s">
        <v>0</v>
      </c>
    </row>
    <row r="2" spans="1:18">
      <c r="A2" s="148"/>
      <c r="B2" s="149"/>
      <c r="C2" s="148"/>
      <c r="D2" s="6"/>
      <c r="E2" s="148"/>
      <c r="F2" s="148"/>
      <c r="G2" s="148"/>
      <c r="H2" s="148"/>
      <c r="I2" s="148"/>
      <c r="J2" s="148"/>
      <c r="K2" s="148"/>
      <c r="L2" s="148"/>
      <c r="M2" s="148"/>
      <c r="O2" s="150"/>
    </row>
    <row r="3" spans="1:18" s="6" customFormat="1">
      <c r="A3" s="151"/>
      <c r="C3" s="6" t="s">
        <v>1</v>
      </c>
    </row>
    <row r="4" spans="1:18" s="6" customFormat="1">
      <c r="A4" s="151"/>
    </row>
    <row r="5" spans="1:18" ht="32.25" customHeight="1">
      <c r="A5" s="152"/>
      <c r="B5" s="238" t="s">
        <v>2</v>
      </c>
      <c r="C5" s="239"/>
      <c r="D5" s="239"/>
      <c r="E5" s="239"/>
      <c r="F5" s="239"/>
      <c r="G5" s="239"/>
      <c r="H5" s="239"/>
      <c r="I5" s="239"/>
      <c r="J5" s="239"/>
      <c r="K5" s="153"/>
      <c r="L5" s="153"/>
    </row>
    <row r="6" spans="1:18" ht="23.25" customHeight="1">
      <c r="B6" s="154"/>
    </row>
    <row r="7" spans="1:18" ht="21.75" customHeight="1" thickBot="1">
      <c r="B7" s="12" t="s">
        <v>84</v>
      </c>
    </row>
    <row r="8" spans="1:18" ht="13.5" customHeight="1" thickBot="1">
      <c r="A8" s="155"/>
      <c r="B8" s="156" t="s">
        <v>238</v>
      </c>
      <c r="C8" s="157"/>
      <c r="D8" s="157"/>
      <c r="E8" s="157"/>
      <c r="F8" s="158"/>
      <c r="G8" s="159"/>
      <c r="H8" s="147"/>
      <c r="I8" s="147"/>
      <c r="J8" s="147"/>
      <c r="K8" s="240" t="s">
        <v>5</v>
      </c>
      <c r="L8" s="241"/>
      <c r="M8" s="241"/>
      <c r="N8" s="241"/>
      <c r="O8" s="242"/>
      <c r="P8" s="18"/>
      <c r="Q8" s="18"/>
      <c r="R8" s="18"/>
    </row>
    <row r="9" spans="1:18" ht="42.75" customHeight="1" thickBot="1">
      <c r="A9" s="160" t="s">
        <v>6</v>
      </c>
      <c r="B9" s="161" t="s">
        <v>7</v>
      </c>
      <c r="C9" s="161" t="s">
        <v>8</v>
      </c>
      <c r="D9" s="162" t="s">
        <v>9</v>
      </c>
      <c r="E9" s="162" t="s">
        <v>10</v>
      </c>
      <c r="F9" s="162" t="s">
        <v>11</v>
      </c>
      <c r="G9" s="162" t="s">
        <v>12</v>
      </c>
      <c r="H9" s="162" t="s">
        <v>13</v>
      </c>
      <c r="I9" s="162" t="s">
        <v>14</v>
      </c>
      <c r="J9" s="163" t="s">
        <v>15</v>
      </c>
      <c r="K9" s="233" t="s">
        <v>16</v>
      </c>
      <c r="L9" s="234"/>
      <c r="M9" s="164" t="s">
        <v>17</v>
      </c>
      <c r="N9" s="164" t="s">
        <v>18</v>
      </c>
      <c r="O9" s="165" t="s">
        <v>19</v>
      </c>
      <c r="P9" s="25"/>
      <c r="Q9" s="25"/>
      <c r="R9" s="25"/>
    </row>
    <row r="10" spans="1:18" ht="13.5" thickBot="1">
      <c r="A10" s="166">
        <v>1</v>
      </c>
      <c r="B10" s="167">
        <v>2</v>
      </c>
      <c r="C10" s="167">
        <v>3</v>
      </c>
      <c r="D10" s="168">
        <v>4</v>
      </c>
      <c r="E10" s="168">
        <v>5</v>
      </c>
      <c r="F10" s="168">
        <v>6</v>
      </c>
      <c r="G10" s="168">
        <v>7</v>
      </c>
      <c r="H10" s="168">
        <v>8</v>
      </c>
      <c r="I10" s="168">
        <v>9</v>
      </c>
      <c r="J10" s="168">
        <v>10</v>
      </c>
      <c r="K10" s="169">
        <v>11</v>
      </c>
      <c r="L10" s="169">
        <v>12</v>
      </c>
      <c r="M10" s="169">
        <v>13</v>
      </c>
      <c r="N10" s="169">
        <v>14</v>
      </c>
      <c r="O10" s="170">
        <v>15</v>
      </c>
      <c r="P10" s="25"/>
      <c r="Q10" s="25"/>
      <c r="R10" s="25"/>
    </row>
    <row r="11" spans="1:18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7"/>
      <c r="P11" s="25"/>
      <c r="Q11" s="25"/>
      <c r="R11" s="25"/>
    </row>
    <row r="12" spans="1:18" ht="85.5" customHeight="1">
      <c r="A12" s="171" t="s">
        <v>20</v>
      </c>
      <c r="B12" s="172" t="s">
        <v>85</v>
      </c>
      <c r="C12" s="173" t="s">
        <v>21</v>
      </c>
      <c r="D12" s="174">
        <v>80</v>
      </c>
      <c r="E12" s="175"/>
      <c r="F12" s="176">
        <v>0.08</v>
      </c>
      <c r="G12" s="175">
        <f>E12*1.08</f>
        <v>0</v>
      </c>
      <c r="H12" s="175">
        <f>E12*D12</f>
        <v>0</v>
      </c>
      <c r="I12" s="175">
        <f>J12-H12</f>
        <v>0</v>
      </c>
      <c r="J12" s="175">
        <f>G12*D12</f>
        <v>0</v>
      </c>
      <c r="K12" s="173"/>
      <c r="L12" s="173"/>
      <c r="M12" s="173"/>
      <c r="N12" s="173"/>
      <c r="O12" s="173"/>
      <c r="P12" s="25"/>
      <c r="Q12" s="25"/>
      <c r="R12" s="25"/>
    </row>
    <row r="13" spans="1:18" ht="101.25" customHeight="1">
      <c r="A13" s="171" t="s">
        <v>38</v>
      </c>
      <c r="B13" s="172" t="s">
        <v>86</v>
      </c>
      <c r="C13" s="173" t="s">
        <v>21</v>
      </c>
      <c r="D13" s="174">
        <v>80</v>
      </c>
      <c r="E13" s="175"/>
      <c r="F13" s="176">
        <v>0.08</v>
      </c>
      <c r="G13" s="175">
        <f t="shared" ref="G13:G16" si="0">E13*1.08</f>
        <v>0</v>
      </c>
      <c r="H13" s="175">
        <f t="shared" ref="H13:H16" si="1">E13*D13</f>
        <v>0</v>
      </c>
      <c r="I13" s="175">
        <f t="shared" ref="I13:I16" si="2">J13-H13</f>
        <v>0</v>
      </c>
      <c r="J13" s="175">
        <f t="shared" ref="J13:J16" si="3">G13*D13</f>
        <v>0</v>
      </c>
      <c r="K13" s="173"/>
      <c r="L13" s="173"/>
      <c r="M13" s="173"/>
      <c r="N13" s="173"/>
      <c r="O13" s="173"/>
      <c r="P13" s="25"/>
      <c r="Q13" s="25"/>
      <c r="R13" s="25"/>
    </row>
    <row r="14" spans="1:18" ht="123" customHeight="1">
      <c r="A14" s="171" t="s">
        <v>39</v>
      </c>
      <c r="B14" s="172" t="s">
        <v>87</v>
      </c>
      <c r="C14" s="173" t="s">
        <v>21</v>
      </c>
      <c r="D14" s="174">
        <v>30</v>
      </c>
      <c r="E14" s="175"/>
      <c r="F14" s="176">
        <v>0.08</v>
      </c>
      <c r="G14" s="175">
        <f t="shared" si="0"/>
        <v>0</v>
      </c>
      <c r="H14" s="175">
        <f t="shared" si="1"/>
        <v>0</v>
      </c>
      <c r="I14" s="175">
        <f t="shared" si="2"/>
        <v>0</v>
      </c>
      <c r="J14" s="175">
        <f t="shared" si="3"/>
        <v>0</v>
      </c>
      <c r="K14" s="173"/>
      <c r="L14" s="173"/>
      <c r="M14" s="173"/>
      <c r="N14" s="173"/>
      <c r="O14" s="173"/>
      <c r="P14" s="25"/>
      <c r="Q14" s="25"/>
      <c r="R14" s="25"/>
    </row>
    <row r="15" spans="1:18" ht="88.5" customHeight="1">
      <c r="A15" s="171" t="s">
        <v>40</v>
      </c>
      <c r="B15" s="172" t="s">
        <v>88</v>
      </c>
      <c r="C15" s="173" t="s">
        <v>21</v>
      </c>
      <c r="D15" s="174">
        <v>20</v>
      </c>
      <c r="E15" s="175"/>
      <c r="F15" s="176">
        <v>0.08</v>
      </c>
      <c r="G15" s="175">
        <f t="shared" si="0"/>
        <v>0</v>
      </c>
      <c r="H15" s="175">
        <f t="shared" si="1"/>
        <v>0</v>
      </c>
      <c r="I15" s="175">
        <f t="shared" si="2"/>
        <v>0</v>
      </c>
      <c r="J15" s="175">
        <f t="shared" si="3"/>
        <v>0</v>
      </c>
      <c r="K15" s="173"/>
      <c r="L15" s="173"/>
      <c r="M15" s="173"/>
      <c r="N15" s="173"/>
      <c r="O15" s="173"/>
      <c r="P15" s="25"/>
      <c r="Q15" s="25"/>
      <c r="R15" s="25"/>
    </row>
    <row r="16" spans="1:18" ht="87.75" customHeight="1">
      <c r="A16" s="171" t="s">
        <v>41</v>
      </c>
      <c r="B16" s="172" t="s">
        <v>89</v>
      </c>
      <c r="C16" s="173" t="s">
        <v>21</v>
      </c>
      <c r="D16" s="174">
        <v>30</v>
      </c>
      <c r="E16" s="175"/>
      <c r="F16" s="176">
        <v>0.08</v>
      </c>
      <c r="G16" s="175">
        <f t="shared" si="0"/>
        <v>0</v>
      </c>
      <c r="H16" s="175">
        <f t="shared" si="1"/>
        <v>0</v>
      </c>
      <c r="I16" s="175">
        <f t="shared" si="2"/>
        <v>0</v>
      </c>
      <c r="J16" s="175">
        <f t="shared" si="3"/>
        <v>0</v>
      </c>
      <c r="K16" s="173"/>
      <c r="L16" s="173"/>
      <c r="M16" s="173"/>
      <c r="N16" s="173"/>
      <c r="O16" s="173"/>
      <c r="P16" s="25"/>
      <c r="Q16" s="25"/>
      <c r="R16" s="25"/>
    </row>
    <row r="17" spans="1:15" s="1" customFormat="1" ht="15.75" thickBot="1">
      <c r="A17" s="177"/>
      <c r="B17" s="178"/>
      <c r="C17" s="178"/>
      <c r="D17" s="179"/>
      <c r="E17" s="178"/>
      <c r="F17" s="178"/>
      <c r="G17" s="180" t="s">
        <v>22</v>
      </c>
      <c r="H17" s="181">
        <f>SUM(H12:H16)</f>
        <v>0</v>
      </c>
      <c r="I17" s="182"/>
      <c r="J17" s="183">
        <f>SUM(J12:J16)</f>
        <v>0</v>
      </c>
      <c r="K17" s="184"/>
      <c r="L17" s="185"/>
      <c r="M17" s="185"/>
      <c r="N17" s="185"/>
      <c r="O17" s="186"/>
    </row>
    <row r="18" spans="1:15" s="1" customFormat="1" ht="15">
      <c r="A18" s="147"/>
      <c r="B18" s="187"/>
      <c r="C18" s="188"/>
      <c r="D18" s="188"/>
      <c r="E18" s="189"/>
      <c r="F18" s="190"/>
      <c r="G18" s="190"/>
      <c r="H18" s="190"/>
      <c r="I18" s="190"/>
      <c r="J18" s="191"/>
      <c r="K18" s="147"/>
      <c r="L18" s="147"/>
      <c r="M18" s="147"/>
      <c r="N18" s="147"/>
      <c r="O18" s="147"/>
    </row>
    <row r="19" spans="1:15" s="1" customFormat="1" ht="15">
      <c r="B19" s="1" t="s">
        <v>23</v>
      </c>
    </row>
    <row r="22" spans="1:15">
      <c r="B22" s="40" t="s">
        <v>24</v>
      </c>
      <c r="C22" s="41"/>
      <c r="D22" s="42"/>
      <c r="E22" s="43"/>
      <c r="F22" s="243" t="s">
        <v>25</v>
      </c>
      <c r="G22" s="243"/>
      <c r="H22" s="243"/>
    </row>
    <row r="23" spans="1:15">
      <c r="B23" s="40"/>
      <c r="C23" s="41"/>
      <c r="D23" s="42"/>
      <c r="E23" s="43"/>
      <c r="F23" s="243" t="s">
        <v>26</v>
      </c>
      <c r="G23" s="243"/>
      <c r="H23" s="243"/>
    </row>
  </sheetData>
  <mergeCells count="6">
    <mergeCell ref="F23:H23"/>
    <mergeCell ref="B5:J5"/>
    <mergeCell ref="K8:O8"/>
    <mergeCell ref="K9:L9"/>
    <mergeCell ref="A11:O11"/>
    <mergeCell ref="F22:H22"/>
  </mergeCells>
  <pageMargins left="0.75" right="0.75" top="1" bottom="1" header="0.5" footer="0.5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P17"/>
  <sheetViews>
    <sheetView zoomScale="110" zoomScaleNormal="110" workbookViewId="0">
      <selection activeCell="B1" sqref="B1"/>
    </sheetView>
  </sheetViews>
  <sheetFormatPr defaultRowHeight="15"/>
  <cols>
    <col min="1" max="1" width="5.140625" style="1" customWidth="1"/>
    <col min="2" max="2" width="56.5703125" style="1" customWidth="1"/>
    <col min="3" max="4" width="8.7109375" style="1"/>
    <col min="5" max="5" width="14.42578125" style="1" customWidth="1"/>
    <col min="6" max="6" width="12.85546875" style="1" customWidth="1"/>
    <col min="7" max="7" width="13.42578125" style="1" customWidth="1"/>
    <col min="8" max="8" width="14.140625" style="1" customWidth="1"/>
    <col min="9" max="9" width="11.28515625" style="1" customWidth="1"/>
    <col min="10" max="11" width="14" style="1" customWidth="1"/>
    <col min="12" max="12" width="13.7109375" style="1" customWidth="1"/>
    <col min="13" max="13" width="12" style="1" customWidth="1"/>
    <col min="14" max="14" width="11.7109375" style="1" customWidth="1"/>
    <col min="15" max="257" width="8.7109375" style="1"/>
    <col min="258" max="258" width="47" style="1" customWidth="1"/>
    <col min="259" max="263" width="8.7109375" style="1"/>
    <col min="264" max="264" width="14.140625" style="1" customWidth="1"/>
    <col min="265" max="265" width="8.7109375" style="1"/>
    <col min="266" max="266" width="14" style="1" customWidth="1"/>
    <col min="267" max="513" width="8.7109375" style="1"/>
    <col min="514" max="514" width="47" style="1" customWidth="1"/>
    <col min="515" max="519" width="8.7109375" style="1"/>
    <col min="520" max="520" width="14.140625" style="1" customWidth="1"/>
    <col min="521" max="521" width="8.7109375" style="1"/>
    <col min="522" max="522" width="14" style="1" customWidth="1"/>
    <col min="523" max="769" width="8.7109375" style="1"/>
    <col min="770" max="770" width="47" style="1" customWidth="1"/>
    <col min="771" max="775" width="8.7109375" style="1"/>
    <col min="776" max="776" width="14.140625" style="1" customWidth="1"/>
    <col min="777" max="777" width="8.7109375" style="1"/>
    <col min="778" max="778" width="14" style="1" customWidth="1"/>
    <col min="779" max="1025" width="8.7109375" style="1"/>
    <col min="1026" max="1026" width="47" style="1" customWidth="1"/>
    <col min="1027" max="1031" width="8.7109375" style="1"/>
    <col min="1032" max="1032" width="14.140625" style="1" customWidth="1"/>
    <col min="1033" max="1033" width="8.7109375" style="1"/>
    <col min="1034" max="1034" width="14" style="1" customWidth="1"/>
    <col min="1035" max="1281" width="8.7109375" style="1"/>
    <col min="1282" max="1282" width="47" style="1" customWidth="1"/>
    <col min="1283" max="1287" width="8.7109375" style="1"/>
    <col min="1288" max="1288" width="14.140625" style="1" customWidth="1"/>
    <col min="1289" max="1289" width="8.7109375" style="1"/>
    <col min="1290" max="1290" width="14" style="1" customWidth="1"/>
    <col min="1291" max="1537" width="8.7109375" style="1"/>
    <col min="1538" max="1538" width="47" style="1" customWidth="1"/>
    <col min="1539" max="1543" width="8.7109375" style="1"/>
    <col min="1544" max="1544" width="14.140625" style="1" customWidth="1"/>
    <col min="1545" max="1545" width="8.7109375" style="1"/>
    <col min="1546" max="1546" width="14" style="1" customWidth="1"/>
    <col min="1547" max="1793" width="8.7109375" style="1"/>
    <col min="1794" max="1794" width="47" style="1" customWidth="1"/>
    <col min="1795" max="1799" width="8.7109375" style="1"/>
    <col min="1800" max="1800" width="14.140625" style="1" customWidth="1"/>
    <col min="1801" max="1801" width="8.7109375" style="1"/>
    <col min="1802" max="1802" width="14" style="1" customWidth="1"/>
    <col min="1803" max="2049" width="8.7109375" style="1"/>
    <col min="2050" max="2050" width="47" style="1" customWidth="1"/>
    <col min="2051" max="2055" width="8.7109375" style="1"/>
    <col min="2056" max="2056" width="14.140625" style="1" customWidth="1"/>
    <col min="2057" max="2057" width="8.7109375" style="1"/>
    <col min="2058" max="2058" width="14" style="1" customWidth="1"/>
    <col min="2059" max="2305" width="8.7109375" style="1"/>
    <col min="2306" max="2306" width="47" style="1" customWidth="1"/>
    <col min="2307" max="2311" width="8.7109375" style="1"/>
    <col min="2312" max="2312" width="14.140625" style="1" customWidth="1"/>
    <col min="2313" max="2313" width="8.7109375" style="1"/>
    <col min="2314" max="2314" width="14" style="1" customWidth="1"/>
    <col min="2315" max="2561" width="8.7109375" style="1"/>
    <col min="2562" max="2562" width="47" style="1" customWidth="1"/>
    <col min="2563" max="2567" width="8.7109375" style="1"/>
    <col min="2568" max="2568" width="14.140625" style="1" customWidth="1"/>
    <col min="2569" max="2569" width="8.7109375" style="1"/>
    <col min="2570" max="2570" width="14" style="1" customWidth="1"/>
    <col min="2571" max="2817" width="8.7109375" style="1"/>
    <col min="2818" max="2818" width="47" style="1" customWidth="1"/>
    <col min="2819" max="2823" width="8.7109375" style="1"/>
    <col min="2824" max="2824" width="14.140625" style="1" customWidth="1"/>
    <col min="2825" max="2825" width="8.7109375" style="1"/>
    <col min="2826" max="2826" width="14" style="1" customWidth="1"/>
    <col min="2827" max="3073" width="8.7109375" style="1"/>
    <col min="3074" max="3074" width="47" style="1" customWidth="1"/>
    <col min="3075" max="3079" width="8.7109375" style="1"/>
    <col min="3080" max="3080" width="14.140625" style="1" customWidth="1"/>
    <col min="3081" max="3081" width="8.7109375" style="1"/>
    <col min="3082" max="3082" width="14" style="1" customWidth="1"/>
    <col min="3083" max="3329" width="8.7109375" style="1"/>
    <col min="3330" max="3330" width="47" style="1" customWidth="1"/>
    <col min="3331" max="3335" width="8.7109375" style="1"/>
    <col min="3336" max="3336" width="14.140625" style="1" customWidth="1"/>
    <col min="3337" max="3337" width="8.7109375" style="1"/>
    <col min="3338" max="3338" width="14" style="1" customWidth="1"/>
    <col min="3339" max="3585" width="8.7109375" style="1"/>
    <col min="3586" max="3586" width="47" style="1" customWidth="1"/>
    <col min="3587" max="3591" width="8.7109375" style="1"/>
    <col min="3592" max="3592" width="14.140625" style="1" customWidth="1"/>
    <col min="3593" max="3593" width="8.7109375" style="1"/>
    <col min="3594" max="3594" width="14" style="1" customWidth="1"/>
    <col min="3595" max="3841" width="8.7109375" style="1"/>
    <col min="3842" max="3842" width="47" style="1" customWidth="1"/>
    <col min="3843" max="3847" width="8.7109375" style="1"/>
    <col min="3848" max="3848" width="14.140625" style="1" customWidth="1"/>
    <col min="3849" max="3849" width="8.7109375" style="1"/>
    <col min="3850" max="3850" width="14" style="1" customWidth="1"/>
    <col min="3851" max="4097" width="8.7109375" style="1"/>
    <col min="4098" max="4098" width="47" style="1" customWidth="1"/>
    <col min="4099" max="4103" width="8.7109375" style="1"/>
    <col min="4104" max="4104" width="14.140625" style="1" customWidth="1"/>
    <col min="4105" max="4105" width="8.7109375" style="1"/>
    <col min="4106" max="4106" width="14" style="1" customWidth="1"/>
    <col min="4107" max="4353" width="8.7109375" style="1"/>
    <col min="4354" max="4354" width="47" style="1" customWidth="1"/>
    <col min="4355" max="4359" width="8.7109375" style="1"/>
    <col min="4360" max="4360" width="14.140625" style="1" customWidth="1"/>
    <col min="4361" max="4361" width="8.7109375" style="1"/>
    <col min="4362" max="4362" width="14" style="1" customWidth="1"/>
    <col min="4363" max="4609" width="8.7109375" style="1"/>
    <col min="4610" max="4610" width="47" style="1" customWidth="1"/>
    <col min="4611" max="4615" width="8.7109375" style="1"/>
    <col min="4616" max="4616" width="14.140625" style="1" customWidth="1"/>
    <col min="4617" max="4617" width="8.7109375" style="1"/>
    <col min="4618" max="4618" width="14" style="1" customWidth="1"/>
    <col min="4619" max="4865" width="8.7109375" style="1"/>
    <col min="4866" max="4866" width="47" style="1" customWidth="1"/>
    <col min="4867" max="4871" width="8.7109375" style="1"/>
    <col min="4872" max="4872" width="14.140625" style="1" customWidth="1"/>
    <col min="4873" max="4873" width="8.7109375" style="1"/>
    <col min="4874" max="4874" width="14" style="1" customWidth="1"/>
    <col min="4875" max="5121" width="8.7109375" style="1"/>
    <col min="5122" max="5122" width="47" style="1" customWidth="1"/>
    <col min="5123" max="5127" width="8.7109375" style="1"/>
    <col min="5128" max="5128" width="14.140625" style="1" customWidth="1"/>
    <col min="5129" max="5129" width="8.7109375" style="1"/>
    <col min="5130" max="5130" width="14" style="1" customWidth="1"/>
    <col min="5131" max="5377" width="8.7109375" style="1"/>
    <col min="5378" max="5378" width="47" style="1" customWidth="1"/>
    <col min="5379" max="5383" width="8.7109375" style="1"/>
    <col min="5384" max="5384" width="14.140625" style="1" customWidth="1"/>
    <col min="5385" max="5385" width="8.7109375" style="1"/>
    <col min="5386" max="5386" width="14" style="1" customWidth="1"/>
    <col min="5387" max="5633" width="8.7109375" style="1"/>
    <col min="5634" max="5634" width="47" style="1" customWidth="1"/>
    <col min="5635" max="5639" width="8.7109375" style="1"/>
    <col min="5640" max="5640" width="14.140625" style="1" customWidth="1"/>
    <col min="5641" max="5641" width="8.7109375" style="1"/>
    <col min="5642" max="5642" width="14" style="1" customWidth="1"/>
    <col min="5643" max="5889" width="8.7109375" style="1"/>
    <col min="5890" max="5890" width="47" style="1" customWidth="1"/>
    <col min="5891" max="5895" width="8.7109375" style="1"/>
    <col min="5896" max="5896" width="14.140625" style="1" customWidth="1"/>
    <col min="5897" max="5897" width="8.7109375" style="1"/>
    <col min="5898" max="5898" width="14" style="1" customWidth="1"/>
    <col min="5899" max="6145" width="8.7109375" style="1"/>
    <col min="6146" max="6146" width="47" style="1" customWidth="1"/>
    <col min="6147" max="6151" width="8.7109375" style="1"/>
    <col min="6152" max="6152" width="14.140625" style="1" customWidth="1"/>
    <col min="6153" max="6153" width="8.7109375" style="1"/>
    <col min="6154" max="6154" width="14" style="1" customWidth="1"/>
    <col min="6155" max="6401" width="8.7109375" style="1"/>
    <col min="6402" max="6402" width="47" style="1" customWidth="1"/>
    <col min="6403" max="6407" width="8.7109375" style="1"/>
    <col min="6408" max="6408" width="14.140625" style="1" customWidth="1"/>
    <col min="6409" max="6409" width="8.7109375" style="1"/>
    <col min="6410" max="6410" width="14" style="1" customWidth="1"/>
    <col min="6411" max="6657" width="8.7109375" style="1"/>
    <col min="6658" max="6658" width="47" style="1" customWidth="1"/>
    <col min="6659" max="6663" width="8.7109375" style="1"/>
    <col min="6664" max="6664" width="14.140625" style="1" customWidth="1"/>
    <col min="6665" max="6665" width="8.7109375" style="1"/>
    <col min="6666" max="6666" width="14" style="1" customWidth="1"/>
    <col min="6667" max="6913" width="8.7109375" style="1"/>
    <col min="6914" max="6914" width="47" style="1" customWidth="1"/>
    <col min="6915" max="6919" width="8.7109375" style="1"/>
    <col min="6920" max="6920" width="14.140625" style="1" customWidth="1"/>
    <col min="6921" max="6921" width="8.7109375" style="1"/>
    <col min="6922" max="6922" width="14" style="1" customWidth="1"/>
    <col min="6923" max="7169" width="8.7109375" style="1"/>
    <col min="7170" max="7170" width="47" style="1" customWidth="1"/>
    <col min="7171" max="7175" width="8.7109375" style="1"/>
    <col min="7176" max="7176" width="14.140625" style="1" customWidth="1"/>
    <col min="7177" max="7177" width="8.7109375" style="1"/>
    <col min="7178" max="7178" width="14" style="1" customWidth="1"/>
    <col min="7179" max="7425" width="8.7109375" style="1"/>
    <col min="7426" max="7426" width="47" style="1" customWidth="1"/>
    <col min="7427" max="7431" width="8.7109375" style="1"/>
    <col min="7432" max="7432" width="14.140625" style="1" customWidth="1"/>
    <col min="7433" max="7433" width="8.7109375" style="1"/>
    <col min="7434" max="7434" width="14" style="1" customWidth="1"/>
    <col min="7435" max="7681" width="8.7109375" style="1"/>
    <col min="7682" max="7682" width="47" style="1" customWidth="1"/>
    <col min="7683" max="7687" width="8.7109375" style="1"/>
    <col min="7688" max="7688" width="14.140625" style="1" customWidth="1"/>
    <col min="7689" max="7689" width="8.7109375" style="1"/>
    <col min="7690" max="7690" width="14" style="1" customWidth="1"/>
    <col min="7691" max="7937" width="8.7109375" style="1"/>
    <col min="7938" max="7938" width="47" style="1" customWidth="1"/>
    <col min="7939" max="7943" width="8.7109375" style="1"/>
    <col min="7944" max="7944" width="14.140625" style="1" customWidth="1"/>
    <col min="7945" max="7945" width="8.7109375" style="1"/>
    <col min="7946" max="7946" width="14" style="1" customWidth="1"/>
    <col min="7947" max="8193" width="8.7109375" style="1"/>
    <col min="8194" max="8194" width="47" style="1" customWidth="1"/>
    <col min="8195" max="8199" width="8.7109375" style="1"/>
    <col min="8200" max="8200" width="14.140625" style="1" customWidth="1"/>
    <col min="8201" max="8201" width="8.7109375" style="1"/>
    <col min="8202" max="8202" width="14" style="1" customWidth="1"/>
    <col min="8203" max="8449" width="8.7109375" style="1"/>
    <col min="8450" max="8450" width="47" style="1" customWidth="1"/>
    <col min="8451" max="8455" width="8.7109375" style="1"/>
    <col min="8456" max="8456" width="14.140625" style="1" customWidth="1"/>
    <col min="8457" max="8457" width="8.7109375" style="1"/>
    <col min="8458" max="8458" width="14" style="1" customWidth="1"/>
    <col min="8459" max="8705" width="8.7109375" style="1"/>
    <col min="8706" max="8706" width="47" style="1" customWidth="1"/>
    <col min="8707" max="8711" width="8.7109375" style="1"/>
    <col min="8712" max="8712" width="14.140625" style="1" customWidth="1"/>
    <col min="8713" max="8713" width="8.7109375" style="1"/>
    <col min="8714" max="8714" width="14" style="1" customWidth="1"/>
    <col min="8715" max="8961" width="8.7109375" style="1"/>
    <col min="8962" max="8962" width="47" style="1" customWidth="1"/>
    <col min="8963" max="8967" width="8.7109375" style="1"/>
    <col min="8968" max="8968" width="14.140625" style="1" customWidth="1"/>
    <col min="8969" max="8969" width="8.7109375" style="1"/>
    <col min="8970" max="8970" width="14" style="1" customWidth="1"/>
    <col min="8971" max="9217" width="8.7109375" style="1"/>
    <col min="9218" max="9218" width="47" style="1" customWidth="1"/>
    <col min="9219" max="9223" width="8.7109375" style="1"/>
    <col min="9224" max="9224" width="14.140625" style="1" customWidth="1"/>
    <col min="9225" max="9225" width="8.7109375" style="1"/>
    <col min="9226" max="9226" width="14" style="1" customWidth="1"/>
    <col min="9227" max="9473" width="8.7109375" style="1"/>
    <col min="9474" max="9474" width="47" style="1" customWidth="1"/>
    <col min="9475" max="9479" width="8.7109375" style="1"/>
    <col min="9480" max="9480" width="14.140625" style="1" customWidth="1"/>
    <col min="9481" max="9481" width="8.7109375" style="1"/>
    <col min="9482" max="9482" width="14" style="1" customWidth="1"/>
    <col min="9483" max="9729" width="8.7109375" style="1"/>
    <col min="9730" max="9730" width="47" style="1" customWidth="1"/>
    <col min="9731" max="9735" width="8.7109375" style="1"/>
    <col min="9736" max="9736" width="14.140625" style="1" customWidth="1"/>
    <col min="9737" max="9737" width="8.7109375" style="1"/>
    <col min="9738" max="9738" width="14" style="1" customWidth="1"/>
    <col min="9739" max="9985" width="8.7109375" style="1"/>
    <col min="9986" max="9986" width="47" style="1" customWidth="1"/>
    <col min="9987" max="9991" width="8.7109375" style="1"/>
    <col min="9992" max="9992" width="14.140625" style="1" customWidth="1"/>
    <col min="9993" max="9993" width="8.7109375" style="1"/>
    <col min="9994" max="9994" width="14" style="1" customWidth="1"/>
    <col min="9995" max="10241" width="8.7109375" style="1"/>
    <col min="10242" max="10242" width="47" style="1" customWidth="1"/>
    <col min="10243" max="10247" width="8.7109375" style="1"/>
    <col min="10248" max="10248" width="14.140625" style="1" customWidth="1"/>
    <col min="10249" max="10249" width="8.7109375" style="1"/>
    <col min="10250" max="10250" width="14" style="1" customWidth="1"/>
    <col min="10251" max="10497" width="8.7109375" style="1"/>
    <col min="10498" max="10498" width="47" style="1" customWidth="1"/>
    <col min="10499" max="10503" width="8.7109375" style="1"/>
    <col min="10504" max="10504" width="14.140625" style="1" customWidth="1"/>
    <col min="10505" max="10505" width="8.7109375" style="1"/>
    <col min="10506" max="10506" width="14" style="1" customWidth="1"/>
    <col min="10507" max="10753" width="8.7109375" style="1"/>
    <col min="10754" max="10754" width="47" style="1" customWidth="1"/>
    <col min="10755" max="10759" width="8.7109375" style="1"/>
    <col min="10760" max="10760" width="14.140625" style="1" customWidth="1"/>
    <col min="10761" max="10761" width="8.7109375" style="1"/>
    <col min="10762" max="10762" width="14" style="1" customWidth="1"/>
    <col min="10763" max="11009" width="8.7109375" style="1"/>
    <col min="11010" max="11010" width="47" style="1" customWidth="1"/>
    <col min="11011" max="11015" width="8.7109375" style="1"/>
    <col min="11016" max="11016" width="14.140625" style="1" customWidth="1"/>
    <col min="11017" max="11017" width="8.7109375" style="1"/>
    <col min="11018" max="11018" width="14" style="1" customWidth="1"/>
    <col min="11019" max="11265" width="8.7109375" style="1"/>
    <col min="11266" max="11266" width="47" style="1" customWidth="1"/>
    <col min="11267" max="11271" width="8.7109375" style="1"/>
    <col min="11272" max="11272" width="14.140625" style="1" customWidth="1"/>
    <col min="11273" max="11273" width="8.7109375" style="1"/>
    <col min="11274" max="11274" width="14" style="1" customWidth="1"/>
    <col min="11275" max="11521" width="8.7109375" style="1"/>
    <col min="11522" max="11522" width="47" style="1" customWidth="1"/>
    <col min="11523" max="11527" width="8.7109375" style="1"/>
    <col min="11528" max="11528" width="14.140625" style="1" customWidth="1"/>
    <col min="11529" max="11529" width="8.7109375" style="1"/>
    <col min="11530" max="11530" width="14" style="1" customWidth="1"/>
    <col min="11531" max="11777" width="8.7109375" style="1"/>
    <col min="11778" max="11778" width="47" style="1" customWidth="1"/>
    <col min="11779" max="11783" width="8.7109375" style="1"/>
    <col min="11784" max="11784" width="14.140625" style="1" customWidth="1"/>
    <col min="11785" max="11785" width="8.7109375" style="1"/>
    <col min="11786" max="11786" width="14" style="1" customWidth="1"/>
    <col min="11787" max="12033" width="8.7109375" style="1"/>
    <col min="12034" max="12034" width="47" style="1" customWidth="1"/>
    <col min="12035" max="12039" width="8.7109375" style="1"/>
    <col min="12040" max="12040" width="14.140625" style="1" customWidth="1"/>
    <col min="12041" max="12041" width="8.7109375" style="1"/>
    <col min="12042" max="12042" width="14" style="1" customWidth="1"/>
    <col min="12043" max="12289" width="8.7109375" style="1"/>
    <col min="12290" max="12290" width="47" style="1" customWidth="1"/>
    <col min="12291" max="12295" width="8.7109375" style="1"/>
    <col min="12296" max="12296" width="14.140625" style="1" customWidth="1"/>
    <col min="12297" max="12297" width="8.7109375" style="1"/>
    <col min="12298" max="12298" width="14" style="1" customWidth="1"/>
    <col min="12299" max="12545" width="8.7109375" style="1"/>
    <col min="12546" max="12546" width="47" style="1" customWidth="1"/>
    <col min="12547" max="12551" width="8.7109375" style="1"/>
    <col min="12552" max="12552" width="14.140625" style="1" customWidth="1"/>
    <col min="12553" max="12553" width="8.7109375" style="1"/>
    <col min="12554" max="12554" width="14" style="1" customWidth="1"/>
    <col min="12555" max="12801" width="8.7109375" style="1"/>
    <col min="12802" max="12802" width="47" style="1" customWidth="1"/>
    <col min="12803" max="12807" width="8.7109375" style="1"/>
    <col min="12808" max="12808" width="14.140625" style="1" customWidth="1"/>
    <col min="12809" max="12809" width="8.7109375" style="1"/>
    <col min="12810" max="12810" width="14" style="1" customWidth="1"/>
    <col min="12811" max="13057" width="8.7109375" style="1"/>
    <col min="13058" max="13058" width="47" style="1" customWidth="1"/>
    <col min="13059" max="13063" width="8.7109375" style="1"/>
    <col min="13064" max="13064" width="14.140625" style="1" customWidth="1"/>
    <col min="13065" max="13065" width="8.7109375" style="1"/>
    <col min="13066" max="13066" width="14" style="1" customWidth="1"/>
    <col min="13067" max="13313" width="8.7109375" style="1"/>
    <col min="13314" max="13314" width="47" style="1" customWidth="1"/>
    <col min="13315" max="13319" width="8.7109375" style="1"/>
    <col min="13320" max="13320" width="14.140625" style="1" customWidth="1"/>
    <col min="13321" max="13321" width="8.7109375" style="1"/>
    <col min="13322" max="13322" width="14" style="1" customWidth="1"/>
    <col min="13323" max="13569" width="8.7109375" style="1"/>
    <col min="13570" max="13570" width="47" style="1" customWidth="1"/>
    <col min="13571" max="13575" width="8.7109375" style="1"/>
    <col min="13576" max="13576" width="14.140625" style="1" customWidth="1"/>
    <col min="13577" max="13577" width="8.7109375" style="1"/>
    <col min="13578" max="13578" width="14" style="1" customWidth="1"/>
    <col min="13579" max="13825" width="8.7109375" style="1"/>
    <col min="13826" max="13826" width="47" style="1" customWidth="1"/>
    <col min="13827" max="13831" width="8.7109375" style="1"/>
    <col min="13832" max="13832" width="14.140625" style="1" customWidth="1"/>
    <col min="13833" max="13833" width="8.7109375" style="1"/>
    <col min="13834" max="13834" width="14" style="1" customWidth="1"/>
    <col min="13835" max="14081" width="8.7109375" style="1"/>
    <col min="14082" max="14082" width="47" style="1" customWidth="1"/>
    <col min="14083" max="14087" width="8.7109375" style="1"/>
    <col min="14088" max="14088" width="14.140625" style="1" customWidth="1"/>
    <col min="14089" max="14089" width="8.7109375" style="1"/>
    <col min="14090" max="14090" width="14" style="1" customWidth="1"/>
    <col min="14091" max="14337" width="8.7109375" style="1"/>
    <col min="14338" max="14338" width="47" style="1" customWidth="1"/>
    <col min="14339" max="14343" width="8.7109375" style="1"/>
    <col min="14344" max="14344" width="14.140625" style="1" customWidth="1"/>
    <col min="14345" max="14345" width="8.7109375" style="1"/>
    <col min="14346" max="14346" width="14" style="1" customWidth="1"/>
    <col min="14347" max="14593" width="8.7109375" style="1"/>
    <col min="14594" max="14594" width="47" style="1" customWidth="1"/>
    <col min="14595" max="14599" width="8.7109375" style="1"/>
    <col min="14600" max="14600" width="14.140625" style="1" customWidth="1"/>
    <col min="14601" max="14601" width="8.7109375" style="1"/>
    <col min="14602" max="14602" width="14" style="1" customWidth="1"/>
    <col min="14603" max="14849" width="8.7109375" style="1"/>
    <col min="14850" max="14850" width="47" style="1" customWidth="1"/>
    <col min="14851" max="14855" width="8.7109375" style="1"/>
    <col min="14856" max="14856" width="14.140625" style="1" customWidth="1"/>
    <col min="14857" max="14857" width="8.7109375" style="1"/>
    <col min="14858" max="14858" width="14" style="1" customWidth="1"/>
    <col min="14859" max="15105" width="8.7109375" style="1"/>
    <col min="15106" max="15106" width="47" style="1" customWidth="1"/>
    <col min="15107" max="15111" width="8.7109375" style="1"/>
    <col min="15112" max="15112" width="14.140625" style="1" customWidth="1"/>
    <col min="15113" max="15113" width="8.7109375" style="1"/>
    <col min="15114" max="15114" width="14" style="1" customWidth="1"/>
    <col min="15115" max="15361" width="8.7109375" style="1"/>
    <col min="15362" max="15362" width="47" style="1" customWidth="1"/>
    <col min="15363" max="15367" width="8.7109375" style="1"/>
    <col min="15368" max="15368" width="14.140625" style="1" customWidth="1"/>
    <col min="15369" max="15369" width="8.7109375" style="1"/>
    <col min="15370" max="15370" width="14" style="1" customWidth="1"/>
    <col min="15371" max="15617" width="8.7109375" style="1"/>
    <col min="15618" max="15618" width="47" style="1" customWidth="1"/>
    <col min="15619" max="15623" width="8.7109375" style="1"/>
    <col min="15624" max="15624" width="14.140625" style="1" customWidth="1"/>
    <col min="15625" max="15625" width="8.7109375" style="1"/>
    <col min="15626" max="15626" width="14" style="1" customWidth="1"/>
    <col min="15627" max="15873" width="8.7109375" style="1"/>
    <col min="15874" max="15874" width="47" style="1" customWidth="1"/>
    <col min="15875" max="15879" width="8.7109375" style="1"/>
    <col min="15880" max="15880" width="14.140625" style="1" customWidth="1"/>
    <col min="15881" max="15881" width="8.7109375" style="1"/>
    <col min="15882" max="15882" width="14" style="1" customWidth="1"/>
    <col min="15883" max="16129" width="8.7109375" style="1"/>
    <col min="16130" max="16130" width="47" style="1" customWidth="1"/>
    <col min="16131" max="16135" width="8.7109375" style="1"/>
    <col min="16136" max="16136" width="14.140625" style="1" customWidth="1"/>
    <col min="16137" max="16137" width="8.7109375" style="1"/>
    <col min="16138" max="16138" width="14" style="1" customWidth="1"/>
    <col min="16139" max="16383" width="8.7109375" style="1"/>
    <col min="16384" max="16384" width="8.7109375" style="1" customWidth="1"/>
  </cols>
  <sheetData>
    <row r="1" spans="1:16">
      <c r="A1" s="148"/>
      <c r="B1" s="6" t="s">
        <v>274</v>
      </c>
      <c r="C1" s="3"/>
      <c r="D1" s="3"/>
      <c r="E1" s="3"/>
      <c r="F1" s="3"/>
      <c r="G1" s="3"/>
      <c r="H1" s="3"/>
      <c r="I1" s="3"/>
      <c r="J1" s="3"/>
      <c r="K1" s="3"/>
      <c r="L1" s="6" t="s">
        <v>0</v>
      </c>
      <c r="M1" s="3"/>
      <c r="O1" s="3"/>
      <c r="P1" s="148"/>
    </row>
    <row r="2" spans="1:16" ht="18" customHeight="1">
      <c r="A2" s="148"/>
      <c r="B2" s="192"/>
      <c r="C2" s="250" t="s">
        <v>1</v>
      </c>
      <c r="D2" s="250"/>
      <c r="E2" s="250"/>
      <c r="F2" s="193"/>
      <c r="G2" s="194"/>
      <c r="H2" s="194"/>
      <c r="I2" s="148"/>
      <c r="J2" s="148"/>
      <c r="K2" s="148"/>
      <c r="L2" s="148"/>
      <c r="M2" s="148"/>
      <c r="N2" s="148"/>
      <c r="O2" s="148"/>
      <c r="P2" s="148"/>
    </row>
    <row r="3" spans="1:16" ht="35.25" customHeight="1">
      <c r="A3" s="194"/>
      <c r="B3" s="251" t="s">
        <v>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148"/>
      <c r="P3" s="148"/>
    </row>
    <row r="4" spans="1:16" ht="16.5" customHeight="1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48"/>
      <c r="P4" s="148"/>
    </row>
    <row r="5" spans="1:16" ht="27" customHeight="1">
      <c r="A5" s="194"/>
      <c r="B5" s="46" t="s">
        <v>90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48"/>
      <c r="P5" s="148"/>
    </row>
    <row r="6" spans="1:16" ht="20.85" customHeight="1">
      <c r="A6" s="148"/>
      <c r="B6" s="47" t="s">
        <v>4</v>
      </c>
      <c r="C6" s="194"/>
      <c r="D6" s="148"/>
      <c r="E6" s="148"/>
      <c r="F6" s="148"/>
      <c r="G6" s="148"/>
      <c r="H6" s="148"/>
      <c r="I6" s="148"/>
      <c r="J6" s="148"/>
      <c r="K6" s="252" t="s">
        <v>5</v>
      </c>
      <c r="L6" s="252"/>
      <c r="M6" s="252"/>
      <c r="N6" s="252"/>
      <c r="O6" s="148"/>
      <c r="P6" s="148"/>
    </row>
    <row r="7" spans="1:16" ht="114.75">
      <c r="A7" s="196" t="s">
        <v>28</v>
      </c>
      <c r="B7" s="196" t="s">
        <v>7</v>
      </c>
      <c r="C7" s="196" t="s">
        <v>29</v>
      </c>
      <c r="D7" s="196" t="s">
        <v>30</v>
      </c>
      <c r="E7" s="196" t="s">
        <v>27</v>
      </c>
      <c r="F7" s="196" t="s">
        <v>11</v>
      </c>
      <c r="G7" s="196" t="s">
        <v>31</v>
      </c>
      <c r="H7" s="196" t="s">
        <v>32</v>
      </c>
      <c r="I7" s="196" t="s">
        <v>14</v>
      </c>
      <c r="J7" s="196" t="s">
        <v>33</v>
      </c>
      <c r="K7" s="197" t="s">
        <v>34</v>
      </c>
      <c r="L7" s="197" t="s">
        <v>17</v>
      </c>
      <c r="M7" s="197" t="s">
        <v>18</v>
      </c>
      <c r="N7" s="197" t="s">
        <v>19</v>
      </c>
      <c r="O7" s="148"/>
      <c r="P7" s="148"/>
    </row>
    <row r="8" spans="1:16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  <c r="M8" s="198">
        <v>13</v>
      </c>
      <c r="N8" s="198">
        <v>14</v>
      </c>
      <c r="O8" s="148"/>
      <c r="P8" s="148"/>
    </row>
    <row r="9" spans="1:16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148"/>
      <c r="P9" s="148"/>
    </row>
    <row r="10" spans="1:16" ht="222" customHeight="1">
      <c r="A10" s="173">
        <v>1</v>
      </c>
      <c r="B10" s="199" t="s">
        <v>35</v>
      </c>
      <c r="C10" s="173" t="s">
        <v>21</v>
      </c>
      <c r="D10" s="174">
        <v>20</v>
      </c>
      <c r="E10" s="200"/>
      <c r="F10" s="201">
        <v>0.08</v>
      </c>
      <c r="G10" s="202">
        <f t="shared" ref="G10" si="0">E10+(E10*F10)</f>
        <v>0</v>
      </c>
      <c r="H10" s="202">
        <f t="shared" ref="H10" si="1">E10*D10</f>
        <v>0</v>
      </c>
      <c r="I10" s="202">
        <f t="shared" ref="I10" si="2">J10-H10</f>
        <v>0</v>
      </c>
      <c r="J10" s="202">
        <f t="shared" ref="J10" si="3">G10*D10</f>
        <v>0</v>
      </c>
      <c r="K10" s="173"/>
      <c r="L10" s="173"/>
      <c r="M10" s="173"/>
      <c r="N10" s="173"/>
      <c r="O10" s="148"/>
      <c r="P10" s="148"/>
    </row>
    <row r="11" spans="1:16" ht="13.9" customHeight="1">
      <c r="A11" s="254" t="s">
        <v>36</v>
      </c>
      <c r="B11" s="254"/>
      <c r="C11" s="254"/>
      <c r="D11" s="254"/>
      <c r="E11" s="254"/>
      <c r="F11" s="254"/>
      <c r="G11" s="254"/>
      <c r="H11" s="203">
        <f>SUM(H10:H10)</f>
        <v>0</v>
      </c>
      <c r="I11" s="204" t="s">
        <v>36</v>
      </c>
      <c r="J11" s="203">
        <f>SUM(J10:J10)</f>
        <v>0</v>
      </c>
      <c r="K11" s="148"/>
      <c r="L11" s="148"/>
      <c r="M11" s="148"/>
      <c r="N11" s="148"/>
      <c r="O11" s="148"/>
      <c r="P11" s="148"/>
    </row>
    <row r="12" spans="1:16" ht="13.9" customHeight="1">
      <c r="A12" s="205"/>
      <c r="B12" s="205"/>
      <c r="C12" s="205"/>
      <c r="D12" s="205"/>
      <c r="E12" s="205"/>
      <c r="F12" s="205"/>
      <c r="G12" s="205"/>
      <c r="H12" s="206"/>
      <c r="I12" s="207"/>
      <c r="J12" s="206"/>
      <c r="K12" s="148"/>
      <c r="L12" s="148"/>
      <c r="M12" s="148"/>
      <c r="N12" s="148"/>
      <c r="O12" s="148"/>
      <c r="P12" s="148"/>
    </row>
    <row r="13" spans="1:16" ht="26.25" customHeight="1">
      <c r="A13" s="148"/>
      <c r="B13" s="249" t="s">
        <v>23</v>
      </c>
      <c r="C13" s="249"/>
      <c r="D13" s="249"/>
      <c r="E13" s="249"/>
      <c r="F13" s="249"/>
      <c r="G13" s="249"/>
      <c r="H13" s="249"/>
      <c r="I13" s="148"/>
      <c r="J13" s="148"/>
      <c r="K13" s="148"/>
      <c r="L13" s="148"/>
      <c r="M13" s="148"/>
      <c r="N13" s="148"/>
      <c r="O13" s="148"/>
      <c r="P13" s="148"/>
    </row>
    <row r="14" spans="1:16">
      <c r="A14" s="148"/>
      <c r="B14" s="208"/>
      <c r="C14" s="208"/>
      <c r="D14" s="208"/>
      <c r="E14" s="208"/>
      <c r="F14" s="208"/>
      <c r="G14" s="208"/>
      <c r="H14" s="208"/>
      <c r="I14" s="148"/>
      <c r="J14" s="148"/>
      <c r="K14" s="148"/>
      <c r="L14" s="148"/>
      <c r="M14" s="148"/>
      <c r="N14" s="148"/>
      <c r="O14" s="148"/>
      <c r="P14" s="148"/>
    </row>
    <row r="15" spans="1:16">
      <c r="A15" s="148"/>
      <c r="B15" s="154"/>
      <c r="C15" s="209"/>
      <c r="D15" s="210"/>
      <c r="E15" s="211"/>
      <c r="F15" s="211"/>
      <c r="G15" s="211"/>
      <c r="H15" s="211"/>
      <c r="I15" s="148"/>
      <c r="J15" s="148"/>
      <c r="K15" s="148"/>
      <c r="L15" s="148"/>
      <c r="M15" s="148"/>
      <c r="N15" s="148"/>
      <c r="O15" s="148"/>
      <c r="P15" s="148"/>
    </row>
    <row r="16" spans="1:16">
      <c r="A16" s="148"/>
      <c r="B16" s="212" t="s">
        <v>37</v>
      </c>
      <c r="C16" s="209"/>
      <c r="D16" s="210"/>
      <c r="E16" s="213"/>
      <c r="F16" s="213" t="s">
        <v>25</v>
      </c>
      <c r="G16" s="213"/>
      <c r="H16" s="211"/>
      <c r="I16" s="148"/>
      <c r="J16" s="148"/>
      <c r="K16" s="148"/>
      <c r="L16" s="148"/>
      <c r="M16" s="148"/>
      <c r="N16" s="148"/>
      <c r="O16" s="148"/>
      <c r="P16" s="148"/>
    </row>
    <row r="17" spans="1:16">
      <c r="A17" s="148"/>
      <c r="B17" s="192"/>
      <c r="C17" s="210"/>
      <c r="D17" s="193"/>
      <c r="E17" s="193"/>
      <c r="F17" s="193" t="s">
        <v>26</v>
      </c>
      <c r="G17" s="214"/>
      <c r="H17" s="194"/>
      <c r="I17" s="148"/>
      <c r="J17" s="148"/>
      <c r="K17" s="148"/>
      <c r="L17" s="148"/>
      <c r="M17" s="148"/>
      <c r="N17" s="148"/>
      <c r="O17" s="148"/>
      <c r="P17" s="148"/>
    </row>
  </sheetData>
  <sheetProtection selectLockedCells="1" selectUnlockedCells="1"/>
  <mergeCells count="6">
    <mergeCell ref="B13:H13"/>
    <mergeCell ref="C2:E2"/>
    <mergeCell ref="B3:N3"/>
    <mergeCell ref="K6:N6"/>
    <mergeCell ref="A9:N9"/>
    <mergeCell ref="A11:G11"/>
  </mergeCells>
  <pageMargins left="0.7" right="0.7" top="0.3" bottom="0.3" header="0.3" footer="0.3"/>
  <pageSetup paperSize="9" scale="62"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R28"/>
  <sheetViews>
    <sheetView topLeftCell="A22" zoomScale="120" zoomScaleNormal="12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72"/>
      <c r="G6" s="11"/>
    </row>
    <row r="7" spans="1:18" ht="21.75" customHeight="1" thickBot="1">
      <c r="A7" s="9"/>
      <c r="B7" s="12" t="s">
        <v>3</v>
      </c>
      <c r="C7" s="11"/>
      <c r="D7" s="11"/>
      <c r="E7" s="11"/>
      <c r="F7" s="143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52.5">
      <c r="A12" s="58" t="s">
        <v>20</v>
      </c>
      <c r="B12" s="64" t="s">
        <v>137</v>
      </c>
      <c r="C12" s="48" t="s">
        <v>21</v>
      </c>
      <c r="D12" s="48">
        <v>600</v>
      </c>
      <c r="E12" s="80"/>
      <c r="F12" s="81">
        <v>0.08</v>
      </c>
      <c r="G12" s="91">
        <f>E12+(E12*F12)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42">
      <c r="A13" s="58" t="s">
        <v>38</v>
      </c>
      <c r="B13" s="64" t="s">
        <v>138</v>
      </c>
      <c r="C13" s="48" t="s">
        <v>21</v>
      </c>
      <c r="D13" s="48">
        <v>200</v>
      </c>
      <c r="E13" s="80"/>
      <c r="F13" s="81">
        <v>0.08</v>
      </c>
      <c r="G13" s="91">
        <f t="shared" ref="G13:G21" si="0">E13+(E13*F13)</f>
        <v>0</v>
      </c>
      <c r="H13" s="91">
        <f t="shared" ref="H13:H21" si="1">E13*D13</f>
        <v>0</v>
      </c>
      <c r="I13" s="91">
        <f t="shared" ref="I13:I21" si="2">J13-H13</f>
        <v>0</v>
      </c>
      <c r="J13" s="91">
        <f t="shared" ref="J13:J21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63">
      <c r="A14" s="58" t="s">
        <v>39</v>
      </c>
      <c r="B14" s="82" t="s">
        <v>139</v>
      </c>
      <c r="C14" s="48" t="s">
        <v>21</v>
      </c>
      <c r="D14" s="48">
        <v>5000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122.25" customHeight="1">
      <c r="A15" s="58" t="s">
        <v>40</v>
      </c>
      <c r="B15" s="64" t="s">
        <v>140</v>
      </c>
      <c r="C15" s="48" t="s">
        <v>21</v>
      </c>
      <c r="D15" s="59">
        <v>300</v>
      </c>
      <c r="E15" s="79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61"/>
      <c r="L15" s="62"/>
      <c r="M15" s="62"/>
      <c r="N15" s="62"/>
      <c r="O15" s="62"/>
    </row>
    <row r="16" spans="1:18" ht="83.1" customHeight="1">
      <c r="A16" s="58" t="s">
        <v>41</v>
      </c>
      <c r="B16" s="64" t="s">
        <v>187</v>
      </c>
      <c r="C16" s="48" t="s">
        <v>21</v>
      </c>
      <c r="D16" s="59">
        <v>100</v>
      </c>
      <c r="E16" s="79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61"/>
      <c r="L16" s="62"/>
      <c r="M16" s="62"/>
      <c r="N16" s="62"/>
      <c r="O16" s="62"/>
    </row>
    <row r="17" spans="1:15" ht="116.45" customHeight="1">
      <c r="A17" s="58" t="s">
        <v>42</v>
      </c>
      <c r="B17" s="64" t="s">
        <v>188</v>
      </c>
      <c r="C17" s="48" t="s">
        <v>21</v>
      </c>
      <c r="D17" s="59">
        <v>100</v>
      </c>
      <c r="E17" s="79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61"/>
      <c r="L17" s="62"/>
      <c r="M17" s="62"/>
      <c r="N17" s="62"/>
      <c r="O17" s="62"/>
    </row>
    <row r="18" spans="1:15" ht="81.75" customHeight="1">
      <c r="A18" s="58" t="s">
        <v>43</v>
      </c>
      <c r="B18" s="64" t="s">
        <v>242</v>
      </c>
      <c r="C18" s="48" t="s">
        <v>21</v>
      </c>
      <c r="D18" s="59">
        <v>50</v>
      </c>
      <c r="E18" s="79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61"/>
      <c r="L18" s="62"/>
      <c r="M18" s="62"/>
      <c r="N18" s="62"/>
      <c r="O18" s="18"/>
    </row>
    <row r="19" spans="1:15" ht="116.45" customHeight="1">
      <c r="A19" s="58" t="s">
        <v>44</v>
      </c>
      <c r="B19" s="64" t="s">
        <v>243</v>
      </c>
      <c r="C19" s="48" t="s">
        <v>21</v>
      </c>
      <c r="D19" s="59">
        <v>50</v>
      </c>
      <c r="E19" s="79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61"/>
      <c r="L19" s="62"/>
      <c r="M19" s="62"/>
      <c r="N19" s="62"/>
      <c r="O19" s="18"/>
    </row>
    <row r="20" spans="1:15" ht="116.45" customHeight="1">
      <c r="A20" s="58" t="s">
        <v>45</v>
      </c>
      <c r="B20" s="64" t="s">
        <v>244</v>
      </c>
      <c r="C20" s="48" t="s">
        <v>21</v>
      </c>
      <c r="D20" s="59">
        <v>50</v>
      </c>
      <c r="E20" s="79"/>
      <c r="F20" s="81">
        <v>0.08</v>
      </c>
      <c r="G20" s="91">
        <f t="shared" si="0"/>
        <v>0</v>
      </c>
      <c r="H20" s="91">
        <f t="shared" si="1"/>
        <v>0</v>
      </c>
      <c r="I20" s="91">
        <f t="shared" si="2"/>
        <v>0</v>
      </c>
      <c r="J20" s="91">
        <f t="shared" si="3"/>
        <v>0</v>
      </c>
      <c r="K20" s="61"/>
      <c r="L20" s="62"/>
      <c r="M20" s="62"/>
      <c r="N20" s="62"/>
      <c r="O20" s="18"/>
    </row>
    <row r="21" spans="1:15" ht="78.75" customHeight="1">
      <c r="A21" s="58" t="s">
        <v>46</v>
      </c>
      <c r="B21" s="119" t="s">
        <v>245</v>
      </c>
      <c r="C21" s="48" t="s">
        <v>21</v>
      </c>
      <c r="D21" s="59">
        <v>50</v>
      </c>
      <c r="E21" s="79"/>
      <c r="F21" s="81">
        <v>0.08</v>
      </c>
      <c r="G21" s="91">
        <f t="shared" si="0"/>
        <v>0</v>
      </c>
      <c r="H21" s="91">
        <f t="shared" si="1"/>
        <v>0</v>
      </c>
      <c r="I21" s="91">
        <f t="shared" si="2"/>
        <v>0</v>
      </c>
      <c r="J21" s="91">
        <f t="shared" si="3"/>
        <v>0</v>
      </c>
      <c r="K21" s="61"/>
      <c r="L21" s="62"/>
      <c r="M21" s="62"/>
      <c r="N21" s="62"/>
      <c r="O21" s="18"/>
    </row>
    <row r="22" spans="1:15" s="1" customFormat="1" ht="15.75" thickBot="1">
      <c r="A22" s="50"/>
      <c r="B22" s="51"/>
      <c r="C22" s="51"/>
      <c r="D22" s="52"/>
      <c r="E22" s="51"/>
      <c r="F22" s="76"/>
      <c r="G22" s="53" t="s">
        <v>22</v>
      </c>
      <c r="H22" s="54">
        <f>SUM(H12:H21)</f>
        <v>0</v>
      </c>
      <c r="I22" s="55"/>
      <c r="J22" s="56">
        <f>SUM(J12:J21)</f>
        <v>0</v>
      </c>
      <c r="K22" s="31"/>
      <c r="L22" s="32"/>
      <c r="M22" s="32"/>
      <c r="N22" s="32"/>
      <c r="O22" s="33"/>
    </row>
    <row r="23" spans="1:15" s="1" customFormat="1" ht="15">
      <c r="A23" s="34"/>
      <c r="B23" s="35"/>
      <c r="C23" s="36"/>
      <c r="D23" s="36"/>
      <c r="E23" s="37"/>
      <c r="F23" s="77"/>
      <c r="G23" s="38"/>
      <c r="H23" s="38"/>
      <c r="I23" s="38"/>
      <c r="J23" s="39"/>
      <c r="K23" s="34"/>
      <c r="L23" s="34"/>
      <c r="M23" s="34"/>
      <c r="N23" s="34"/>
      <c r="O23" s="34"/>
    </row>
    <row r="24" spans="1:15" s="1" customFormat="1" ht="15">
      <c r="B24" s="1" t="s">
        <v>23</v>
      </c>
      <c r="F24" s="70"/>
    </row>
    <row r="27" spans="1:15">
      <c r="B27" s="40" t="s">
        <v>24</v>
      </c>
      <c r="C27" s="41"/>
      <c r="D27" s="42"/>
      <c r="E27" s="43"/>
      <c r="F27" s="243" t="s">
        <v>25</v>
      </c>
      <c r="G27" s="243"/>
      <c r="H27" s="243"/>
    </row>
    <row r="28" spans="1:15">
      <c r="B28" s="40"/>
      <c r="C28" s="41"/>
      <c r="D28" s="42"/>
      <c r="E28" s="43"/>
      <c r="F28" s="243" t="s">
        <v>26</v>
      </c>
      <c r="G28" s="243"/>
      <c r="H28" s="243"/>
    </row>
  </sheetData>
  <mergeCells count="6">
    <mergeCell ref="F28:H28"/>
    <mergeCell ref="B5:J5"/>
    <mergeCell ref="K8:O8"/>
    <mergeCell ref="K9:L9"/>
    <mergeCell ref="A11:O11"/>
    <mergeCell ref="F27:H27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R31"/>
  <sheetViews>
    <sheetView zoomScale="130" zoomScaleNormal="130" workbookViewId="0">
      <selection activeCell="B1" sqref="B1"/>
    </sheetView>
  </sheetViews>
  <sheetFormatPr defaultColWidth="9" defaultRowHeight="12.75"/>
  <cols>
    <col min="1" max="1" width="7.42578125" style="44" customWidth="1"/>
    <col min="2" max="2" width="63.85546875" style="3" customWidth="1"/>
    <col min="3" max="3" width="4.42578125" style="3" customWidth="1"/>
    <col min="4" max="4" width="11" style="3" customWidth="1"/>
    <col min="5" max="5" width="14.85546875" style="3" customWidth="1"/>
    <col min="6" max="6" width="18.85546875" style="63" customWidth="1"/>
    <col min="7" max="7" width="14.140625" style="3" customWidth="1"/>
    <col min="8" max="8" width="15.7109375" style="3" customWidth="1"/>
    <col min="9" max="9" width="11.5703125" style="3" bestFit="1" customWidth="1"/>
    <col min="10" max="10" width="16.7109375" style="3" customWidth="1"/>
    <col min="11" max="12" width="9" style="3" customWidth="1"/>
    <col min="13" max="13" width="20.140625" style="3" customWidth="1"/>
    <col min="14" max="14" width="14.140625" style="3" customWidth="1"/>
    <col min="15" max="15" width="10.42578125" style="3" customWidth="1"/>
    <col min="16" max="16384" width="9" style="3"/>
  </cols>
  <sheetData>
    <row r="1" spans="1:18">
      <c r="B1" s="6" t="s">
        <v>274</v>
      </c>
      <c r="F1" s="3"/>
      <c r="N1" s="6" t="s">
        <v>0</v>
      </c>
    </row>
    <row r="2" spans="1:18" ht="15">
      <c r="A2" s="1"/>
      <c r="B2" s="1"/>
      <c r="C2" s="1"/>
      <c r="D2" s="2"/>
      <c r="E2" s="1"/>
      <c r="F2" s="70"/>
      <c r="G2" s="1"/>
      <c r="H2" s="1"/>
      <c r="I2" s="1"/>
      <c r="J2" s="1"/>
      <c r="K2" s="1"/>
      <c r="L2" s="1"/>
      <c r="M2" s="1"/>
      <c r="O2" s="4"/>
    </row>
    <row r="3" spans="1:18" s="6" customFormat="1">
      <c r="A3" s="5"/>
      <c r="B3" s="2"/>
      <c r="C3" s="2" t="s">
        <v>1</v>
      </c>
      <c r="D3" s="2"/>
      <c r="E3" s="2"/>
      <c r="F3" s="71"/>
      <c r="G3" s="2"/>
      <c r="H3" s="2"/>
      <c r="I3" s="2"/>
      <c r="J3" s="2"/>
      <c r="K3" s="2"/>
      <c r="L3" s="2"/>
      <c r="M3" s="2"/>
      <c r="N3" s="2"/>
    </row>
    <row r="4" spans="1:18" s="6" customFormat="1">
      <c r="A4" s="5"/>
      <c r="B4" s="2"/>
      <c r="C4" s="2"/>
      <c r="D4" s="2"/>
      <c r="E4" s="2"/>
      <c r="F4" s="71"/>
      <c r="G4" s="2"/>
      <c r="H4" s="2"/>
      <c r="I4" s="2"/>
      <c r="J4" s="2"/>
      <c r="K4" s="2"/>
      <c r="L4" s="2"/>
      <c r="M4" s="2"/>
      <c r="N4" s="2"/>
    </row>
    <row r="5" spans="1:18" ht="32.25" customHeight="1">
      <c r="A5" s="7"/>
      <c r="B5" s="228" t="s">
        <v>2</v>
      </c>
      <c r="C5" s="229"/>
      <c r="D5" s="229"/>
      <c r="E5" s="229"/>
      <c r="F5" s="229"/>
      <c r="G5" s="229"/>
      <c r="H5" s="229"/>
      <c r="I5" s="229"/>
      <c r="J5" s="229"/>
      <c r="K5" s="8"/>
      <c r="L5" s="8"/>
    </row>
    <row r="6" spans="1:18" ht="23.25" customHeight="1">
      <c r="A6" s="9"/>
      <c r="B6" s="10"/>
      <c r="C6" s="11"/>
      <c r="D6" s="11"/>
      <c r="E6" s="11"/>
      <c r="F6" s="72"/>
      <c r="G6" s="11"/>
    </row>
    <row r="7" spans="1:18" ht="21.75" customHeight="1" thickBot="1">
      <c r="A7" s="9"/>
      <c r="B7" s="12" t="s">
        <v>91</v>
      </c>
      <c r="C7" s="11"/>
      <c r="D7" s="11"/>
      <c r="E7" s="11"/>
      <c r="F7" s="72"/>
      <c r="G7" s="11"/>
      <c r="H7" s="11"/>
    </row>
    <row r="8" spans="1:18" ht="13.5" customHeight="1" thickBot="1">
      <c r="A8" s="13"/>
      <c r="B8" s="14" t="s">
        <v>4</v>
      </c>
      <c r="C8" s="15"/>
      <c r="D8" s="15"/>
      <c r="E8" s="15"/>
      <c r="F8" s="73"/>
      <c r="G8" s="17"/>
      <c r="H8" s="18"/>
      <c r="I8" s="18"/>
      <c r="J8" s="18"/>
      <c r="K8" s="230" t="s">
        <v>5</v>
      </c>
      <c r="L8" s="231"/>
      <c r="M8" s="231"/>
      <c r="N8" s="231"/>
      <c r="O8" s="232"/>
      <c r="P8" s="18"/>
      <c r="Q8" s="18"/>
      <c r="R8" s="18"/>
    </row>
    <row r="9" spans="1:18" ht="42.75" customHeight="1" thickBot="1">
      <c r="A9" s="19" t="s">
        <v>6</v>
      </c>
      <c r="B9" s="20" t="s">
        <v>7</v>
      </c>
      <c r="C9" s="20" t="s">
        <v>8</v>
      </c>
      <c r="D9" s="21" t="s">
        <v>9</v>
      </c>
      <c r="E9" s="21" t="s">
        <v>10</v>
      </c>
      <c r="F9" s="74" t="s">
        <v>11</v>
      </c>
      <c r="G9" s="21" t="s">
        <v>12</v>
      </c>
      <c r="H9" s="21" t="s">
        <v>13</v>
      </c>
      <c r="I9" s="21" t="s">
        <v>14</v>
      </c>
      <c r="J9" s="22" t="s">
        <v>15</v>
      </c>
      <c r="K9" s="244" t="s">
        <v>16</v>
      </c>
      <c r="L9" s="245"/>
      <c r="M9" s="23" t="s">
        <v>17</v>
      </c>
      <c r="N9" s="23" t="s">
        <v>18</v>
      </c>
      <c r="O9" s="24" t="s">
        <v>19</v>
      </c>
      <c r="P9" s="25"/>
      <c r="Q9" s="25"/>
      <c r="R9" s="25"/>
    </row>
    <row r="10" spans="1:18" ht="13.5" thickBot="1">
      <c r="A10" s="26">
        <v>1</v>
      </c>
      <c r="B10" s="27">
        <v>2</v>
      </c>
      <c r="C10" s="27">
        <v>3</v>
      </c>
      <c r="D10" s="28">
        <v>4</v>
      </c>
      <c r="E10" s="28">
        <v>5</v>
      </c>
      <c r="F10" s="78">
        <v>6</v>
      </c>
      <c r="G10" s="28">
        <v>7</v>
      </c>
      <c r="H10" s="28">
        <v>8</v>
      </c>
      <c r="I10" s="28">
        <v>9</v>
      </c>
      <c r="J10" s="28">
        <v>10</v>
      </c>
      <c r="K10" s="29">
        <v>11</v>
      </c>
      <c r="L10" s="29">
        <v>12</v>
      </c>
      <c r="M10" s="29">
        <v>13</v>
      </c>
      <c r="N10" s="29">
        <v>14</v>
      </c>
      <c r="O10" s="30">
        <v>15</v>
      </c>
      <c r="P10" s="25"/>
      <c r="Q10" s="25"/>
      <c r="R10" s="25"/>
    </row>
    <row r="11" spans="1:18" ht="15">
      <c r="A11" s="246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5"/>
      <c r="Q11" s="25"/>
      <c r="R11" s="25"/>
    </row>
    <row r="12" spans="1:18" ht="42">
      <c r="A12" s="58" t="s">
        <v>20</v>
      </c>
      <c r="B12" s="64" t="s">
        <v>141</v>
      </c>
      <c r="C12" s="48" t="s">
        <v>21</v>
      </c>
      <c r="D12" s="48">
        <v>300</v>
      </c>
      <c r="E12" s="80"/>
      <c r="F12" s="81">
        <v>0.08</v>
      </c>
      <c r="G12" s="91">
        <f>E12+(E12*F12)</f>
        <v>0</v>
      </c>
      <c r="H12" s="91">
        <f>E12*D12</f>
        <v>0</v>
      </c>
      <c r="I12" s="91">
        <f>J12-H12</f>
        <v>0</v>
      </c>
      <c r="J12" s="91">
        <f>G12*D12</f>
        <v>0</v>
      </c>
      <c r="K12" s="48"/>
      <c r="L12" s="48"/>
      <c r="M12" s="48"/>
      <c r="N12" s="48"/>
      <c r="O12" s="57"/>
      <c r="P12" s="25"/>
      <c r="Q12" s="25"/>
      <c r="R12" s="25"/>
    </row>
    <row r="13" spans="1:18" ht="32.450000000000003" customHeight="1">
      <c r="A13" s="58" t="s">
        <v>38</v>
      </c>
      <c r="B13" s="64" t="s">
        <v>246</v>
      </c>
      <c r="C13" s="48" t="s">
        <v>21</v>
      </c>
      <c r="D13" s="48">
        <v>30</v>
      </c>
      <c r="E13" s="80"/>
      <c r="F13" s="81">
        <v>0.08</v>
      </c>
      <c r="G13" s="91">
        <f t="shared" ref="G13:G24" si="0">E13+(E13*F13)</f>
        <v>0</v>
      </c>
      <c r="H13" s="91">
        <f t="shared" ref="H13:H24" si="1">E13*D13</f>
        <v>0</v>
      </c>
      <c r="I13" s="91">
        <f t="shared" ref="I13:I24" si="2">J13-H13</f>
        <v>0</v>
      </c>
      <c r="J13" s="91">
        <f t="shared" ref="J13:J24" si="3">G13*D13</f>
        <v>0</v>
      </c>
      <c r="K13" s="48"/>
      <c r="L13" s="48"/>
      <c r="M13" s="48"/>
      <c r="N13" s="48"/>
      <c r="O13" s="57"/>
      <c r="P13" s="25"/>
      <c r="Q13" s="25"/>
      <c r="R13" s="25"/>
    </row>
    <row r="14" spans="1:18" ht="51.6" customHeight="1">
      <c r="A14" s="58" t="s">
        <v>39</v>
      </c>
      <c r="B14" s="64" t="s">
        <v>174</v>
      </c>
      <c r="C14" s="48" t="s">
        <v>21</v>
      </c>
      <c r="D14" s="48">
        <v>50</v>
      </c>
      <c r="E14" s="80"/>
      <c r="F14" s="81">
        <v>0.08</v>
      </c>
      <c r="G14" s="91">
        <f t="shared" si="0"/>
        <v>0</v>
      </c>
      <c r="H14" s="91">
        <f t="shared" si="1"/>
        <v>0</v>
      </c>
      <c r="I14" s="91">
        <f t="shared" si="2"/>
        <v>0</v>
      </c>
      <c r="J14" s="91">
        <f t="shared" si="3"/>
        <v>0</v>
      </c>
      <c r="K14" s="48"/>
      <c r="L14" s="48"/>
      <c r="M14" s="48"/>
      <c r="N14" s="48"/>
      <c r="O14" s="57"/>
      <c r="P14" s="25"/>
      <c r="Q14" s="25"/>
      <c r="R14" s="25"/>
    </row>
    <row r="15" spans="1:18" ht="45.75" customHeight="1">
      <c r="A15" s="58" t="s">
        <v>40</v>
      </c>
      <c r="B15" s="64" t="s">
        <v>175</v>
      </c>
      <c r="C15" s="48" t="s">
        <v>21</v>
      </c>
      <c r="D15" s="48">
        <v>50</v>
      </c>
      <c r="E15" s="80"/>
      <c r="F15" s="81">
        <v>0.08</v>
      </c>
      <c r="G15" s="91">
        <f t="shared" si="0"/>
        <v>0</v>
      </c>
      <c r="H15" s="91">
        <f t="shared" si="1"/>
        <v>0</v>
      </c>
      <c r="I15" s="91">
        <f t="shared" si="2"/>
        <v>0</v>
      </c>
      <c r="J15" s="91">
        <f t="shared" si="3"/>
        <v>0</v>
      </c>
      <c r="K15" s="48"/>
      <c r="L15" s="48"/>
      <c r="M15" s="48"/>
      <c r="N15" s="48"/>
      <c r="O15" s="57"/>
      <c r="P15" s="25"/>
      <c r="Q15" s="25"/>
      <c r="R15" s="25"/>
    </row>
    <row r="16" spans="1:18" ht="32.450000000000003" customHeight="1">
      <c r="A16" s="58" t="s">
        <v>41</v>
      </c>
      <c r="B16" s="64" t="s">
        <v>252</v>
      </c>
      <c r="C16" s="48" t="s">
        <v>21</v>
      </c>
      <c r="D16" s="48">
        <v>50</v>
      </c>
      <c r="E16" s="80"/>
      <c r="F16" s="81">
        <v>0.08</v>
      </c>
      <c r="G16" s="91">
        <f t="shared" si="0"/>
        <v>0</v>
      </c>
      <c r="H16" s="91">
        <f t="shared" si="1"/>
        <v>0</v>
      </c>
      <c r="I16" s="91">
        <f t="shared" si="2"/>
        <v>0</v>
      </c>
      <c r="J16" s="91">
        <f t="shared" si="3"/>
        <v>0</v>
      </c>
      <c r="K16" s="48"/>
      <c r="L16" s="48"/>
      <c r="M16" s="48"/>
      <c r="N16" s="48"/>
      <c r="O16" s="57"/>
      <c r="P16" s="25"/>
      <c r="Q16" s="25"/>
      <c r="R16" s="25"/>
    </row>
    <row r="17" spans="1:18" ht="49.5" customHeight="1">
      <c r="A17" s="58" t="s">
        <v>42</v>
      </c>
      <c r="B17" s="64" t="s">
        <v>176</v>
      </c>
      <c r="C17" s="48" t="s">
        <v>21</v>
      </c>
      <c r="D17" s="48">
        <v>50</v>
      </c>
      <c r="E17" s="80"/>
      <c r="F17" s="81">
        <v>0.08</v>
      </c>
      <c r="G17" s="91">
        <f t="shared" si="0"/>
        <v>0</v>
      </c>
      <c r="H17" s="91">
        <f t="shared" si="1"/>
        <v>0</v>
      </c>
      <c r="I17" s="91">
        <f t="shared" si="2"/>
        <v>0</v>
      </c>
      <c r="J17" s="91">
        <f t="shared" si="3"/>
        <v>0</v>
      </c>
      <c r="K17" s="48"/>
      <c r="L17" s="48"/>
      <c r="M17" s="48"/>
      <c r="N17" s="48"/>
      <c r="O17" s="57"/>
      <c r="P17" s="25"/>
      <c r="Q17" s="25"/>
      <c r="R17" s="25"/>
    </row>
    <row r="18" spans="1:18" ht="44.1" customHeight="1">
      <c r="A18" s="58" t="s">
        <v>43</v>
      </c>
      <c r="B18" s="64" t="s">
        <v>177</v>
      </c>
      <c r="C18" s="48" t="s">
        <v>21</v>
      </c>
      <c r="D18" s="48">
        <v>50</v>
      </c>
      <c r="E18" s="80"/>
      <c r="F18" s="81">
        <v>0.08</v>
      </c>
      <c r="G18" s="91">
        <f t="shared" si="0"/>
        <v>0</v>
      </c>
      <c r="H18" s="91">
        <f t="shared" si="1"/>
        <v>0</v>
      </c>
      <c r="I18" s="91">
        <f t="shared" si="2"/>
        <v>0</v>
      </c>
      <c r="J18" s="91">
        <f t="shared" si="3"/>
        <v>0</v>
      </c>
      <c r="K18" s="48"/>
      <c r="L18" s="48"/>
      <c r="M18" s="48"/>
      <c r="N18" s="48"/>
      <c r="O18" s="57"/>
      <c r="P18" s="25"/>
      <c r="Q18" s="25"/>
      <c r="R18" s="25"/>
    </row>
    <row r="19" spans="1:18" ht="51.95" customHeight="1">
      <c r="A19" s="58" t="s">
        <v>44</v>
      </c>
      <c r="B19" s="64" t="s">
        <v>251</v>
      </c>
      <c r="C19" s="48" t="s">
        <v>21</v>
      </c>
      <c r="D19" s="48">
        <v>20</v>
      </c>
      <c r="E19" s="80"/>
      <c r="F19" s="81">
        <v>0.08</v>
      </c>
      <c r="G19" s="91">
        <f t="shared" si="0"/>
        <v>0</v>
      </c>
      <c r="H19" s="91">
        <f t="shared" si="1"/>
        <v>0</v>
      </c>
      <c r="I19" s="91">
        <f t="shared" si="2"/>
        <v>0</v>
      </c>
      <c r="J19" s="91">
        <f t="shared" si="3"/>
        <v>0</v>
      </c>
      <c r="K19" s="48"/>
      <c r="L19" s="48"/>
      <c r="M19" s="48"/>
      <c r="N19" s="48"/>
      <c r="O19" s="57"/>
      <c r="P19" s="25"/>
      <c r="Q19" s="25"/>
      <c r="R19" s="25"/>
    </row>
    <row r="20" spans="1:18" ht="58.5" customHeight="1">
      <c r="A20" s="58" t="s">
        <v>45</v>
      </c>
      <c r="B20" s="64" t="s">
        <v>247</v>
      </c>
      <c r="C20" s="48" t="s">
        <v>21</v>
      </c>
      <c r="D20" s="48">
        <v>5</v>
      </c>
      <c r="E20" s="80"/>
      <c r="F20" s="81">
        <v>0.08</v>
      </c>
      <c r="G20" s="91">
        <f t="shared" si="0"/>
        <v>0</v>
      </c>
      <c r="H20" s="91">
        <f t="shared" si="1"/>
        <v>0</v>
      </c>
      <c r="I20" s="91">
        <f t="shared" si="2"/>
        <v>0</v>
      </c>
      <c r="J20" s="91">
        <f t="shared" si="3"/>
        <v>0</v>
      </c>
      <c r="K20" s="48"/>
      <c r="L20" s="48"/>
      <c r="M20" s="48"/>
      <c r="N20" s="48"/>
      <c r="O20" s="57"/>
      <c r="P20" s="25"/>
      <c r="Q20" s="25"/>
      <c r="R20" s="25"/>
    </row>
    <row r="21" spans="1:18" ht="126.75" customHeight="1">
      <c r="A21" s="58" t="s">
        <v>46</v>
      </c>
      <c r="B21" s="64" t="s">
        <v>248</v>
      </c>
      <c r="C21" s="48" t="s">
        <v>21</v>
      </c>
      <c r="D21" s="48">
        <v>5</v>
      </c>
      <c r="E21" s="80"/>
      <c r="F21" s="81">
        <v>0.08</v>
      </c>
      <c r="G21" s="91">
        <f t="shared" si="0"/>
        <v>0</v>
      </c>
      <c r="H21" s="91">
        <f t="shared" si="1"/>
        <v>0</v>
      </c>
      <c r="I21" s="91">
        <f t="shared" si="2"/>
        <v>0</v>
      </c>
      <c r="J21" s="91">
        <f t="shared" si="3"/>
        <v>0</v>
      </c>
      <c r="K21" s="48"/>
      <c r="L21" s="48"/>
      <c r="M21" s="48"/>
      <c r="N21" s="48"/>
      <c r="O21" s="57"/>
      <c r="P21" s="25"/>
      <c r="Q21" s="25"/>
      <c r="R21" s="25"/>
    </row>
    <row r="22" spans="1:18" ht="47.1" customHeight="1">
      <c r="A22" s="58" t="s">
        <v>47</v>
      </c>
      <c r="B22" s="64" t="s">
        <v>178</v>
      </c>
      <c r="C22" s="48" t="s">
        <v>21</v>
      </c>
      <c r="D22" s="48">
        <v>10</v>
      </c>
      <c r="E22" s="80"/>
      <c r="F22" s="81">
        <v>0.08</v>
      </c>
      <c r="G22" s="91">
        <f t="shared" si="0"/>
        <v>0</v>
      </c>
      <c r="H22" s="91">
        <f t="shared" si="1"/>
        <v>0</v>
      </c>
      <c r="I22" s="91">
        <f t="shared" si="2"/>
        <v>0</v>
      </c>
      <c r="J22" s="91">
        <f t="shared" si="3"/>
        <v>0</v>
      </c>
      <c r="K22" s="48"/>
      <c r="L22" s="48"/>
      <c r="M22" s="48"/>
      <c r="N22" s="48"/>
      <c r="O22" s="57"/>
      <c r="P22" s="25"/>
      <c r="Q22" s="25"/>
      <c r="R22" s="25"/>
    </row>
    <row r="23" spans="1:18" ht="47.1" customHeight="1">
      <c r="A23" s="58" t="s">
        <v>48</v>
      </c>
      <c r="B23" s="64" t="s">
        <v>250</v>
      </c>
      <c r="C23" s="48" t="s">
        <v>21</v>
      </c>
      <c r="D23" s="48">
        <v>10</v>
      </c>
      <c r="E23" s="80"/>
      <c r="F23" s="81">
        <v>0.08</v>
      </c>
      <c r="G23" s="91">
        <f t="shared" si="0"/>
        <v>0</v>
      </c>
      <c r="H23" s="91">
        <f t="shared" si="1"/>
        <v>0</v>
      </c>
      <c r="I23" s="91">
        <f t="shared" si="2"/>
        <v>0</v>
      </c>
      <c r="J23" s="91">
        <f t="shared" si="3"/>
        <v>0</v>
      </c>
      <c r="K23" s="48"/>
      <c r="L23" s="48"/>
      <c r="M23" s="48"/>
      <c r="N23" s="48"/>
      <c r="O23" s="57"/>
      <c r="P23" s="25"/>
      <c r="Q23" s="25"/>
      <c r="R23" s="25"/>
    </row>
    <row r="24" spans="1:18" ht="78" customHeight="1">
      <c r="A24" s="58" t="s">
        <v>49</v>
      </c>
      <c r="B24" s="64" t="s">
        <v>249</v>
      </c>
      <c r="C24" s="48" t="s">
        <v>21</v>
      </c>
      <c r="D24" s="48">
        <v>5</v>
      </c>
      <c r="E24" s="80"/>
      <c r="F24" s="81">
        <v>0.08</v>
      </c>
      <c r="G24" s="91">
        <f t="shared" si="0"/>
        <v>0</v>
      </c>
      <c r="H24" s="91">
        <f t="shared" si="1"/>
        <v>0</v>
      </c>
      <c r="I24" s="91">
        <f t="shared" si="2"/>
        <v>0</v>
      </c>
      <c r="J24" s="91">
        <f t="shared" si="3"/>
        <v>0</v>
      </c>
      <c r="K24" s="48"/>
      <c r="L24" s="48"/>
      <c r="M24" s="48"/>
      <c r="N24" s="48"/>
      <c r="O24" s="57"/>
      <c r="P24" s="25"/>
      <c r="Q24" s="25"/>
      <c r="R24" s="25"/>
    </row>
    <row r="25" spans="1:18" s="1" customFormat="1" ht="15.75" thickBot="1">
      <c r="A25" s="50"/>
      <c r="B25" s="51"/>
      <c r="C25" s="51"/>
      <c r="D25" s="52"/>
      <c r="E25" s="51"/>
      <c r="F25" s="76"/>
      <c r="G25" s="53" t="s">
        <v>22</v>
      </c>
      <c r="H25" s="54">
        <f>SUM(H12:H24)</f>
        <v>0</v>
      </c>
      <c r="I25" s="55"/>
      <c r="J25" s="56">
        <f>SUM(J12:J24)</f>
        <v>0</v>
      </c>
      <c r="K25" s="31"/>
      <c r="L25" s="32"/>
      <c r="M25" s="32"/>
      <c r="N25" s="32"/>
      <c r="O25" s="33"/>
    </row>
    <row r="26" spans="1:18" s="1" customFormat="1" ht="15">
      <c r="A26" s="34"/>
      <c r="B26" s="35"/>
      <c r="C26" s="36"/>
      <c r="D26" s="36"/>
      <c r="E26" s="37"/>
      <c r="F26" s="77"/>
      <c r="G26" s="38"/>
      <c r="H26" s="38"/>
      <c r="I26" s="38"/>
      <c r="J26" s="39"/>
      <c r="K26" s="34"/>
      <c r="L26" s="34"/>
      <c r="M26" s="34"/>
      <c r="N26" s="34"/>
      <c r="O26" s="34"/>
    </row>
    <row r="27" spans="1:18" s="1" customFormat="1" ht="15">
      <c r="B27" s="1" t="s">
        <v>23</v>
      </c>
      <c r="F27" s="70"/>
    </row>
    <row r="30" spans="1:18">
      <c r="B30" s="40" t="s">
        <v>24</v>
      </c>
      <c r="C30" s="41"/>
      <c r="D30" s="42"/>
      <c r="E30" s="43"/>
      <c r="F30" s="243" t="s">
        <v>25</v>
      </c>
      <c r="G30" s="243"/>
      <c r="H30" s="243"/>
    </row>
    <row r="31" spans="1:18">
      <c r="B31" s="40"/>
      <c r="C31" s="41"/>
      <c r="D31" s="42"/>
      <c r="E31" s="43"/>
      <c r="F31" s="243" t="s">
        <v>26</v>
      </c>
      <c r="G31" s="243"/>
      <c r="H31" s="243"/>
    </row>
  </sheetData>
  <mergeCells count="6">
    <mergeCell ref="F31:H31"/>
    <mergeCell ref="B5:J5"/>
    <mergeCell ref="K8:O8"/>
    <mergeCell ref="K9:L9"/>
    <mergeCell ref="A11:O11"/>
    <mergeCell ref="F30:H30"/>
  </mergeCells>
  <phoneticPr fontId="27" type="noConversion"/>
  <pageMargins left="0.75" right="0.75" top="1" bottom="1" header="0.5" footer="0.5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2</vt:i4>
      </vt:variant>
    </vt:vector>
  </HeadingPairs>
  <TitlesOfParts>
    <vt:vector size="20" baseType="lpstr">
      <vt:lpstr>Pakiet nr 1</vt:lpstr>
      <vt:lpstr>Pakiet nr 2</vt:lpstr>
      <vt:lpstr>Pakiet nr 3</vt:lpstr>
      <vt:lpstr>Pakiet nr 4</vt:lpstr>
      <vt:lpstr>Pakiet nr 5</vt:lpstr>
      <vt:lpstr>Pakiet nr 6</vt:lpstr>
      <vt:lpstr>Pakiet_nr 7</vt:lpstr>
      <vt:lpstr>Pakiet nr 8 </vt:lpstr>
      <vt:lpstr>Pakiet nr 9.</vt:lpstr>
      <vt:lpstr>Pakiet nr 10.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'Pakiet nr 1'!Obszar_wydruku</vt:lpstr>
      <vt:lpstr>'Pakiet_nr 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Bożena Wołowczyk</cp:lastModifiedBy>
  <cp:lastPrinted>2024-11-18T10:20:16Z</cp:lastPrinted>
  <dcterms:created xsi:type="dcterms:W3CDTF">2015-06-05T18:19:34Z</dcterms:created>
  <dcterms:modified xsi:type="dcterms:W3CDTF">2024-11-18T10:32:49Z</dcterms:modified>
</cp:coreProperties>
</file>