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Zad.2" sheetId="1" r:id="rId1"/>
  </sheets>
  <definedNames/>
  <calcPr fullCalcOnLoad="1"/>
</workbook>
</file>

<file path=xl/sharedStrings.xml><?xml version="1.0" encoding="utf-8"?>
<sst xmlns="http://schemas.openxmlformats.org/spreadsheetml/2006/main" count="72" uniqueCount="58">
  <si>
    <t>TABELA NR 1</t>
  </si>
  <si>
    <t>Lp.</t>
  </si>
  <si>
    <t>Wielkość opakowania handlowego (ilość jm w opakowaniu)</t>
  </si>
  <si>
    <t>Ilość opakowań handlowych</t>
  </si>
  <si>
    <t>Stawka     VAT (%)</t>
  </si>
  <si>
    <t>1.</t>
  </si>
  <si>
    <t>szt.</t>
  </si>
  <si>
    <t>2.</t>
  </si>
  <si>
    <t>op.</t>
  </si>
  <si>
    <t>Razem
Netto:</t>
  </si>
  <si>
    <t>Razem
Brutto:</t>
  </si>
  <si>
    <t>TABELA NR 2 DZIERŻAWA URZĄDZEŃ</t>
  </si>
  <si>
    <t>Przedmiot dzierżawy</t>
  </si>
  <si>
    <t>Okres dzierżawy ( m-ce)</t>
  </si>
  <si>
    <t>TABELA NR 3 Wymagania  eksploatacyjno – techniczne asortymentu  objętego  przedmiotem zamówienia :</t>
  </si>
  <si>
    <t xml:space="preserve">Wymagania eksploatacyjno - techniczne i jakościowe glukometrów oraz pasków do glukometru </t>
  </si>
  <si>
    <t>Wszystkie akcesoria do glukometru (paski, materiały kontrolne) ze znakiem IVD</t>
  </si>
  <si>
    <t>W przypadku zaoferowania glukometrów z niewymienną baterią Wykonawca dokonuje wymiany (na swój koszt) uszkodzonego urządzenia na nowe, w ciągu dwóch dni od daty zgłoszenia</t>
  </si>
  <si>
    <t>Wykonawca jest zobowiązany do przeprowadzenia szkolenia z bieżącej obsługi i wykonywania badań kontrolnych we wszystkich miejscach użytkowania glukometrów ( oddziały szpitalne), w terminie wskazanym przez Zamawiającego</t>
  </si>
  <si>
    <t>Zaoferowane przez Wykonawcę glukometry oraz paski do glukometrów posiadają świadectwo dopuszczenia do obrotu na terenie RP (deklaracja zgodności, certyfikat CE, zgłoszenia lub powiadomienia Prezesa Urzędu Rejestracji Produktów Leczniczych, Wyrobów Medycznych i Produktów Biobójczych lub przeniesienia danych z rejestru wyrobów medycznych).Glukometry zwalidowane przez Wykonawcę / Producenta na dwóch poziomach ( niski max 110 mg/dl ) i dostarczone wraz z dokumentem potwierdzającym przeprowadzenie walidacji – ważność walidacji minimum 6 miesięcy od daty dostawy.</t>
  </si>
  <si>
    <t>TABELA NR 4 - OBLICZENIE CENY OFERTY</t>
  </si>
  <si>
    <t>Wartość z tabeli nr 1 - poz. "Razem"</t>
  </si>
  <si>
    <t>Wartość z tabeli nr 2 - poz. "Razem"</t>
  </si>
  <si>
    <t>Razem netto:</t>
  </si>
  <si>
    <t>Załącznik nr 1 do umowy nr NZ.261.18.2.2023</t>
  </si>
  <si>
    <t>Formularz asortymentowo-cenowy Zadania nr 2</t>
  </si>
  <si>
    <t>6=4/5</t>
  </si>
  <si>
    <t>8=6x7</t>
  </si>
  <si>
    <t>Wartość netto (zł)</t>
  </si>
  <si>
    <t>10=8+9</t>
  </si>
  <si>
    <t>Wartość brutto (zł)</t>
  </si>
  <si>
    <t>11=10/6</t>
  </si>
  <si>
    <t xml:space="preserve">
Paski do glukometrów
</t>
  </si>
  <si>
    <t>8=7/3</t>
  </si>
  <si>
    <t>Cena jednostkowa brutto</t>
  </si>
  <si>
    <t>Cena jednostkowa netto (zł/m-c)</t>
  </si>
  <si>
    <t>Ilość (szt.)</t>
  </si>
  <si>
    <t>6=3x4x5</t>
  </si>
  <si>
    <t>Jm.</t>
  </si>
  <si>
    <t>8=6+7</t>
  </si>
  <si>
    <t xml:space="preserve">Przedmiot zamówienia:
</t>
  </si>
  <si>
    <t>Paski do glukometru automatycznie zasysające krew do punktu pomiarowego tak, aby podczas nakładania krwi na pasek nie dochodziło do zabrudzenia glukometru</t>
  </si>
  <si>
    <t xml:space="preserve">
Czy Wykonawca spełnia wymagania TAK/NIE (Wypełnia Wykonawca)
</t>
  </si>
  <si>
    <t>Cena jednostkowa netto za opakowanie handlowe</t>
  </si>
  <si>
    <t>Cena jednostkowa brutto  za opakowanie handlowe</t>
  </si>
  <si>
    <t>PRODUCENT,
Nazwa własna lub inne określenie identyfikujące 
wyrób w sposób jednoznaczny, np. nr katalogowy</t>
  </si>
  <si>
    <t xml:space="preserve">
Wartość oferowana (Wypełnia Wykonawca)
</t>
  </si>
  <si>
    <r>
      <t>Wymagania dotyczące materiału kontrolnego</t>
    </r>
    <r>
      <rPr>
        <sz val="10"/>
        <rFont val="Tahoma"/>
        <family val="2"/>
      </rPr>
      <t xml:space="preserve"> (roztworów kontrolnych do glukometrów):
- opakowanie zawierające 2 poziomy: niski i wysoki (minimum po 2 ml z każdego poziomu)
- poziom niski – poniżej 100 mg/dl, gdzie wartość minimalna i maksymalna znajduje się poniżej 100 mg/dl i zakres pomiędzy wartością minimalną i maksymalną stanowi </t>
    </r>
    <r>
      <rPr>
        <u val="single"/>
        <sz val="10"/>
        <rFont val="Tahoma"/>
        <family val="2"/>
      </rPr>
      <t xml:space="preserve">nie więcej </t>
    </r>
    <r>
      <rPr>
        <sz val="10"/>
        <rFont val="Tahoma"/>
        <family val="2"/>
      </rPr>
      <t xml:space="preserve">niż 30 mg/dl,
- poziom wysoki – powyżej 100 mg/dl gdzie wartość minimalna i maksymalna znajduje się powyżej 100 mg/dl i zakres pomiędzy wartością minimalną i maksymalną stanowi </t>
    </r>
    <r>
      <rPr>
        <u val="single"/>
        <sz val="10"/>
        <rFont val="Tahoma"/>
        <family val="2"/>
      </rPr>
      <t>nie więcej</t>
    </r>
    <r>
      <rPr>
        <sz val="10"/>
        <rFont val="Tahoma"/>
        <family val="2"/>
      </rPr>
      <t xml:space="preserve"> niż 100 mg/dl
</t>
    </r>
    <r>
      <rPr>
        <b/>
        <sz val="10"/>
        <rFont val="Tahoma"/>
        <family val="2"/>
      </rPr>
      <t>Należy dołączyć potwierdzenie spełnienia wymagań dotyczących zakresu i objętości proponowanych materiałów kontrolnych w formie ulotki, oświadczenia producenta lub fotografii  opakowania pasków testowych z ww informacjami</t>
    </r>
  </si>
  <si>
    <r>
      <t xml:space="preserve">
Glukometr</t>
    </r>
    <r>
      <rPr>
        <sz val="11"/>
        <rFont val="Tahoma"/>
        <family val="2"/>
      </rPr>
      <t xml:space="preserve">
</t>
    </r>
  </si>
  <si>
    <t>Wartość netto (zł) tabeli nr 1-2</t>
  </si>
  <si>
    <t>Wartość brutto (zł) tabeli nr 1-2</t>
  </si>
  <si>
    <t>Ilość</t>
  </si>
  <si>
    <t xml:space="preserve">Materiał kontrolny do glukometrów: 2 poziomy niski i wysoki, w opakowaniu min 2ml poziomu niskiego i 2 ml poziomu wysokiego
</t>
  </si>
  <si>
    <t>X</t>
  </si>
  <si>
    <r>
      <rPr>
        <b/>
        <sz val="11"/>
        <rFont val="Tahoma"/>
        <family val="2"/>
      </rPr>
      <t xml:space="preserve">
1. </t>
    </r>
    <r>
      <rPr>
        <sz val="11"/>
        <rFont val="Tahoma"/>
        <family val="2"/>
      </rPr>
      <t xml:space="preserve">Przedmiotem zamówienia są:
</t>
    </r>
    <r>
      <rPr>
        <b/>
        <sz val="11"/>
        <rFont val="Tahoma"/>
        <family val="2"/>
      </rPr>
      <t>a) sukcesywne dostawy do siedziby zamawiającego pasków testowych i materiałów kontrolnych do wykonania 500 000 pomiarów glukozy we krwi kapilarnej, krwi żylnej, tętniczej na glukometrach wymienionych w punkcie b</t>
    </r>
    <r>
      <rPr>
        <sz val="11"/>
        <rFont val="Tahoma"/>
        <family val="2"/>
      </rPr>
      <t xml:space="preserve">, zwanych dalej wyrobami,
</t>
    </r>
    <r>
      <rPr>
        <b/>
        <sz val="11"/>
        <rFont val="Tahoma"/>
        <family val="2"/>
      </rPr>
      <t>b)</t>
    </r>
    <r>
      <rPr>
        <sz val="11"/>
        <rFont val="Tahoma"/>
        <family val="2"/>
      </rPr>
      <t xml:space="preserve"> </t>
    </r>
    <r>
      <rPr>
        <b/>
        <sz val="11"/>
        <rFont val="Tahoma"/>
        <family val="2"/>
      </rPr>
      <t>dzierżawa 100 glukometrów, zwanych dalej urządzeniami, spełniających wymagania techniczno-eksploatacyjne określone w tabeli nr 3</t>
    </r>
    <r>
      <rPr>
        <sz val="11"/>
        <rFont val="Tahoma"/>
        <family val="2"/>
      </rPr>
      <t xml:space="preserve">,
</t>
    </r>
    <r>
      <rPr>
        <b/>
        <sz val="11"/>
        <rFont val="Tahoma"/>
        <family val="2"/>
      </rPr>
      <t>2.</t>
    </r>
    <r>
      <rPr>
        <sz val="11"/>
        <rFont val="Tahoma"/>
        <family val="2"/>
      </rPr>
      <t xml:space="preserve"> 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- nazwa wyrobu, nazwa producenta,
- kod partii lub serii wyrobu,
- wyraźnie oznakowany rozmiar,
- oznaczenie daty, przed upływem której wyrób może być używany bezpiecznie, wyrażonej w latach i miesiącach,
- oznakowanie CE,
- inne oznaczenia i informacje wymagane na podstawie odrębnych przepisów.
</t>
    </r>
    <r>
      <rPr>
        <b/>
        <sz val="11"/>
        <rFont val="Tahoma"/>
        <family val="2"/>
      </rPr>
      <t>Uwaga: Okres ważności wyrobów powinien wynosić minimum 3 miesiące od dnia dostawy do siedziby zamawiającego.</t>
    </r>
    <r>
      <rPr>
        <sz val="11"/>
        <rFont val="Tahoma"/>
        <family val="2"/>
      </rPr>
      <t xml:space="preserve">
</t>
    </r>
    <r>
      <rPr>
        <b/>
        <sz val="11"/>
        <rFont val="Tahoma"/>
        <family val="2"/>
      </rPr>
      <t>3.</t>
    </r>
    <r>
      <rPr>
        <sz val="11"/>
        <rFont val="Tahoma"/>
        <family val="2"/>
      </rPr>
      <t xml:space="preserve"> Wykonawca, oświadcza, że wszystkie wyroby objęte przedmiotem zamówienia spełniać będą właściwe, ustalone w obowiązujących przepisach prawa wymagania odnośnie dopuszczenia do użytkowania w polskich zakładach opieki zdrowotnej.
</t>
    </r>
    <r>
      <rPr>
        <b/>
        <sz val="11"/>
        <rFont val="Tahoma"/>
        <family val="2"/>
      </rPr>
      <t xml:space="preserve">4. </t>
    </r>
    <r>
      <rPr>
        <sz val="11"/>
        <rFont val="Tahoma"/>
        <family val="2"/>
      </rPr>
      <t xml:space="preserve">Wykonawca gwarantuje, że wyroby oraz urządzenie objęte przedmiotem zamówienia dotyczącym zadania 2 spełniać będą wszystkie – wskazane w niniejszym załączniku – wymagania eksploatacyjno – techniczne i jakościowe.
</t>
    </r>
    <r>
      <rPr>
        <b/>
        <sz val="11"/>
        <rFont val="Tahoma"/>
        <family val="2"/>
      </rPr>
      <t>5.</t>
    </r>
    <r>
      <rPr>
        <sz val="11"/>
        <rFont val="Tahoma"/>
        <family val="2"/>
      </rPr>
      <t xml:space="preserve"> Wykonawca zobowiązuje się w ramach przedmiotu umowy i w jego cenie:
</t>
    </r>
    <r>
      <rPr>
        <b/>
        <sz val="11"/>
        <rFont val="Tahoma"/>
        <family val="2"/>
      </rPr>
      <t>a)</t>
    </r>
    <r>
      <rPr>
        <sz val="11"/>
        <rFont val="Tahoma"/>
        <family val="2"/>
      </rPr>
      <t xml:space="preserve"> zagwarantować Zamawiającemu pełen zakres usług serwisowych urządzeń na czas trwania umowy  ( m.in. praca serwisu, dojazd, transportowanie, części zamienne,) poprzez autoryzowany serwis.
</t>
    </r>
    <r>
      <rPr>
        <b/>
        <sz val="11"/>
        <rFont val="Tahoma"/>
        <family val="2"/>
      </rPr>
      <t>b)</t>
    </r>
    <r>
      <rPr>
        <sz val="11"/>
        <rFont val="Tahoma"/>
        <family val="2"/>
      </rPr>
      <t xml:space="preserve"> przeszkolić osoby wskazane przez Zamawiającego w zakresie obsługi, przeprowadzania kontroli dokładności i konserwacji codziennej urządzenia oraz interpretacji wyników.
</t>
    </r>
    <r>
      <rPr>
        <b/>
        <sz val="11"/>
        <rFont val="Tahoma"/>
        <family val="2"/>
      </rPr>
      <t>6.</t>
    </r>
    <r>
      <rPr>
        <sz val="11"/>
        <rFont val="Tahoma"/>
        <family val="2"/>
      </rPr>
      <t xml:space="preserve"> Wykonawca zapewnia, że na potwierdzenie stanu faktycznego, o którym mowa w pkt 3 i 4 posiada stosowne dokumenty, które zostaną niezwłocznie przekazane zamawiającemu, na jego pisemny wniosek na etapie realizacji zamówienia.
</t>
    </r>
    <r>
      <rPr>
        <b/>
        <sz val="11"/>
        <rFont val="Tahoma"/>
        <family val="2"/>
      </rPr>
      <t>7.</t>
    </r>
    <r>
      <rPr>
        <sz val="11"/>
        <rFont val="Tahoma"/>
        <family val="2"/>
      </rPr>
      <t xml:space="preserve"> Poszczególne dostawy częściowe wyrobów będą realizowane w terminie do </t>
    </r>
    <r>
      <rPr>
        <b/>
        <sz val="11"/>
        <rFont val="Tahoma"/>
        <family val="2"/>
      </rPr>
      <t>….*</t>
    </r>
    <r>
      <rPr>
        <sz val="11"/>
        <rFont val="Tahoma"/>
        <family val="2"/>
      </rPr>
      <t xml:space="preserve"> dni roboczych od daty złożenia zamówienia za pośrednictwem faksu na nr </t>
    </r>
    <r>
      <rPr>
        <b/>
        <sz val="11"/>
        <rFont val="Tahoma"/>
        <family val="2"/>
      </rPr>
      <t>………*</t>
    </r>
    <r>
      <rPr>
        <sz val="11"/>
        <rFont val="Tahoma"/>
        <family val="2"/>
      </rPr>
      <t xml:space="preserve"> lub poczty elektronicznej na adres e-mail: </t>
    </r>
    <r>
      <rPr>
        <b/>
        <sz val="11"/>
        <rFont val="Tahoma"/>
        <family val="2"/>
      </rPr>
      <t>…………*</t>
    </r>
    <r>
      <rPr>
        <sz val="11"/>
        <rFont val="Tahoma"/>
        <family val="2"/>
      </rPr>
      <t xml:space="preserve">
</t>
    </r>
    <r>
      <rPr>
        <b/>
        <sz val="11"/>
        <rFont val="Tahoma"/>
        <family val="2"/>
      </rPr>
      <t>8.</t>
    </r>
    <r>
      <rPr>
        <sz val="11"/>
        <rFont val="Tahoma"/>
        <family val="2"/>
      </rPr>
      <t xml:space="preserve"> Wykonawca oferuje realizację niniejszego zadania zgodnie z następującą kalkulacją:
</t>
    </r>
    <r>
      <rPr>
        <b/>
        <sz val="11"/>
        <rFont val="Tahoma"/>
        <family val="2"/>
      </rPr>
      <t>*Wypełnia Wykonawca</t>
    </r>
  </si>
  <si>
    <r>
      <t xml:space="preserve">Załącznik nr 3 do SWZ </t>
    </r>
    <r>
      <rPr>
        <b/>
        <sz val="11"/>
        <color indexed="10"/>
        <rFont val="Tahoma"/>
        <family val="2"/>
      </rPr>
      <t>po zmianach</t>
    </r>
  </si>
  <si>
    <r>
      <t xml:space="preserve">W przypadku zaoferowania glukometrów z wymienną baterią Wykonawca ma obowiązek dostarczyć (na swój koszt) nowe baterie w ciągu dwóch dni </t>
    </r>
    <r>
      <rPr>
        <b/>
        <sz val="10"/>
        <color indexed="10"/>
        <rFont val="Tahoma"/>
        <family val="2"/>
      </rPr>
      <t>roboczych</t>
    </r>
    <r>
      <rPr>
        <sz val="10"/>
        <rFont val="Tahoma"/>
        <family val="2"/>
      </rPr>
      <t xml:space="preserve"> od daty zgłoszenia</t>
    </r>
  </si>
  <si>
    <r>
      <t>Glukometr fabrycznie nowy,</t>
    </r>
    <r>
      <rPr>
        <sz val="10"/>
        <color indexed="60"/>
        <rFont val="Tahoma"/>
        <family val="2"/>
      </rPr>
      <t xml:space="preserve"> </t>
    </r>
    <r>
      <rPr>
        <sz val="10"/>
        <rFont val="Tahoma"/>
        <family val="2"/>
      </rPr>
      <t>rok produkcji max  2022,</t>
    </r>
    <r>
      <rPr>
        <sz val="10"/>
        <color indexed="60"/>
        <rFont val="Tahoma"/>
        <family val="2"/>
      </rPr>
      <t xml:space="preserve"> </t>
    </r>
    <r>
      <rPr>
        <sz val="10"/>
        <rFont val="Tahoma"/>
        <family val="2"/>
      </rPr>
      <t xml:space="preserve">oznakowany symbolem CE współpracujący z oferowanymi paskami, spełniający następujące parametry:
a) automatyczna kalibracja urządzenia bez kluczy, chipów, ustawiania kodów
b) zakres pomiarowy: 20- 600 mg/dl </t>
    </r>
    <r>
      <rPr>
        <b/>
        <sz val="10"/>
        <color indexed="10"/>
        <rFont val="Tahoma"/>
        <family val="2"/>
      </rPr>
      <t>lub 10-600 mg/d</t>
    </r>
    <r>
      <rPr>
        <sz val="10"/>
        <rFont val="Tahoma"/>
        <family val="2"/>
      </rPr>
      <t xml:space="preserve">l,
c) zakres hematokrytu: 20-60% </t>
    </r>
    <r>
      <rPr>
        <b/>
        <sz val="10"/>
        <color indexed="10"/>
        <rFont val="Tahoma"/>
        <family val="2"/>
      </rPr>
      <t>lub 10-65%</t>
    </r>
    <r>
      <rPr>
        <sz val="10"/>
        <rFont val="Tahoma"/>
        <family val="2"/>
      </rPr>
      <t xml:space="preserve">,
d) brak możliwości wykonania badania w przypadku nieodpowiedniej ilości materiału (zbyt mała objętość krwi),
e) ilościowe oznaczenie poziomu glukozy we krwi włośniczkowej, żylnej i tętniczej,
f) czas wykonania pomiaru – do 5 sekund,
g) objętość pobierania krwi do badania – poniżej 2 mikrolitrów;
h) wynik wyrażony w mg/dl,
i) wyposażony w przycisk do automatycznego wyrzutu paska,
</t>
    </r>
    <r>
      <rPr>
        <b/>
        <sz val="10"/>
        <rFont val="Tahoma"/>
        <family val="2"/>
      </rPr>
      <t>Potwierdzenie na podstawie instrukcji obsługi. Do wszystkich w/w punktów należy wskazać odpowiednią stronę i zaznaczyć punkt potwierdzający spełnienie wymagań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</si>
</sst>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#.00"/>
  </numFmts>
  <fonts count="55">
    <font>
      <sz val="11"/>
      <name val="Calibri"/>
      <family val="2"/>
    </font>
    <font>
      <sz val="10"/>
      <name val="Arial"/>
      <family val="0"/>
    </font>
    <font>
      <b/>
      <sz val="9"/>
      <color indexed="8"/>
      <name val="Tahoma"/>
      <family val="2"/>
    </font>
    <font>
      <sz val="10"/>
      <color indexed="8"/>
      <name val="Tahoma"/>
      <family val="2"/>
    </font>
    <font>
      <sz val="9"/>
      <color indexed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8"/>
      <name val="Tahoma"/>
      <family val="2"/>
    </font>
    <font>
      <b/>
      <sz val="10"/>
      <color indexed="8"/>
      <name val="Tahoma"/>
      <family val="2"/>
    </font>
    <font>
      <sz val="11"/>
      <color indexed="8"/>
      <name val="Tahoma"/>
      <family val="2"/>
    </font>
    <font>
      <b/>
      <sz val="8"/>
      <color indexed="8"/>
      <name val="Tahoma"/>
      <family val="2"/>
    </font>
    <font>
      <sz val="10"/>
      <color indexed="60"/>
      <name val="Tahoma"/>
      <family val="2"/>
    </font>
    <font>
      <b/>
      <sz val="8"/>
      <name val="Tahoma"/>
      <family val="2"/>
    </font>
    <font>
      <sz val="10"/>
      <color indexed="18"/>
      <name val="Tahoma"/>
      <family val="2"/>
    </font>
    <font>
      <u val="single"/>
      <sz val="10"/>
      <name val="Tahoma"/>
      <family val="2"/>
    </font>
    <font>
      <b/>
      <sz val="11"/>
      <color indexed="10"/>
      <name val="Tahoma"/>
      <family val="2"/>
    </font>
    <font>
      <b/>
      <sz val="10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0" fillId="0" borderId="0">
      <alignment vertical="center"/>
      <protection/>
    </xf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9" fontId="0" fillId="0" borderId="0" applyBorder="0" applyProtection="0">
      <alignment vertical="center"/>
    </xf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horizontal="left" vertical="top" wrapText="1"/>
    </xf>
    <xf numFmtId="0" fontId="11" fillId="0" borderId="0" xfId="0" applyFont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top" wrapText="1"/>
    </xf>
    <xf numFmtId="4" fontId="6" fillId="0" borderId="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vertical="center" wrapText="1"/>
    </xf>
    <xf numFmtId="4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wrapText="1"/>
    </xf>
    <xf numFmtId="0" fontId="12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" fontId="12" fillId="0" borderId="11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9" fontId="13" fillId="33" borderId="10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2" fontId="13" fillId="33" borderId="10" xfId="0" applyNumberFormat="1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top" wrapText="1"/>
    </xf>
    <xf numFmtId="4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8" fillId="33" borderId="10" xfId="0" applyFont="1" applyFill="1" applyBorder="1" applyAlignment="1">
      <alignment horizontal="center" vertical="top" wrapText="1"/>
    </xf>
    <xf numFmtId="0" fontId="10" fillId="0" borderId="10" xfId="44" applyFont="1" applyBorder="1" applyAlignment="1">
      <alignment horizontal="left" vertical="top" wrapText="1"/>
      <protection/>
    </xf>
    <xf numFmtId="0" fontId="10" fillId="0" borderId="10" xfId="0" applyFont="1" applyFill="1" applyBorder="1" applyAlignment="1">
      <alignment horizontal="center" vertical="center"/>
    </xf>
    <xf numFmtId="4" fontId="9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vertical="center"/>
    </xf>
    <xf numFmtId="0" fontId="13" fillId="0" borderId="10" xfId="0" applyFont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9" fontId="12" fillId="33" borderId="11" xfId="53" applyFont="1" applyFill="1" applyBorder="1" applyAlignment="1" applyProtection="1">
      <alignment horizontal="center" vertical="center" wrapText="1"/>
      <protection/>
    </xf>
    <xf numFmtId="9" fontId="12" fillId="33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4" fontId="8" fillId="0" borderId="11" xfId="0" applyNumberFormat="1" applyFont="1" applyBorder="1" applyAlignment="1">
      <alignment horizontal="center" vertical="top" wrapText="1"/>
    </xf>
    <xf numFmtId="0" fontId="9" fillId="34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164" fontId="12" fillId="0" borderId="11" xfId="0" applyNumberFormat="1" applyFont="1" applyBorder="1" applyAlignment="1">
      <alignment horizontal="center" vertical="center" wrapText="1"/>
    </xf>
    <xf numFmtId="4" fontId="12" fillId="0" borderId="1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4" fontId="8" fillId="0" borderId="11" xfId="0" applyNumberFormat="1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Explanatory Text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49"/>
  <sheetViews>
    <sheetView tabSelected="1" view="pageBreakPreview" zoomScale="86" zoomScaleNormal="55" zoomScaleSheetLayoutView="86" zoomScalePageLayoutView="0" workbookViewId="0" topLeftCell="A24">
      <selection activeCell="B27" sqref="B27:G27"/>
    </sheetView>
  </sheetViews>
  <sheetFormatPr defaultColWidth="6.00390625" defaultRowHeight="15"/>
  <cols>
    <col min="1" max="1" width="3.421875" style="47" customWidth="1"/>
    <col min="2" max="2" width="23.28125" style="1" customWidth="1"/>
    <col min="3" max="3" width="5.140625" style="2" bestFit="1" customWidth="1"/>
    <col min="4" max="4" width="11.28125" style="2" customWidth="1"/>
    <col min="5" max="5" width="11.421875" style="2" bestFit="1" customWidth="1"/>
    <col min="6" max="6" width="10.8515625" style="2" customWidth="1"/>
    <col min="7" max="7" width="12.00390625" style="3" customWidth="1"/>
    <col min="8" max="8" width="13.57421875" style="4" bestFit="1" customWidth="1"/>
    <col min="9" max="9" width="9.140625" style="5" bestFit="1" customWidth="1"/>
    <col min="10" max="10" width="15.28125" style="6" bestFit="1" customWidth="1"/>
    <col min="11" max="11" width="12.00390625" style="4" customWidth="1"/>
    <col min="12" max="12" width="15.57421875" style="7" customWidth="1"/>
    <col min="13" max="249" width="6.00390625" style="7" customWidth="1"/>
    <col min="250" max="16384" width="6.00390625" style="46" customWidth="1"/>
  </cols>
  <sheetData>
    <row r="1" spans="1:12" ht="14.25">
      <c r="A1" s="76" t="s">
        <v>55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14.25">
      <c r="A2" s="76" t="s">
        <v>24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14.25">
      <c r="A3" s="77" t="s">
        <v>25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</row>
    <row r="4" spans="2:249" ht="409.5" customHeight="1">
      <c r="B4" s="84" t="s">
        <v>54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"/>
      <c r="N4" s="8"/>
      <c r="O4" s="8"/>
      <c r="P4" s="8"/>
      <c r="Q4" s="8"/>
      <c r="R4" s="8"/>
      <c r="S4" s="8"/>
      <c r="T4" s="8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  <c r="II4" s="46"/>
      <c r="IJ4" s="46"/>
      <c r="IK4" s="46"/>
      <c r="IL4" s="46"/>
      <c r="IM4" s="46"/>
      <c r="IN4" s="46"/>
      <c r="IO4" s="46"/>
    </row>
    <row r="5" spans="2:249" ht="43.5" customHeight="1"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"/>
      <c r="N5" s="8"/>
      <c r="O5" s="8"/>
      <c r="P5" s="8"/>
      <c r="Q5" s="8"/>
      <c r="R5" s="8"/>
      <c r="S5" s="8"/>
      <c r="T5" s="8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  <c r="II5" s="46"/>
      <c r="IJ5" s="46"/>
      <c r="IK5" s="46"/>
      <c r="IL5" s="46"/>
      <c r="IM5" s="46"/>
      <c r="IN5" s="46"/>
      <c r="IO5" s="46"/>
    </row>
    <row r="6" spans="2:249" ht="171.75" customHeight="1" hidden="1"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"/>
      <c r="N6" s="8"/>
      <c r="O6" s="8"/>
      <c r="P6" s="8"/>
      <c r="Q6" s="8"/>
      <c r="R6" s="8"/>
      <c r="S6" s="8"/>
      <c r="T6" s="8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  <c r="IJ6" s="46"/>
      <c r="IK6" s="46"/>
      <c r="IL6" s="46"/>
      <c r="IM6" s="46"/>
      <c r="IN6" s="46"/>
      <c r="IO6" s="46"/>
    </row>
    <row r="7" spans="2:249" ht="12.75" customHeight="1"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"/>
      <c r="N7" s="8"/>
      <c r="O7" s="8"/>
      <c r="P7" s="8"/>
      <c r="Q7" s="8"/>
      <c r="R7" s="8"/>
      <c r="S7" s="8"/>
      <c r="T7" s="8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  <c r="IO7" s="46"/>
    </row>
    <row r="8" spans="2:249" ht="24" customHeight="1"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"/>
      <c r="N8" s="8"/>
      <c r="O8" s="8"/>
      <c r="P8" s="8"/>
      <c r="Q8" s="8"/>
      <c r="R8" s="8"/>
      <c r="S8" s="8"/>
      <c r="T8" s="8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/>
      <c r="IN8" s="46"/>
      <c r="IO8" s="46"/>
    </row>
    <row r="9" spans="2:249" ht="14.25">
      <c r="B9" s="20" t="s">
        <v>0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  <c r="IN9" s="46"/>
      <c r="IO9" s="46"/>
    </row>
    <row r="10" spans="1:12" s="9" customFormat="1" ht="73.5">
      <c r="A10" s="16" t="s">
        <v>1</v>
      </c>
      <c r="B10" s="48" t="s">
        <v>40</v>
      </c>
      <c r="C10" s="48" t="s">
        <v>38</v>
      </c>
      <c r="D10" s="48" t="s">
        <v>51</v>
      </c>
      <c r="E10" s="17" t="s">
        <v>2</v>
      </c>
      <c r="F10" s="17" t="s">
        <v>3</v>
      </c>
      <c r="G10" s="17" t="s">
        <v>43</v>
      </c>
      <c r="H10" s="17" t="s">
        <v>28</v>
      </c>
      <c r="I10" s="17" t="s">
        <v>4</v>
      </c>
      <c r="J10" s="17" t="s">
        <v>30</v>
      </c>
      <c r="K10" s="17" t="s">
        <v>44</v>
      </c>
      <c r="L10" s="17" t="s">
        <v>45</v>
      </c>
    </row>
    <row r="11" spans="1:241" s="49" customFormat="1" ht="11.25">
      <c r="A11" s="40">
        <v>1</v>
      </c>
      <c r="B11" s="41">
        <v>2</v>
      </c>
      <c r="C11" s="41">
        <v>3</v>
      </c>
      <c r="D11" s="41">
        <v>4</v>
      </c>
      <c r="E11" s="41">
        <v>5</v>
      </c>
      <c r="F11" s="41" t="s">
        <v>26</v>
      </c>
      <c r="G11" s="42">
        <v>7</v>
      </c>
      <c r="H11" s="41" t="s">
        <v>27</v>
      </c>
      <c r="I11" s="42">
        <v>9</v>
      </c>
      <c r="J11" s="41" t="s">
        <v>29</v>
      </c>
      <c r="K11" s="41" t="s">
        <v>31</v>
      </c>
      <c r="L11" s="41">
        <v>12</v>
      </c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</row>
    <row r="12" spans="1:249" ht="42.75">
      <c r="A12" s="10" t="s">
        <v>5</v>
      </c>
      <c r="B12" s="50" t="s">
        <v>32</v>
      </c>
      <c r="C12" s="11" t="s">
        <v>6</v>
      </c>
      <c r="D12" s="12">
        <v>500000</v>
      </c>
      <c r="E12" s="36"/>
      <c r="F12" s="34" t="e">
        <f>ROUND(D12/E12,0)</f>
        <v>#DIV/0!</v>
      </c>
      <c r="G12" s="35"/>
      <c r="H12" s="13" t="e">
        <f>ROUND(F12*G12,2)</f>
        <v>#DIV/0!</v>
      </c>
      <c r="I12" s="33"/>
      <c r="J12" s="13" t="e">
        <f>ROUND(H12+H12*I12,2)</f>
        <v>#DIV/0!</v>
      </c>
      <c r="K12" s="13" t="e">
        <f>ROUND(J12/F12,2)</f>
        <v>#DIV/0!</v>
      </c>
      <c r="L12" s="51"/>
      <c r="IH12" s="46"/>
      <c r="II12" s="46"/>
      <c r="IJ12" s="46"/>
      <c r="IK12" s="46"/>
      <c r="IL12" s="46"/>
      <c r="IM12" s="46"/>
      <c r="IN12" s="46"/>
      <c r="IO12" s="46"/>
    </row>
    <row r="13" spans="1:249" ht="99.75">
      <c r="A13" s="10" t="s">
        <v>7</v>
      </c>
      <c r="B13" s="52" t="s">
        <v>52</v>
      </c>
      <c r="C13" s="11" t="s">
        <v>8</v>
      </c>
      <c r="D13" s="12">
        <v>30</v>
      </c>
      <c r="E13" s="74" t="s">
        <v>53</v>
      </c>
      <c r="F13" s="53">
        <v>30</v>
      </c>
      <c r="G13" s="35"/>
      <c r="H13" s="13">
        <f>ROUND(F13*G13,2)</f>
        <v>0</v>
      </c>
      <c r="I13" s="33"/>
      <c r="J13" s="13">
        <f>ROUND(H13+H13*I13,2)</f>
        <v>0</v>
      </c>
      <c r="K13" s="13">
        <f>ROUND(J13/F13,2)</f>
        <v>0</v>
      </c>
      <c r="L13" s="51"/>
      <c r="IH13" s="46"/>
      <c r="II13" s="46"/>
      <c r="IJ13" s="46"/>
      <c r="IK13" s="46"/>
      <c r="IL13" s="46"/>
      <c r="IM13" s="46"/>
      <c r="IN13" s="46"/>
      <c r="IO13" s="46"/>
    </row>
    <row r="14" spans="1:248" s="59" customFormat="1" ht="30.75" customHeight="1">
      <c r="A14" s="58"/>
      <c r="B14" s="22"/>
      <c r="C14" s="2"/>
      <c r="D14" s="2"/>
      <c r="E14" s="2"/>
      <c r="F14" s="2"/>
      <c r="G14" s="43" t="s">
        <v>9</v>
      </c>
      <c r="H14" s="44" t="e">
        <f>SUM(H12:H13)</f>
        <v>#DIV/0!</v>
      </c>
      <c r="I14" s="43" t="s">
        <v>10</v>
      </c>
      <c r="J14" s="45" t="e">
        <f>SUM(J12:J13)</f>
        <v>#DIV/0!</v>
      </c>
      <c r="K14" s="63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</row>
    <row r="15" spans="7:249" ht="30.75" customHeight="1">
      <c r="G15" s="14"/>
      <c r="H15" s="15"/>
      <c r="I15" s="14"/>
      <c r="J15" s="54"/>
      <c r="IO15" s="46"/>
    </row>
    <row r="16" spans="7:249" ht="48" customHeight="1">
      <c r="G16" s="14"/>
      <c r="H16" s="15"/>
      <c r="I16" s="14"/>
      <c r="J16" s="54"/>
      <c r="IO16" s="46"/>
    </row>
    <row r="17" spans="2:249" ht="14.25">
      <c r="B17" s="55" t="s">
        <v>11</v>
      </c>
      <c r="G17" s="14"/>
      <c r="H17" s="15"/>
      <c r="I17" s="14"/>
      <c r="J17" s="54"/>
      <c r="IO17" s="46"/>
    </row>
    <row r="18" spans="1:249" ht="73.5">
      <c r="A18" s="16" t="s">
        <v>1</v>
      </c>
      <c r="B18" s="17" t="s">
        <v>12</v>
      </c>
      <c r="C18" s="78" t="s">
        <v>36</v>
      </c>
      <c r="D18" s="79"/>
      <c r="E18" s="78" t="s">
        <v>13</v>
      </c>
      <c r="F18" s="79"/>
      <c r="G18" s="17" t="s">
        <v>35</v>
      </c>
      <c r="H18" s="17" t="s">
        <v>28</v>
      </c>
      <c r="I18" s="17" t="s">
        <v>4</v>
      </c>
      <c r="J18" s="17" t="s">
        <v>30</v>
      </c>
      <c r="K18" s="17" t="s">
        <v>34</v>
      </c>
      <c r="L18" s="17" t="s">
        <v>45</v>
      </c>
      <c r="IF18" s="46"/>
      <c r="IG18" s="46"/>
      <c r="IH18" s="46"/>
      <c r="II18" s="46"/>
      <c r="IJ18" s="46"/>
      <c r="IK18" s="46"/>
      <c r="IL18" s="46"/>
      <c r="IM18" s="46"/>
      <c r="IN18" s="46"/>
      <c r="IO18" s="46"/>
    </row>
    <row r="19" spans="1:239" s="56" customFormat="1" ht="14.25" customHeight="1">
      <c r="A19" s="40">
        <v>1</v>
      </c>
      <c r="B19" s="41">
        <v>2</v>
      </c>
      <c r="C19" s="80">
        <v>3</v>
      </c>
      <c r="D19" s="81"/>
      <c r="E19" s="80">
        <v>4</v>
      </c>
      <c r="F19" s="81"/>
      <c r="G19" s="42">
        <v>5</v>
      </c>
      <c r="H19" s="41" t="s">
        <v>37</v>
      </c>
      <c r="I19" s="42">
        <v>7</v>
      </c>
      <c r="J19" s="41" t="s">
        <v>39</v>
      </c>
      <c r="K19" s="41" t="s">
        <v>33</v>
      </c>
      <c r="L19" s="41">
        <v>9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</row>
    <row r="20" spans="1:249" ht="42.75">
      <c r="A20" s="18" t="s">
        <v>5</v>
      </c>
      <c r="B20" s="64" t="s">
        <v>48</v>
      </c>
      <c r="C20" s="82">
        <v>100</v>
      </c>
      <c r="D20" s="83"/>
      <c r="E20" s="82">
        <v>36</v>
      </c>
      <c r="F20" s="83"/>
      <c r="G20" s="37"/>
      <c r="H20" s="13">
        <f>ROUND(C20*E20*G20,2)</f>
        <v>0</v>
      </c>
      <c r="I20" s="33"/>
      <c r="J20" s="57">
        <f>ROUND(H20+H20*I20,2)</f>
        <v>0</v>
      </c>
      <c r="K20" s="57">
        <f>ROUND((J20/C20)/E20,2)</f>
        <v>0</v>
      </c>
      <c r="L20" s="65"/>
      <c r="IF20" s="46"/>
      <c r="IG20" s="46"/>
      <c r="IH20" s="46"/>
      <c r="II20" s="46"/>
      <c r="IJ20" s="46"/>
      <c r="IK20" s="46"/>
      <c r="IL20" s="46"/>
      <c r="IM20" s="46"/>
      <c r="IN20" s="46"/>
      <c r="IO20" s="46"/>
    </row>
    <row r="21" spans="1:249" s="59" customFormat="1" ht="25.5">
      <c r="A21" s="58"/>
      <c r="B21" s="22"/>
      <c r="C21" s="2"/>
      <c r="D21" s="2"/>
      <c r="E21" s="2"/>
      <c r="F21" s="2"/>
      <c r="G21" s="43" t="s">
        <v>9</v>
      </c>
      <c r="H21" s="44">
        <f>SUM(H20:H20)</f>
        <v>0</v>
      </c>
      <c r="I21" s="43" t="s">
        <v>10</v>
      </c>
      <c r="J21" s="45">
        <f>SUM(J20:J20)</f>
        <v>0</v>
      </c>
      <c r="K21" s="24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</row>
    <row r="22" spans="7:10" ht="14.25">
      <c r="G22" s="14"/>
      <c r="H22" s="15"/>
      <c r="I22" s="14"/>
      <c r="J22" s="54"/>
    </row>
    <row r="23" ht="14.25">
      <c r="B23" s="55" t="s">
        <v>14</v>
      </c>
    </row>
    <row r="24" spans="1:240" s="60" customFormat="1" ht="36" customHeight="1">
      <c r="A24" s="38" t="s">
        <v>1</v>
      </c>
      <c r="B24" s="86" t="s">
        <v>15</v>
      </c>
      <c r="C24" s="87"/>
      <c r="D24" s="87"/>
      <c r="E24" s="87"/>
      <c r="F24" s="87"/>
      <c r="G24" s="88"/>
      <c r="H24" s="89" t="s">
        <v>42</v>
      </c>
      <c r="I24" s="90"/>
      <c r="J24" s="91" t="s">
        <v>46</v>
      </c>
      <c r="K24" s="91"/>
      <c r="L24" s="91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</row>
    <row r="25" spans="1:249" ht="13.5" customHeight="1">
      <c r="A25" s="31">
        <v>1</v>
      </c>
      <c r="B25" s="93">
        <v>2</v>
      </c>
      <c r="C25" s="93"/>
      <c r="D25" s="93"/>
      <c r="E25" s="93"/>
      <c r="F25" s="93"/>
      <c r="G25" s="93"/>
      <c r="H25" s="92">
        <v>3</v>
      </c>
      <c r="I25" s="92"/>
      <c r="J25" s="92">
        <v>4</v>
      </c>
      <c r="K25" s="92"/>
      <c r="L25" s="92"/>
      <c r="IG25" s="46"/>
      <c r="IH25" s="46"/>
      <c r="II25" s="46"/>
      <c r="IJ25" s="46"/>
      <c r="IK25" s="46"/>
      <c r="IL25" s="46"/>
      <c r="IM25" s="46"/>
      <c r="IN25" s="46"/>
      <c r="IO25" s="46"/>
    </row>
    <row r="26" spans="1:240" s="61" customFormat="1" ht="42" customHeight="1">
      <c r="A26" s="62">
        <v>1</v>
      </c>
      <c r="B26" s="94" t="s">
        <v>41</v>
      </c>
      <c r="C26" s="94"/>
      <c r="D26" s="94"/>
      <c r="E26" s="94"/>
      <c r="F26" s="94"/>
      <c r="G26" s="94"/>
      <c r="H26" s="95"/>
      <c r="I26" s="95"/>
      <c r="J26" s="96"/>
      <c r="K26" s="96"/>
      <c r="L26" s="96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</row>
    <row r="27" spans="1:249" ht="232.5" customHeight="1">
      <c r="A27" s="62">
        <f>A26+1</f>
        <v>2</v>
      </c>
      <c r="B27" s="94" t="s">
        <v>57</v>
      </c>
      <c r="C27" s="94"/>
      <c r="D27" s="94"/>
      <c r="E27" s="94"/>
      <c r="F27" s="94"/>
      <c r="G27" s="94"/>
      <c r="H27" s="96"/>
      <c r="I27" s="96"/>
      <c r="J27" s="96"/>
      <c r="K27" s="96"/>
      <c r="L27" s="96"/>
      <c r="IG27" s="46"/>
      <c r="IH27" s="46"/>
      <c r="II27" s="46"/>
      <c r="IJ27" s="46"/>
      <c r="IK27" s="46"/>
      <c r="IL27" s="46"/>
      <c r="IM27" s="46"/>
      <c r="IN27" s="46"/>
      <c r="IO27" s="46"/>
    </row>
    <row r="28" spans="1:249" ht="24.75" customHeight="1">
      <c r="A28" s="62">
        <f aca="true" t="shared" si="0" ref="A28:A33">A27+1</f>
        <v>3</v>
      </c>
      <c r="B28" s="94" t="s">
        <v>16</v>
      </c>
      <c r="C28" s="94"/>
      <c r="D28" s="94"/>
      <c r="E28" s="94"/>
      <c r="F28" s="94"/>
      <c r="G28" s="94"/>
      <c r="H28" s="96"/>
      <c r="I28" s="96"/>
      <c r="J28" s="96"/>
      <c r="K28" s="96"/>
      <c r="L28" s="96"/>
      <c r="IG28" s="46"/>
      <c r="IH28" s="46"/>
      <c r="II28" s="46"/>
      <c r="IJ28" s="46"/>
      <c r="IK28" s="46"/>
      <c r="IL28" s="46"/>
      <c r="IM28" s="46"/>
      <c r="IN28" s="46"/>
      <c r="IO28" s="46"/>
    </row>
    <row r="29" spans="1:249" ht="42.75" customHeight="1">
      <c r="A29" s="62">
        <f t="shared" si="0"/>
        <v>4</v>
      </c>
      <c r="B29" s="94" t="s">
        <v>17</v>
      </c>
      <c r="C29" s="94"/>
      <c r="D29" s="94"/>
      <c r="E29" s="94"/>
      <c r="F29" s="94"/>
      <c r="G29" s="94"/>
      <c r="H29" s="96"/>
      <c r="I29" s="96"/>
      <c r="J29" s="96"/>
      <c r="K29" s="96"/>
      <c r="L29" s="96"/>
      <c r="IG29" s="46"/>
      <c r="IH29" s="46"/>
      <c r="II29" s="46"/>
      <c r="IJ29" s="46"/>
      <c r="IK29" s="46"/>
      <c r="IL29" s="46"/>
      <c r="IM29" s="46"/>
      <c r="IN29" s="46"/>
      <c r="IO29" s="46"/>
    </row>
    <row r="30" spans="1:249" ht="38.25" customHeight="1">
      <c r="A30" s="62">
        <f t="shared" si="0"/>
        <v>5</v>
      </c>
      <c r="B30" s="94" t="s">
        <v>56</v>
      </c>
      <c r="C30" s="94"/>
      <c r="D30" s="94"/>
      <c r="E30" s="94"/>
      <c r="F30" s="94"/>
      <c r="G30" s="94"/>
      <c r="H30" s="96"/>
      <c r="I30" s="96"/>
      <c r="J30" s="96"/>
      <c r="K30" s="96"/>
      <c r="L30" s="96"/>
      <c r="IG30" s="46"/>
      <c r="IH30" s="46"/>
      <c r="II30" s="46"/>
      <c r="IJ30" s="46"/>
      <c r="IK30" s="46"/>
      <c r="IL30" s="46"/>
      <c r="IM30" s="46"/>
      <c r="IN30" s="46"/>
      <c r="IO30" s="46"/>
    </row>
    <row r="31" spans="1:249" ht="188.25" customHeight="1">
      <c r="A31" s="62">
        <f t="shared" si="0"/>
        <v>6</v>
      </c>
      <c r="B31" s="97" t="s">
        <v>47</v>
      </c>
      <c r="C31" s="97"/>
      <c r="D31" s="97"/>
      <c r="E31" s="97"/>
      <c r="F31" s="97"/>
      <c r="G31" s="97"/>
      <c r="H31" s="96"/>
      <c r="I31" s="96"/>
      <c r="J31" s="96"/>
      <c r="K31" s="96"/>
      <c r="L31" s="96"/>
      <c r="IG31" s="46"/>
      <c r="IH31" s="46"/>
      <c r="II31" s="46"/>
      <c r="IJ31" s="46"/>
      <c r="IK31" s="46"/>
      <c r="IL31" s="46"/>
      <c r="IM31" s="46"/>
      <c r="IN31" s="46"/>
      <c r="IO31" s="46"/>
    </row>
    <row r="32" spans="1:249" ht="48.75" customHeight="1">
      <c r="A32" s="62">
        <f t="shared" si="0"/>
        <v>7</v>
      </c>
      <c r="B32" s="94" t="s">
        <v>18</v>
      </c>
      <c r="C32" s="94"/>
      <c r="D32" s="94"/>
      <c r="E32" s="94"/>
      <c r="F32" s="94"/>
      <c r="G32" s="94"/>
      <c r="H32" s="96"/>
      <c r="I32" s="96"/>
      <c r="J32" s="96"/>
      <c r="K32" s="96"/>
      <c r="L32" s="96"/>
      <c r="IG32" s="46"/>
      <c r="IH32" s="46"/>
      <c r="II32" s="46"/>
      <c r="IJ32" s="46"/>
      <c r="IK32" s="46"/>
      <c r="IL32" s="46"/>
      <c r="IM32" s="46"/>
      <c r="IN32" s="46"/>
      <c r="IO32" s="46"/>
    </row>
    <row r="33" spans="1:249" ht="114.75" customHeight="1">
      <c r="A33" s="62">
        <f t="shared" si="0"/>
        <v>8</v>
      </c>
      <c r="B33" s="98" t="s">
        <v>19</v>
      </c>
      <c r="C33" s="98"/>
      <c r="D33" s="98"/>
      <c r="E33" s="98"/>
      <c r="F33" s="98"/>
      <c r="G33" s="98"/>
      <c r="H33" s="99"/>
      <c r="I33" s="99"/>
      <c r="J33" s="99"/>
      <c r="K33" s="99"/>
      <c r="L33" s="99"/>
      <c r="IG33" s="46"/>
      <c r="IH33" s="46"/>
      <c r="II33" s="46"/>
      <c r="IJ33" s="46"/>
      <c r="IK33" s="46"/>
      <c r="IL33" s="46"/>
      <c r="IM33" s="46"/>
      <c r="IN33" s="46"/>
      <c r="IO33" s="46"/>
    </row>
    <row r="34" spans="1:249" ht="25.5" customHeight="1">
      <c r="A34" s="66"/>
      <c r="B34" s="67"/>
      <c r="C34" s="67"/>
      <c r="D34" s="67"/>
      <c r="E34" s="67"/>
      <c r="F34" s="67"/>
      <c r="G34" s="67"/>
      <c r="H34" s="68"/>
      <c r="I34" s="68"/>
      <c r="J34" s="68"/>
      <c r="K34" s="68"/>
      <c r="L34" s="68"/>
      <c r="IG34" s="46"/>
      <c r="IH34" s="46"/>
      <c r="II34" s="46"/>
      <c r="IJ34" s="46"/>
      <c r="IK34" s="46"/>
      <c r="IL34" s="46"/>
      <c r="IM34" s="46"/>
      <c r="IN34" s="46"/>
      <c r="IO34" s="46"/>
    </row>
    <row r="35" spans="2:12" ht="28.5" customHeight="1">
      <c r="B35" s="75" t="s">
        <v>20</v>
      </c>
      <c r="C35" s="75"/>
      <c r="D35" s="75"/>
      <c r="E35" s="75"/>
      <c r="F35" s="75"/>
      <c r="G35" s="75"/>
      <c r="H35" s="75"/>
      <c r="I35" s="75"/>
      <c r="J35" s="75"/>
      <c r="K35" s="75"/>
      <c r="L35" s="75"/>
    </row>
    <row r="36" spans="1:241" s="59" customFormat="1" ht="45" customHeight="1">
      <c r="A36" s="69" t="s">
        <v>1</v>
      </c>
      <c r="B36" s="28"/>
      <c r="C36" s="92" t="s">
        <v>49</v>
      </c>
      <c r="D36" s="92"/>
      <c r="E36" s="92"/>
      <c r="F36" s="92"/>
      <c r="G36" s="92"/>
      <c r="H36" s="92"/>
      <c r="I36" s="28" t="s">
        <v>4</v>
      </c>
      <c r="J36" s="92" t="s">
        <v>50</v>
      </c>
      <c r="K36" s="92"/>
      <c r="L36" s="92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</row>
    <row r="37" spans="1:249" ht="13.5" customHeight="1">
      <c r="A37" s="29">
        <v>1</v>
      </c>
      <c r="B37" s="28">
        <v>2</v>
      </c>
      <c r="C37" s="92">
        <v>3</v>
      </c>
      <c r="D37" s="92"/>
      <c r="E37" s="92"/>
      <c r="F37" s="92"/>
      <c r="G37" s="92"/>
      <c r="H37" s="92"/>
      <c r="I37" s="30">
        <v>4</v>
      </c>
      <c r="J37" s="92">
        <v>5</v>
      </c>
      <c r="K37" s="92"/>
      <c r="L37" s="92"/>
      <c r="IH37" s="46"/>
      <c r="II37" s="46"/>
      <c r="IJ37" s="46"/>
      <c r="IK37" s="46"/>
      <c r="IL37" s="46"/>
      <c r="IM37" s="46"/>
      <c r="IN37" s="46"/>
      <c r="IO37" s="46"/>
    </row>
    <row r="38" spans="1:241" s="59" customFormat="1" ht="29.25" customHeight="1">
      <c r="A38" s="29" t="s">
        <v>5</v>
      </c>
      <c r="B38" s="28" t="s">
        <v>21</v>
      </c>
      <c r="C38" s="100" t="e">
        <f>H14</f>
        <v>#DIV/0!</v>
      </c>
      <c r="D38" s="100"/>
      <c r="E38" s="100"/>
      <c r="F38" s="100"/>
      <c r="G38" s="100"/>
      <c r="H38" s="100"/>
      <c r="I38" s="70"/>
      <c r="J38" s="101" t="e">
        <f>J14</f>
        <v>#DIV/0!</v>
      </c>
      <c r="K38" s="101"/>
      <c r="L38" s="101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</row>
    <row r="39" spans="1:241" s="59" customFormat="1" ht="25.5" customHeight="1">
      <c r="A39" s="29" t="s">
        <v>7</v>
      </c>
      <c r="B39" s="28" t="s">
        <v>22</v>
      </c>
      <c r="C39" s="101">
        <f>H21</f>
        <v>0</v>
      </c>
      <c r="D39" s="101"/>
      <c r="E39" s="101"/>
      <c r="F39" s="101"/>
      <c r="G39" s="101"/>
      <c r="H39" s="101"/>
      <c r="I39" s="71"/>
      <c r="J39" s="104">
        <f>J21</f>
        <v>0</v>
      </c>
      <c r="K39" s="104"/>
      <c r="L39" s="104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</row>
    <row r="40" spans="1:241" s="59" customFormat="1" ht="30" customHeight="1">
      <c r="A40" s="72"/>
      <c r="B40" s="28" t="s">
        <v>23</v>
      </c>
      <c r="C40" s="105" t="e">
        <f>SUM(C38:C39)</f>
        <v>#DIV/0!</v>
      </c>
      <c r="D40" s="105"/>
      <c r="E40" s="105"/>
      <c r="F40" s="105"/>
      <c r="G40" s="105"/>
      <c r="H40" s="105"/>
      <c r="I40" s="73" t="s">
        <v>10</v>
      </c>
      <c r="J40" s="104" t="e">
        <f>SUM(J38:J39)</f>
        <v>#DIV/0!</v>
      </c>
      <c r="K40" s="104"/>
      <c r="L40" s="104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</row>
    <row r="41" spans="3:10" ht="30" customHeight="1">
      <c r="C41" s="14"/>
      <c r="D41" s="14"/>
      <c r="E41" s="14"/>
      <c r="G41" s="14"/>
      <c r="H41" s="15"/>
      <c r="I41" s="14"/>
      <c r="J41" s="54"/>
    </row>
    <row r="42" spans="3:10" ht="11.25" customHeight="1">
      <c r="C42" s="14"/>
      <c r="D42" s="14"/>
      <c r="E42" s="14"/>
      <c r="G42" s="14"/>
      <c r="H42" s="15"/>
      <c r="I42" s="14"/>
      <c r="J42" s="54"/>
    </row>
    <row r="43" ht="14.25" hidden="1"/>
    <row r="44" spans="2:20" ht="14.25" customHeight="1" hidden="1">
      <c r="B44" s="19"/>
      <c r="C44" s="20"/>
      <c r="D44" s="20"/>
      <c r="E44" s="20"/>
      <c r="F44" s="20"/>
      <c r="G44" s="20"/>
      <c r="H44" s="103"/>
      <c r="I44" s="103"/>
      <c r="J44" s="103"/>
      <c r="K44" s="103"/>
      <c r="L44" s="103"/>
      <c r="M44" s="21"/>
      <c r="N44" s="21"/>
      <c r="O44" s="21"/>
      <c r="P44" s="21"/>
      <c r="Q44" s="21"/>
      <c r="R44" s="21"/>
      <c r="S44" s="21"/>
      <c r="T44" s="21"/>
    </row>
    <row r="45" spans="2:20" ht="14.25" hidden="1">
      <c r="B45" s="22"/>
      <c r="G45" s="23"/>
      <c r="H45" s="24"/>
      <c r="I45" s="25"/>
      <c r="J45" s="26"/>
      <c r="K45" s="24"/>
      <c r="L45" s="27"/>
      <c r="M45" s="27"/>
      <c r="N45" s="27"/>
      <c r="O45" s="27"/>
      <c r="P45" s="27"/>
      <c r="Q45" s="27"/>
      <c r="R45" s="27"/>
      <c r="S45" s="27"/>
      <c r="T45" s="27"/>
    </row>
    <row r="46" spans="2:20" ht="26.25" customHeight="1" hidden="1">
      <c r="B46" s="27"/>
      <c r="G46" s="23"/>
      <c r="H46" s="102"/>
      <c r="I46" s="102"/>
      <c r="J46" s="102"/>
      <c r="K46" s="102"/>
      <c r="L46" s="102"/>
      <c r="M46" s="2"/>
      <c r="N46" s="2"/>
      <c r="O46" s="2"/>
      <c r="P46" s="2"/>
      <c r="Q46" s="2"/>
      <c r="R46" s="2"/>
      <c r="S46" s="2"/>
      <c r="T46" s="2"/>
    </row>
    <row r="47" spans="2:20" ht="14.25" customHeight="1" hidden="1">
      <c r="B47" s="24"/>
      <c r="G47" s="23"/>
      <c r="H47" s="102"/>
      <c r="I47" s="102"/>
      <c r="J47" s="102"/>
      <c r="K47" s="102"/>
      <c r="L47" s="102"/>
      <c r="M47" s="2"/>
      <c r="N47" s="2"/>
      <c r="O47" s="2"/>
      <c r="P47" s="2"/>
      <c r="Q47" s="2"/>
      <c r="R47" s="2"/>
      <c r="S47" s="2"/>
      <c r="T47" s="2"/>
    </row>
    <row r="48" ht="14.25" hidden="1"/>
    <row r="49" spans="2:20" ht="13.5" customHeight="1" hidden="1">
      <c r="B49" s="19"/>
      <c r="C49" s="20"/>
      <c r="D49" s="20"/>
      <c r="E49" s="20"/>
      <c r="F49" s="20"/>
      <c r="G49" s="20"/>
      <c r="H49" s="103"/>
      <c r="I49" s="103"/>
      <c r="J49" s="103"/>
      <c r="K49" s="103"/>
      <c r="L49" s="103"/>
      <c r="M49" s="21"/>
      <c r="N49" s="21"/>
      <c r="O49" s="21"/>
      <c r="P49" s="21"/>
      <c r="Q49" s="21"/>
      <c r="R49" s="21"/>
      <c r="S49" s="21"/>
      <c r="T49" s="21"/>
    </row>
  </sheetData>
  <sheetProtection selectLockedCells="1" selectUnlockedCells="1"/>
  <mergeCells count="55">
    <mergeCell ref="H47:L47"/>
    <mergeCell ref="H49:L49"/>
    <mergeCell ref="C39:H39"/>
    <mergeCell ref="J39:L39"/>
    <mergeCell ref="C40:H40"/>
    <mergeCell ref="J40:L40"/>
    <mergeCell ref="H44:L44"/>
    <mergeCell ref="H46:L46"/>
    <mergeCell ref="C36:H36"/>
    <mergeCell ref="J36:L36"/>
    <mergeCell ref="C37:H37"/>
    <mergeCell ref="J37:L37"/>
    <mergeCell ref="C38:H38"/>
    <mergeCell ref="J38:L38"/>
    <mergeCell ref="B31:G31"/>
    <mergeCell ref="H31:I31"/>
    <mergeCell ref="J31:L31"/>
    <mergeCell ref="B32:G32"/>
    <mergeCell ref="H32:I32"/>
    <mergeCell ref="B33:G33"/>
    <mergeCell ref="H33:I33"/>
    <mergeCell ref="J32:L32"/>
    <mergeCell ref="J33:L33"/>
    <mergeCell ref="B29:G29"/>
    <mergeCell ref="H29:I29"/>
    <mergeCell ref="B30:G30"/>
    <mergeCell ref="H30:I30"/>
    <mergeCell ref="J29:L29"/>
    <mergeCell ref="J30:L30"/>
    <mergeCell ref="B26:G26"/>
    <mergeCell ref="H26:I26"/>
    <mergeCell ref="J26:L26"/>
    <mergeCell ref="B27:G27"/>
    <mergeCell ref="H27:I27"/>
    <mergeCell ref="B28:G28"/>
    <mergeCell ref="H28:I28"/>
    <mergeCell ref="J27:L27"/>
    <mergeCell ref="J28:L28"/>
    <mergeCell ref="B4:L8"/>
    <mergeCell ref="B24:G24"/>
    <mergeCell ref="H24:I24"/>
    <mergeCell ref="J24:L24"/>
    <mergeCell ref="J25:L25"/>
    <mergeCell ref="B25:G25"/>
    <mergeCell ref="H25:I25"/>
    <mergeCell ref="B35:L35"/>
    <mergeCell ref="A1:L1"/>
    <mergeCell ref="A2:L2"/>
    <mergeCell ref="A3:L3"/>
    <mergeCell ref="C18:D18"/>
    <mergeCell ref="C19:D19"/>
    <mergeCell ref="C20:D20"/>
    <mergeCell ref="E18:F18"/>
    <mergeCell ref="E19:F19"/>
    <mergeCell ref="E20:F20"/>
  </mergeCells>
  <printOptions horizontalCentered="1"/>
  <pageMargins left="0.1968503937007874" right="0.1968503937007874" top="0.4330708661417323" bottom="0.1968503937007874" header="0.1968503937007874" footer="0.11811023622047245"/>
  <pageSetup horizontalDpi="600" verticalDpi="600" orientation="landscape" paperSize="9" r:id="rId1"/>
  <headerFooter alignWithMargins="0">
    <oddHeader>&amp;C&amp;"Arial,Normalny"&amp;10&amp;A</oddHeader>
  </headerFooter>
  <rowBreaks count="4" manualBreakCount="4">
    <brk id="8" max="255" man="1"/>
    <brk id="21" max="255" man="1"/>
    <brk id="30" max="255" man="1"/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cp:keywords/>
  <dc:description/>
  <cp:lastModifiedBy>Anna Massier</cp:lastModifiedBy>
  <cp:lastPrinted>2023-03-28T10:39:32Z</cp:lastPrinted>
  <dcterms:created xsi:type="dcterms:W3CDTF">2019-02-04T10:59:38Z</dcterms:created>
  <dcterms:modified xsi:type="dcterms:W3CDTF">2023-04-19T06:44:03Z</dcterms:modified>
  <cp:category/>
  <cp:version/>
  <cp:contentType/>
  <cp:contentStatus/>
  <cp:revision>144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