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2435" activeTab="0"/>
  </bookViews>
  <sheets>
    <sheet name="Formularz cenowy" sheetId="1" r:id="rId1"/>
  </sheets>
  <definedNames>
    <definedName name="_xlnm._FilterDatabase" localSheetId="0" hidden="1">'Formularz cenowy'!$B$1:$M$1</definedName>
    <definedName name="_xlnm.Print_Area" localSheetId="0">'Formularz cenowy'!$A$1:$M$24</definedName>
    <definedName name="_xlnm.Print_Titles" localSheetId="0">'Formularz cenowy'!$1:$1</definedName>
  </definedNames>
  <calcPr fullCalcOnLoad="1"/>
</workbook>
</file>

<file path=xl/sharedStrings.xml><?xml version="1.0" encoding="utf-8"?>
<sst xmlns="http://schemas.openxmlformats.org/spreadsheetml/2006/main" count="140" uniqueCount="90">
  <si>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</si>
  <si>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</si>
  <si>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</si>
  <si>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</si>
  <si>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</si>
  <si>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</si>
  <si>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</si>
  <si>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</si>
  <si>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</si>
  <si>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</si>
  <si>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</si>
  <si>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</si>
  <si>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</si>
  <si>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OLEJ-000-001-001-0</t>
  </si>
  <si>
    <t>Platinum Ultor Extreme 10W/40</t>
  </si>
  <si>
    <t>TAK</t>
  </si>
  <si>
    <t>litr</t>
  </si>
  <si>
    <t>205 l</t>
  </si>
  <si>
    <t>OLEJ-000-001-007-0</t>
  </si>
  <si>
    <t>Hipol ATF IID</t>
  </si>
  <si>
    <t>OLEJ-000-001-010-0</t>
  </si>
  <si>
    <t>Hipol GL-5 80W/90</t>
  </si>
  <si>
    <t>OLEJ-000-001-005-0</t>
  </si>
  <si>
    <t>Platinum Ultor Progress 10W/40</t>
  </si>
  <si>
    <t>OLEJ-000-001-003-0</t>
  </si>
  <si>
    <t>ZF Ecofluid A Life S</t>
  </si>
  <si>
    <t>OLEJ-000-080-090-0</t>
  </si>
  <si>
    <t>PLATINUM GEAR LL 
80W-90</t>
  </si>
  <si>
    <t>OLEJ-000-001-004-0</t>
  </si>
  <si>
    <t xml:space="preserve">Olej hydrauliczny do stosowania w wysokoobciążonych układach napędu, wysokociśnieniowych pompach tłokowych stałego i zmiennego wydatku oraz pompach łopatkowych, gdzie wymagany jest wysoki poziom własności przeciwzużyciowych oleju, oraz w precyzyjnych układach sterowania hydraulicznego i systemach hydraulicznych, które wymagają małych zmian lepkości przy zmianach temperatury. Klasa jakości wg ISO 11158 – HV. Lepkość:  ISO VG: 32. Normy, specyfikacje, dopuszczenia: DIN 51524 cz. 3, Eaton Vickers I-286 S, TATRA 120/48 </t>
  </si>
  <si>
    <t>Hydrol L-HV 32</t>
  </si>
  <si>
    <t>Olej hydrauliczny do stosowania w wysokoobciążonych układach napędu, wysokociśnieniowych pompach tłokowych stałego i zmiennego wydatku oraz pompach łopatkowych, gdzie wymagany jest wysoki poziom własności przeciwzużyciowych oleju, oraz w precyzyjnych układach sterowania hydraulicznego i systemach hydraulicznych, które wymagają małych zmian lepkości przy zmianach temperatury. Klasa jakości wg ISO 11158 – HV. Lepkość: ISO VG: 68. Normy, specyfikacje, dopuszczenia: DIN 51524 cz. 3 11158 HV, DIN 51524 cz. 3 HVLP</t>
  </si>
  <si>
    <t>Hydrol L-HV 68</t>
  </si>
  <si>
    <t>OLEJ-000-001-009-0</t>
  </si>
  <si>
    <t>Olej hydrauliczny przeznaczony do stosowania w automatycznych przekładniach samochodów osobowych, ciężarowych i autobusów, w których producent zaleca stosowanie oleju typu Dexron III. Jakość: GM Dexron® III G. Normy, specyfikacje, dopuszczenia: ZF TE-ML 03D, 04D, 09, 14A, 17C; VOITH H 55.633535.</t>
  </si>
  <si>
    <t>PLATINUM ATF III</t>
  </si>
  <si>
    <t>20 l</t>
  </si>
  <si>
    <t>OLEJ-000-003-001-0</t>
  </si>
  <si>
    <t>Oleje hydrauliczny HYDROL L-HM/HLP przeznaczony do stosowania w wysokoobciążonych układach przeniesienia siły oraz napędu i sterowania hydraulicznego, tj. przekładniach hydraulicznych, mechanizmach regulujących i sterujących oraz innych podobnych urządzeniach, w których występują trudne warunki pracy oraz panuje podwyższona temperatura i wilgotność otoczenia. Normy, specyfikacje, dopuszczenia: ISO 6743/4 L-HM, DIN 51524/2 HLP</t>
  </si>
  <si>
    <t>HYDRAULIC OIL PREMIUM 46
HYDROL L-HM/HLP 46</t>
  </si>
  <si>
    <t>OLEJ-000-003-002-0</t>
  </si>
  <si>
    <t>Liten Premium ŁT-4 EP2</t>
  </si>
  <si>
    <t>kg</t>
  </si>
  <si>
    <t>0,4 kg (tuba)</t>
  </si>
  <si>
    <t>SMAR-000-001-008-0</t>
  </si>
  <si>
    <t>Greasen 
Complex 2</t>
  </si>
  <si>
    <t>180 kg</t>
  </si>
  <si>
    <t>SMAR-000-001-008-1</t>
  </si>
  <si>
    <t>17 kg</t>
  </si>
  <si>
    <t>SMAR-000-001-009-0</t>
  </si>
  <si>
    <t>Greasen S-EP</t>
  </si>
  <si>
    <t>Renolit SO-GFO 35</t>
  </si>
  <si>
    <t>1 kg</t>
  </si>
  <si>
    <t>Carlube Anti Seize Copper
XCG500</t>
  </si>
  <si>
    <t>0,4 kg</t>
  </si>
  <si>
    <t>DIES-000-001-003-0</t>
  </si>
  <si>
    <t>30 l</t>
  </si>
  <si>
    <t xml:space="preserve">1000 l </t>
  </si>
  <si>
    <t>PLYN-000-001-002-1</t>
  </si>
  <si>
    <t>Niskokrzepnący, wielosezonowy koncentrat płynu chłodniczo-konserwującego, rozcieńczany wodą w stosunku objętościowym 1:1 w celu uzyskania stężenia eksploatacyjnego.  Płyn chłodniczo-konserwujący o wysokiej jakości, przeznaczony do układów chłodzenia wszystkich typów samochodów z chłodzeniem cieczowym bez względu na porę roku. Stosowany także w chłodnicach aluminiowych. Nie zamarzający do temperatury (minimalny wymagany) po rozcieńczeniu -35°C. Bez azotynów. Normy, specyfikacje, dopuszczenia: PN-C-40007, ASTM D 3306, BS 6580, SAE J 1034</t>
  </si>
  <si>
    <t>PLYN-000-001-003-0</t>
  </si>
  <si>
    <t>ADBL-000-001-004-0</t>
  </si>
  <si>
    <t>NOXy lub AdBlue</t>
  </si>
  <si>
    <t>PLYN-000-001-005-0</t>
  </si>
  <si>
    <t>DOT-4</t>
  </si>
  <si>
    <t>0,5 l</t>
  </si>
  <si>
    <t>RAZEM:</t>
  </si>
  <si>
    <t>* UWAGA - Zamawiający dopuszcza możliwość zaoferowania innych opakowań handlowych, przy czym zaoferowana cena jednostkowa nie może ulec zmianie. WYKONAWCA WYPEŁNIA TYLKO POLA SZARE</t>
  </si>
  <si>
    <t>PŁYN DO CHŁODNIC PETRYGO PLUS KONC B205L</t>
  </si>
  <si>
    <t>OLEJ-000-001-018-0</t>
  </si>
  <si>
    <t>24000,0</t>
  </si>
  <si>
    <t>SMAR-000-001-010-0</t>
  </si>
  <si>
    <t>SMAR-000-001-011-0</t>
  </si>
  <si>
    <r>
      <t xml:space="preserve">Olej silnikowy, wielosezonowy do silników z zapłonem samoczynnych typu UHPD. Normy, specyfikacje, dopuszczenia: </t>
    </r>
    <r>
      <rPr>
        <b/>
        <sz val="10"/>
        <rFont val="Calibri"/>
        <family val="2"/>
      </rPr>
      <t>SAE: 10W40 API: CF-4/CE/CD</t>
    </r>
  </si>
  <si>
    <r>
      <t xml:space="preserve">Olej przekładniowy typu </t>
    </r>
    <r>
      <rPr>
        <b/>
        <sz val="10"/>
        <rFont val="Calibri"/>
        <family val="2"/>
      </rPr>
      <t>ATF</t>
    </r>
    <r>
      <rPr>
        <sz val="10"/>
        <rFont val="Calibri"/>
        <family val="2"/>
      </rPr>
      <t xml:space="preserve"> klasy </t>
    </r>
    <r>
      <rPr>
        <b/>
        <sz val="10"/>
        <rFont val="Calibri"/>
        <family val="2"/>
      </rPr>
      <t>DEXRON II-D</t>
    </r>
    <r>
      <rPr>
        <sz val="10"/>
        <rFont val="Calibri"/>
        <family val="2"/>
      </rPr>
      <t xml:space="preserve">. Normy, specyfikacje, dopuszczenia:
</t>
    </r>
    <r>
      <rPr>
        <b/>
        <sz val="10"/>
        <rFont val="Calibri"/>
        <family val="2"/>
      </rPr>
      <t>MAN 339 Typ V-1, MAN 339 Typ Z-1, VOITH 55.6335.XX, ZF TE-ML 03D, 04D, 14A, 17C.</t>
    </r>
  </si>
  <si>
    <r>
      <t xml:space="preserve">Olej przekładniowy, wielosezonowy, uniwersalny, do przekładni manualnych i przekładni głównych tylnych mostów. Normy, specyfikacje, dopuszczenia:
</t>
    </r>
    <r>
      <rPr>
        <b/>
        <sz val="10"/>
        <rFont val="Calibri"/>
        <family val="2"/>
      </rPr>
      <t xml:space="preserve">SAE: 80W90; API: GL-5 </t>
    </r>
  </si>
  <si>
    <r>
      <t xml:space="preserve">olej silnikowy syntetyczny do wysokoobciążonych silników 
z zapłonem samoczynnym. Normy, specyfikacje, dopuszczenia: </t>
    </r>
    <r>
      <rPr>
        <b/>
        <sz val="10"/>
        <rFont val="Calibri"/>
        <family val="2"/>
      </rPr>
      <t>SAE: 10W40 ACEA E6-04 DAF PR 228 U1</t>
    </r>
  </si>
  <si>
    <r>
      <t xml:space="preserve">Olej przekładniowy do automatycznych skrzyń biegów, przeznaczony do autobusów miejskich.  Normy, specyfikacje, dopuszczenia: </t>
    </r>
    <r>
      <rPr>
        <b/>
        <sz val="10"/>
        <rFont val="Calibri"/>
        <family val="2"/>
      </rPr>
      <t>ZF 20 F, TE-ML 20.110</t>
    </r>
  </si>
  <si>
    <r>
      <t>Olej przekładniowy, Mineralny, wielosezonowy, o wydłużonym przebiegu. Przeznaczony do stosowania w manualnych skrzyniach biegów oraz mostach napędowych pojazdów mechanicznych. Jakość: API: GL-4/GL-5, API: MT-1. Lepkość: SAE: 80W-90, SAE: J2360. Normy, specyfikacje, dopuszczenia:</t>
    </r>
    <r>
      <rPr>
        <b/>
        <sz val="10"/>
        <rFont val="Calibri"/>
        <family val="2"/>
      </rPr>
      <t xml:space="preserve"> ZF TE-ML TE-ML 02B, 05A, 12L, 12M, 16B, 17B, 19B, 21A</t>
    </r>
  </si>
  <si>
    <r>
      <t xml:space="preserve">Smar wielofunkcyjny w tubach, do smarowania obciążonych łożysk ślizgowych, kulkowych i rolkowych, łożysk kół, przegubów uniwersalnych, nadwozi oraz różnych skojarzeń podlegających obciążeniom udarowym w transporcie, rolnictwie i zastosowaniach poza drogowych. Odporny na podwyższone temperatury. Normy, specyfikacje i dopuszczenia: </t>
    </r>
    <r>
      <rPr>
        <b/>
        <sz val="10"/>
        <rFont val="Calibri"/>
        <family val="2"/>
      </rPr>
      <t>NLGI 2 EP.</t>
    </r>
  </si>
  <si>
    <r>
      <t xml:space="preserve">Smar stały do długookresowego smarowania wysokoobciążonych łożysk tocznych i ślizgowych w samochodach ciężarowych i autobusach, zawierający zagęszczacz litowy. Zakres temperatur (minimalny wymagany), </t>
    </r>
    <r>
      <rPr>
        <b/>
        <sz val="10"/>
        <rFont val="Calibri"/>
        <family val="2"/>
      </rPr>
      <t>-30°C do +160°C</t>
    </r>
    <r>
      <rPr>
        <sz val="10"/>
        <rFont val="Calibri"/>
        <family val="2"/>
      </rPr>
      <t xml:space="preserve">. 
Normy, specyfikacje, dopuszczenia: </t>
    </r>
    <r>
      <rPr>
        <b/>
        <sz val="10"/>
        <rFont val="Calibri"/>
        <family val="2"/>
      </rPr>
      <t>DIN 51502: KP2P-40; ISO 6743-9: DEHB-2; ASTM D4950: GC; NLGI: 2.</t>
    </r>
  </si>
  <si>
    <r>
      <t xml:space="preserve">Smar półpłynny produkowany w oparciu o mydło litowo-wapniowe w klasie konsystencji NLGI 00/000 z dodatkami EP i AW oraz poprawiającymi własności antykorozyjne i antyutleniające, produkowany na bazie oleju syntetycznego, przeznaczony do smarowania skojarzeń trących za pomocą centralnych układów smarowania w temperaturach od </t>
    </r>
    <r>
      <rPr>
        <b/>
        <sz val="10"/>
        <rFont val="Calibri"/>
        <family val="2"/>
      </rPr>
      <t>- 45oC do +90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C. </t>
    </r>
    <r>
      <rPr>
        <sz val="10"/>
        <rFont val="Calibri"/>
        <family val="2"/>
      </rPr>
      <t xml:space="preserve">Normy, specyfikacje, dopuszczenia: </t>
    </r>
    <r>
      <rPr>
        <b/>
        <sz val="10"/>
        <rFont val="Calibri"/>
        <family val="2"/>
      </rPr>
      <t xml:space="preserve">DIN 51 502: KP00/000E-45; ISO 6743-9: EBEB-00/000 </t>
    </r>
  </si>
  <si>
    <r>
      <t xml:space="preserve">Płynny smar przekładniowy </t>
    </r>
    <r>
      <rPr>
        <b/>
        <sz val="10"/>
        <rFont val="Calibri"/>
        <family val="2"/>
      </rPr>
      <t>na bazie mydła sodowego</t>
    </r>
    <r>
      <rPr>
        <sz val="10"/>
        <rFont val="Calibri"/>
        <family val="2"/>
      </rPr>
      <t xml:space="preserve">. Przeznaczony dla przekładni zamkniętych, które nie są olejoszczelne. Zakres temperatur (minimalny wymagany) </t>
    </r>
    <r>
      <rPr>
        <b/>
        <sz val="10"/>
        <rFont val="Calibri"/>
        <family val="2"/>
      </rPr>
      <t>-30°C do +80°C</t>
    </r>
  </si>
  <si>
    <r>
      <t xml:space="preserve">Smar stały na bazie miedzi (tzw. pasta miedziowa) wysokotemperaturowy. Zakres temperatur (minimalny wymagany) </t>
    </r>
    <r>
      <rPr>
        <b/>
        <sz val="10"/>
        <rFont val="Calibri"/>
        <family val="2"/>
      </rPr>
      <t>-30°C do +1100°C</t>
    </r>
    <r>
      <rPr>
        <sz val="10"/>
        <rFont val="Calibri"/>
        <family val="2"/>
      </rPr>
      <t>. Odporny na działanie wody, zasad i kwasów.</t>
    </r>
  </si>
  <si>
    <r>
      <t xml:space="preserve">Dodatek depresujący do oleju napędowego (ON), pozwalający na obniżenie temperatury użytkowania oleju napędowego (zimowego) o </t>
    </r>
    <r>
      <rPr>
        <b/>
        <sz val="10"/>
        <rFont val="Calibri"/>
        <family val="2"/>
      </rPr>
      <t>8 - 15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. Temperatura krzepnięcia nie niższa niż </t>
    </r>
    <r>
      <rPr>
        <b/>
        <sz val="10"/>
        <rFont val="Calibri"/>
        <family val="2"/>
      </rPr>
      <t>-21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C,</t>
    </r>
    <r>
      <rPr>
        <sz val="10"/>
        <rFont val="Calibri"/>
        <family val="2"/>
      </rPr>
      <t xml:space="preserve"> temperatura zapłonu nie niższa niż </t>
    </r>
    <r>
      <rPr>
        <b/>
        <sz val="10"/>
        <rFont val="Calibri"/>
        <family val="2"/>
      </rPr>
      <t>35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C,</t>
    </r>
    <r>
      <rPr>
        <sz val="10"/>
        <rFont val="Calibri"/>
        <family val="2"/>
      </rPr>
      <t xml:space="preserve"> bez zawartości siarki</t>
    </r>
  </si>
  <si>
    <r>
      <t>Xeramic Diesel Protector -40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</t>
    </r>
  </si>
  <si>
    <r>
      <t xml:space="preserve">Płyn do szyb samochodowych zimowy o temperaturze zamarzania co najmniej </t>
    </r>
    <r>
      <rPr>
        <b/>
        <sz val="10"/>
        <rFont val="Calibri"/>
        <family val="2"/>
      </rPr>
      <t>-20°C o przyjemnym zapachu</t>
    </r>
  </si>
  <si>
    <r>
      <t>Sylen zima -20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</t>
    </r>
  </si>
  <si>
    <r>
      <t xml:space="preserve">Roztwór mocznika </t>
    </r>
    <r>
      <rPr>
        <b/>
        <sz val="10"/>
        <rFont val="Calibri"/>
        <family val="2"/>
      </rPr>
      <t>32,5%</t>
    </r>
    <r>
      <rPr>
        <sz val="10"/>
        <rFont val="Calibri"/>
        <family val="2"/>
      </rPr>
      <t xml:space="preserve"> przeznaczony do oczyszczania gazów spalinowych silników wysokoprężnych metodą selektywnej redukcji katalitycznej.</t>
    </r>
  </si>
  <si>
    <r>
      <t xml:space="preserve">Płyn hamulcowy </t>
    </r>
    <r>
      <rPr>
        <b/>
        <sz val="10"/>
        <rFont val="Calibri"/>
        <family val="2"/>
      </rPr>
      <t>DOT 4.</t>
    </r>
    <r>
      <rPr>
        <sz val="10"/>
        <rFont val="Calibri"/>
        <family val="2"/>
      </rPr>
      <t xml:space="preserve"> Suchy punkt wrzenia nie niższy niż </t>
    </r>
    <r>
      <rPr>
        <b/>
        <sz val="10"/>
        <rFont val="Calibri"/>
        <family val="2"/>
      </rPr>
      <t>260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. Normy, specyfikacje, dopuszczenia: </t>
    </r>
    <r>
      <rPr>
        <b/>
        <sz val="10"/>
        <rFont val="Calibri"/>
        <family val="2"/>
      </rPr>
      <t>FMVSS 116, SAE J1703, DIN/ISO 4925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</si>
</sst>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\,\ mm\ dd"/>
    <numFmt numFmtId="171" formatCode="#,##0.00\ &quot;zł&quot;"/>
  </numFmts>
  <fonts count="47">
    <font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textRotation="90" wrapText="1"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4" fontId="0" fillId="33" borderId="0" xfId="0" applyNumberFormat="1" applyFill="1" applyAlignment="1">
      <alignment/>
    </xf>
    <xf numFmtId="0" fontId="3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1" fontId="25" fillId="0" borderId="10" xfId="0" applyNumberFormat="1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164" fontId="26" fillId="0" borderId="11" xfId="0" applyNumberFormat="1" applyFont="1" applyFill="1" applyBorder="1" applyAlignment="1">
      <alignment vertical="center" wrapText="1"/>
    </xf>
    <xf numFmtId="4" fontId="26" fillId="34" borderId="11" xfId="0" applyNumberFormat="1" applyFont="1" applyFill="1" applyBorder="1" applyAlignment="1">
      <alignment vertical="center" wrapText="1"/>
    </xf>
    <xf numFmtId="1" fontId="26" fillId="34" borderId="11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4" fontId="26" fillId="34" borderId="10" xfId="0" applyNumberFormat="1" applyFont="1" applyFill="1" applyBorder="1" applyAlignment="1">
      <alignment vertical="center" wrapText="1"/>
    </xf>
    <xf numFmtId="1" fontId="26" fillId="34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42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4" fontId="26" fillId="33" borderId="0" xfId="0" applyNumberFormat="1" applyFont="1" applyFill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O26"/>
  <sheetViews>
    <sheetView showGridLines="0" tabSelected="1" view="pageBreakPreview" zoomScale="110" zoomScaleNormal="110" zoomScaleSheetLayoutView="110" zoomScalePageLayoutView="0" workbookViewId="0" topLeftCell="A1">
      <selection activeCell="A2" sqref="A2"/>
    </sheetView>
  </sheetViews>
  <sheetFormatPr defaultColWidth="9.140625" defaultRowHeight="12.75"/>
  <cols>
    <col min="1" max="1" width="16.7109375" style="1" customWidth="1"/>
    <col min="2" max="2" width="3.421875" style="2" customWidth="1"/>
    <col min="3" max="3" width="76.421875" style="3" customWidth="1"/>
    <col min="4" max="4" width="18.00390625" style="4" customWidth="1"/>
    <col min="5" max="5" width="5.28125" style="4" customWidth="1"/>
    <col min="6" max="6" width="6.57421875" style="4" customWidth="1"/>
    <col min="7" max="7" width="4.140625" style="0" customWidth="1"/>
    <col min="8" max="8" width="8.7109375" style="5" customWidth="1"/>
    <col min="9" max="9" width="12.421875" style="6" customWidth="1"/>
    <col min="10" max="10" width="6.8515625" style="7" customWidth="1"/>
    <col min="11" max="11" width="12.8515625" style="6" customWidth="1"/>
    <col min="12" max="12" width="6.57421875" style="0" customWidth="1"/>
    <col min="13" max="13" width="6.421875" style="0" customWidth="1"/>
    <col min="14" max="14" width="9.28125" style="8" customWidth="1"/>
  </cols>
  <sheetData>
    <row r="1" spans="1:14" ht="97.5" customHeight="1">
      <c r="A1" s="26" t="s">
        <v>0</v>
      </c>
      <c r="B1" s="27" t="s">
        <v>1</v>
      </c>
      <c r="C1" s="28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9" t="s">
        <v>7</v>
      </c>
      <c r="I1" s="30" t="s">
        <v>8</v>
      </c>
      <c r="J1" s="31" t="s">
        <v>9</v>
      </c>
      <c r="K1" s="30" t="s">
        <v>10</v>
      </c>
      <c r="L1" s="26" t="s">
        <v>11</v>
      </c>
      <c r="M1" s="26" t="s">
        <v>12</v>
      </c>
      <c r="N1" s="9"/>
    </row>
    <row r="2" spans="1:14" ht="37.5" customHeight="1">
      <c r="A2" s="32" t="s">
        <v>13</v>
      </c>
      <c r="B2" s="27">
        <v>1</v>
      </c>
      <c r="C2" s="33" t="s">
        <v>73</v>
      </c>
      <c r="D2" s="32" t="s">
        <v>14</v>
      </c>
      <c r="E2" s="32" t="s">
        <v>15</v>
      </c>
      <c r="F2" s="34">
        <v>2460</v>
      </c>
      <c r="G2" s="34" t="s">
        <v>16</v>
      </c>
      <c r="H2" s="35"/>
      <c r="I2" s="36">
        <f aca="true" t="shared" si="0" ref="I2:I22">IF(H2&gt;0,H2*F2,"")</f>
      </c>
      <c r="J2" s="37"/>
      <c r="K2" s="36">
        <f aca="true" t="shared" si="1" ref="K2:K22">IF(AND(I2="",J2=""),"",IF(AND(I2&lt;&gt;"",ISTEXT(J2)=TRUE),I2,I2*(1+(J2/100))))</f>
      </c>
      <c r="L2" s="34" t="s">
        <v>17</v>
      </c>
      <c r="M2" s="34">
        <v>12</v>
      </c>
      <c r="N2" s="10"/>
    </row>
    <row r="3" spans="1:14" ht="37.5" customHeight="1">
      <c r="A3" s="38" t="s">
        <v>18</v>
      </c>
      <c r="B3" s="27">
        <v>2</v>
      </c>
      <c r="C3" s="33" t="s">
        <v>74</v>
      </c>
      <c r="D3" s="38" t="s">
        <v>19</v>
      </c>
      <c r="E3" s="32" t="s">
        <v>15</v>
      </c>
      <c r="F3" s="34">
        <v>1640</v>
      </c>
      <c r="G3" s="34" t="s">
        <v>16</v>
      </c>
      <c r="H3" s="35"/>
      <c r="I3" s="36">
        <f t="shared" si="0"/>
      </c>
      <c r="J3" s="37"/>
      <c r="K3" s="36">
        <f t="shared" si="1"/>
      </c>
      <c r="L3" s="34" t="s">
        <v>17</v>
      </c>
      <c r="M3" s="34">
        <v>8</v>
      </c>
      <c r="N3" s="10"/>
    </row>
    <row r="4" spans="1:14" ht="37.5" customHeight="1">
      <c r="A4" s="38" t="s">
        <v>20</v>
      </c>
      <c r="B4" s="27">
        <v>3</v>
      </c>
      <c r="C4" s="33" t="s">
        <v>75</v>
      </c>
      <c r="D4" s="38" t="s">
        <v>21</v>
      </c>
      <c r="E4" s="32" t="s">
        <v>15</v>
      </c>
      <c r="F4" s="34">
        <v>820</v>
      </c>
      <c r="G4" s="34" t="s">
        <v>16</v>
      </c>
      <c r="H4" s="35"/>
      <c r="I4" s="36">
        <f t="shared" si="0"/>
      </c>
      <c r="J4" s="37"/>
      <c r="K4" s="36">
        <f t="shared" si="1"/>
      </c>
      <c r="L4" s="34" t="s">
        <v>17</v>
      </c>
      <c r="M4" s="34">
        <f>F4/LEFT(L4,3)</f>
        <v>4</v>
      </c>
      <c r="N4" s="10"/>
    </row>
    <row r="5" spans="1:14" ht="37.5" customHeight="1">
      <c r="A5" s="32" t="s">
        <v>22</v>
      </c>
      <c r="B5" s="27">
        <v>4</v>
      </c>
      <c r="C5" s="33" t="s">
        <v>76</v>
      </c>
      <c r="D5" s="32" t="s">
        <v>23</v>
      </c>
      <c r="E5" s="32" t="s">
        <v>15</v>
      </c>
      <c r="F5" s="39">
        <v>3690</v>
      </c>
      <c r="G5" s="34" t="s">
        <v>16</v>
      </c>
      <c r="H5" s="35"/>
      <c r="I5" s="36">
        <f t="shared" si="0"/>
      </c>
      <c r="J5" s="37"/>
      <c r="K5" s="36">
        <f t="shared" si="1"/>
      </c>
      <c r="L5" s="39" t="s">
        <v>17</v>
      </c>
      <c r="M5" s="34">
        <v>18</v>
      </c>
      <c r="N5" s="10"/>
    </row>
    <row r="6" spans="1:14" ht="37.5" customHeight="1">
      <c r="A6" s="32" t="s">
        <v>24</v>
      </c>
      <c r="B6" s="27">
        <v>5</v>
      </c>
      <c r="C6" s="33" t="s">
        <v>77</v>
      </c>
      <c r="D6" s="32" t="s">
        <v>25</v>
      </c>
      <c r="E6" s="40" t="s">
        <v>15</v>
      </c>
      <c r="F6" s="39">
        <v>1025</v>
      </c>
      <c r="G6" s="34" t="s">
        <v>16</v>
      </c>
      <c r="H6" s="35"/>
      <c r="I6" s="36">
        <f t="shared" si="0"/>
      </c>
      <c r="J6" s="37"/>
      <c r="K6" s="36">
        <f t="shared" si="1"/>
      </c>
      <c r="L6" s="34" t="s">
        <v>17</v>
      </c>
      <c r="M6" s="34">
        <v>5</v>
      </c>
      <c r="N6" s="10"/>
    </row>
    <row r="7" spans="1:14" ht="37.5" customHeight="1">
      <c r="A7" s="32" t="s">
        <v>26</v>
      </c>
      <c r="B7" s="27">
        <v>6</v>
      </c>
      <c r="C7" s="33" t="s">
        <v>78</v>
      </c>
      <c r="D7" s="32" t="s">
        <v>27</v>
      </c>
      <c r="E7" s="32" t="s">
        <v>15</v>
      </c>
      <c r="F7" s="39">
        <v>1025</v>
      </c>
      <c r="G7" s="34" t="s">
        <v>16</v>
      </c>
      <c r="H7" s="35"/>
      <c r="I7" s="36">
        <f t="shared" si="0"/>
      </c>
      <c r="J7" s="37"/>
      <c r="K7" s="36">
        <f t="shared" si="1"/>
      </c>
      <c r="L7" s="34" t="s">
        <v>17</v>
      </c>
      <c r="M7" s="34">
        <v>5</v>
      </c>
      <c r="N7" s="10"/>
    </row>
    <row r="8" spans="1:14" ht="37.5" customHeight="1">
      <c r="A8" s="32" t="s">
        <v>28</v>
      </c>
      <c r="B8" s="27">
        <v>7</v>
      </c>
      <c r="C8" s="41" t="s">
        <v>29</v>
      </c>
      <c r="D8" s="32" t="s">
        <v>30</v>
      </c>
      <c r="E8" s="32" t="s">
        <v>15</v>
      </c>
      <c r="F8" s="39">
        <v>1025</v>
      </c>
      <c r="G8" s="34" t="s">
        <v>16</v>
      </c>
      <c r="H8" s="35"/>
      <c r="I8" s="36">
        <f t="shared" si="0"/>
      </c>
      <c r="J8" s="37"/>
      <c r="K8" s="36">
        <f t="shared" si="1"/>
      </c>
      <c r="L8" s="39" t="s">
        <v>17</v>
      </c>
      <c r="M8" s="34">
        <v>5</v>
      </c>
      <c r="N8" s="10"/>
    </row>
    <row r="9" spans="1:14" ht="37.5" customHeight="1">
      <c r="A9" s="32" t="s">
        <v>69</v>
      </c>
      <c r="B9" s="27">
        <v>8</v>
      </c>
      <c r="C9" s="41" t="s">
        <v>31</v>
      </c>
      <c r="D9" s="32" t="s">
        <v>32</v>
      </c>
      <c r="E9" s="32" t="s">
        <v>15</v>
      </c>
      <c r="F9" s="39">
        <v>410</v>
      </c>
      <c r="G9" s="34" t="s">
        <v>16</v>
      </c>
      <c r="H9" s="35"/>
      <c r="I9" s="36">
        <f t="shared" si="0"/>
      </c>
      <c r="J9" s="37"/>
      <c r="K9" s="36">
        <f t="shared" si="1"/>
      </c>
      <c r="L9" s="39" t="s">
        <v>17</v>
      </c>
      <c r="M9" s="34">
        <v>2</v>
      </c>
      <c r="N9" s="10"/>
    </row>
    <row r="10" spans="1:14" ht="37.5" customHeight="1">
      <c r="A10" s="32" t="s">
        <v>33</v>
      </c>
      <c r="B10" s="27">
        <v>9</v>
      </c>
      <c r="C10" s="33" t="s">
        <v>34</v>
      </c>
      <c r="D10" s="32" t="s">
        <v>35</v>
      </c>
      <c r="E10" s="32" t="s">
        <v>15</v>
      </c>
      <c r="F10" s="39">
        <v>100</v>
      </c>
      <c r="G10" s="34" t="s">
        <v>16</v>
      </c>
      <c r="H10" s="35"/>
      <c r="I10" s="36">
        <f t="shared" si="0"/>
      </c>
      <c r="J10" s="37"/>
      <c r="K10" s="36">
        <f t="shared" si="1"/>
      </c>
      <c r="L10" s="39" t="s">
        <v>36</v>
      </c>
      <c r="M10" s="34">
        <f>F10/LEFT(L10,2)</f>
        <v>5</v>
      </c>
      <c r="N10" s="10"/>
    </row>
    <row r="11" spans="1:14" ht="37.5" customHeight="1">
      <c r="A11" s="32" t="s">
        <v>37</v>
      </c>
      <c r="B11" s="27">
        <v>10</v>
      </c>
      <c r="C11" s="33" t="s">
        <v>38</v>
      </c>
      <c r="D11" s="32" t="s">
        <v>39</v>
      </c>
      <c r="E11" s="32" t="s">
        <v>15</v>
      </c>
      <c r="F11" s="39">
        <v>805</v>
      </c>
      <c r="G11" s="34" t="s">
        <v>16</v>
      </c>
      <c r="H11" s="35"/>
      <c r="I11" s="36">
        <f t="shared" si="0"/>
      </c>
      <c r="J11" s="37"/>
      <c r="K11" s="36">
        <f t="shared" si="1"/>
      </c>
      <c r="L11" s="39" t="s">
        <v>17</v>
      </c>
      <c r="M11" s="34">
        <v>4</v>
      </c>
      <c r="N11" s="10"/>
    </row>
    <row r="12" spans="1:14" ht="37.5" customHeight="1">
      <c r="A12" s="32" t="s">
        <v>40</v>
      </c>
      <c r="B12" s="27">
        <v>11</v>
      </c>
      <c r="C12" s="33" t="s">
        <v>79</v>
      </c>
      <c r="D12" s="32" t="s">
        <v>41</v>
      </c>
      <c r="E12" s="40" t="s">
        <v>15</v>
      </c>
      <c r="F12" s="39">
        <v>60</v>
      </c>
      <c r="G12" s="34" t="s">
        <v>42</v>
      </c>
      <c r="H12" s="35"/>
      <c r="I12" s="36">
        <f t="shared" si="0"/>
      </c>
      <c r="J12" s="37"/>
      <c r="K12" s="36">
        <f t="shared" si="1"/>
      </c>
      <c r="L12" s="39" t="s">
        <v>43</v>
      </c>
      <c r="M12" s="34">
        <v>60</v>
      </c>
      <c r="N12" s="10"/>
    </row>
    <row r="13" spans="1:14" ht="37.5" customHeight="1">
      <c r="A13" s="38" t="s">
        <v>44</v>
      </c>
      <c r="B13" s="27">
        <v>12</v>
      </c>
      <c r="C13" s="42" t="s">
        <v>80</v>
      </c>
      <c r="D13" s="43" t="s">
        <v>45</v>
      </c>
      <c r="E13" s="38" t="s">
        <v>15</v>
      </c>
      <c r="F13" s="34">
        <v>720</v>
      </c>
      <c r="G13" s="34" t="s">
        <v>42</v>
      </c>
      <c r="H13" s="35"/>
      <c r="I13" s="36">
        <f t="shared" si="0"/>
      </c>
      <c r="J13" s="37"/>
      <c r="K13" s="36">
        <f t="shared" si="1"/>
      </c>
      <c r="L13" s="34" t="s">
        <v>46</v>
      </c>
      <c r="M13" s="34">
        <f>F13/LEFT(L13,3)</f>
        <v>4</v>
      </c>
      <c r="N13" s="10"/>
    </row>
    <row r="14" spans="1:14" ht="37.5" customHeight="1">
      <c r="A14" s="38" t="s">
        <v>47</v>
      </c>
      <c r="B14" s="27">
        <v>13</v>
      </c>
      <c r="C14" s="42"/>
      <c r="D14" s="43"/>
      <c r="E14" s="38" t="s">
        <v>15</v>
      </c>
      <c r="F14" s="34">
        <f>3*17</f>
        <v>51</v>
      </c>
      <c r="G14" s="34" t="s">
        <v>42</v>
      </c>
      <c r="H14" s="35"/>
      <c r="I14" s="36">
        <f t="shared" si="0"/>
      </c>
      <c r="J14" s="37"/>
      <c r="K14" s="36">
        <f t="shared" si="1"/>
      </c>
      <c r="L14" s="34" t="s">
        <v>48</v>
      </c>
      <c r="M14" s="34">
        <f>F14/LEFT(L14,2)</f>
        <v>3</v>
      </c>
      <c r="N14" s="10"/>
    </row>
    <row r="15" spans="1:14" ht="37.5" customHeight="1">
      <c r="A15" s="32" t="s">
        <v>49</v>
      </c>
      <c r="B15" s="44">
        <f>B14+1</f>
        <v>14</v>
      </c>
      <c r="C15" s="41" t="s">
        <v>81</v>
      </c>
      <c r="D15" s="32" t="s">
        <v>50</v>
      </c>
      <c r="E15" s="32" t="s">
        <v>15</v>
      </c>
      <c r="F15" s="34">
        <v>34</v>
      </c>
      <c r="G15" s="34" t="s">
        <v>42</v>
      </c>
      <c r="H15" s="35"/>
      <c r="I15" s="36">
        <f t="shared" si="0"/>
      </c>
      <c r="J15" s="37"/>
      <c r="K15" s="36">
        <f t="shared" si="1"/>
      </c>
      <c r="L15" s="34" t="s">
        <v>48</v>
      </c>
      <c r="M15" s="34">
        <v>2</v>
      </c>
      <c r="N15" s="10"/>
    </row>
    <row r="16" spans="1:14" ht="37.5" customHeight="1">
      <c r="A16" s="45" t="s">
        <v>71</v>
      </c>
      <c r="B16" s="65">
        <f>B15+1</f>
        <v>15</v>
      </c>
      <c r="C16" s="45" t="s">
        <v>82</v>
      </c>
      <c r="D16" s="45" t="s">
        <v>51</v>
      </c>
      <c r="E16" s="45" t="s">
        <v>15</v>
      </c>
      <c r="F16" s="46">
        <v>2</v>
      </c>
      <c r="G16" s="46" t="s">
        <v>42</v>
      </c>
      <c r="H16" s="47"/>
      <c r="I16" s="36">
        <f t="shared" si="0"/>
      </c>
      <c r="J16" s="48"/>
      <c r="K16" s="36">
        <f t="shared" si="1"/>
      </c>
      <c r="L16" s="46" t="s">
        <v>52</v>
      </c>
      <c r="M16" s="46">
        <f>F16/LEFT(L16,1)</f>
        <v>2</v>
      </c>
      <c r="N16" s="10"/>
    </row>
    <row r="17" spans="1:14" ht="37.5" customHeight="1">
      <c r="A17" s="49" t="s">
        <v>72</v>
      </c>
      <c r="B17" s="44">
        <f>B16+1</f>
        <v>16</v>
      </c>
      <c r="C17" s="49" t="s">
        <v>83</v>
      </c>
      <c r="D17" s="49" t="s">
        <v>53</v>
      </c>
      <c r="E17" s="49" t="s">
        <v>15</v>
      </c>
      <c r="F17" s="50">
        <v>20</v>
      </c>
      <c r="G17" s="50" t="s">
        <v>42</v>
      </c>
      <c r="H17" s="51"/>
      <c r="I17" s="36">
        <f t="shared" si="0"/>
      </c>
      <c r="J17" s="52"/>
      <c r="K17" s="36">
        <f t="shared" si="1"/>
      </c>
      <c r="L17" s="50" t="s">
        <v>54</v>
      </c>
      <c r="M17" s="50">
        <v>50</v>
      </c>
      <c r="N17" s="10"/>
    </row>
    <row r="18" spans="1:14" ht="37.5" customHeight="1">
      <c r="A18" s="38" t="s">
        <v>55</v>
      </c>
      <c r="B18" s="27">
        <f>B17+1</f>
        <v>17</v>
      </c>
      <c r="C18" s="53" t="s">
        <v>84</v>
      </c>
      <c r="D18" s="38" t="s">
        <v>85</v>
      </c>
      <c r="E18" s="38" t="s">
        <v>15</v>
      </c>
      <c r="F18" s="34">
        <v>90</v>
      </c>
      <c r="G18" s="54" t="s">
        <v>16</v>
      </c>
      <c r="H18" s="35"/>
      <c r="I18" s="36">
        <f t="shared" si="0"/>
      </c>
      <c r="J18" s="37"/>
      <c r="K18" s="36">
        <f t="shared" si="1"/>
      </c>
      <c r="L18" s="34" t="s">
        <v>56</v>
      </c>
      <c r="M18" s="34">
        <v>3</v>
      </c>
      <c r="N18" s="10"/>
    </row>
    <row r="19" spans="1:14" ht="37.5" customHeight="1">
      <c r="A19" s="32" t="s">
        <v>58</v>
      </c>
      <c r="B19" s="27">
        <v>20</v>
      </c>
      <c r="C19" s="55" t="s">
        <v>59</v>
      </c>
      <c r="D19" s="38" t="s">
        <v>68</v>
      </c>
      <c r="E19" s="38" t="s">
        <v>15</v>
      </c>
      <c r="F19" s="39">
        <v>2460</v>
      </c>
      <c r="G19" s="34" t="s">
        <v>16</v>
      </c>
      <c r="H19" s="35"/>
      <c r="I19" s="36">
        <f t="shared" si="0"/>
      </c>
      <c r="J19" s="37"/>
      <c r="K19" s="36">
        <f t="shared" si="1"/>
      </c>
      <c r="L19" s="39" t="s">
        <v>17</v>
      </c>
      <c r="M19" s="34">
        <v>12</v>
      </c>
      <c r="N19" s="10"/>
    </row>
    <row r="20" spans="1:14" ht="37.5" customHeight="1">
      <c r="A20" s="38" t="s">
        <v>60</v>
      </c>
      <c r="B20" s="56">
        <v>21</v>
      </c>
      <c r="C20" s="53" t="s">
        <v>86</v>
      </c>
      <c r="D20" s="38" t="s">
        <v>87</v>
      </c>
      <c r="E20" s="38" t="s">
        <v>15</v>
      </c>
      <c r="F20" s="34">
        <v>3280</v>
      </c>
      <c r="G20" s="54" t="s">
        <v>16</v>
      </c>
      <c r="H20" s="35"/>
      <c r="I20" s="36">
        <f t="shared" si="0"/>
      </c>
      <c r="J20" s="37"/>
      <c r="K20" s="36">
        <f t="shared" si="1"/>
      </c>
      <c r="L20" s="39" t="s">
        <v>17</v>
      </c>
      <c r="M20" s="34">
        <v>16</v>
      </c>
      <c r="N20" s="10"/>
    </row>
    <row r="21" spans="1:14" s="12" customFormat="1" ht="37.5" customHeight="1">
      <c r="A21" s="38" t="s">
        <v>61</v>
      </c>
      <c r="B21" s="57">
        <v>22</v>
      </c>
      <c r="C21" s="53" t="s">
        <v>88</v>
      </c>
      <c r="D21" s="38" t="s">
        <v>62</v>
      </c>
      <c r="E21" s="40" t="s">
        <v>15</v>
      </c>
      <c r="F21" s="58" t="s">
        <v>70</v>
      </c>
      <c r="G21" s="54" t="s">
        <v>16</v>
      </c>
      <c r="H21" s="35"/>
      <c r="I21" s="36">
        <f t="shared" si="0"/>
      </c>
      <c r="J21" s="37"/>
      <c r="K21" s="36">
        <f t="shared" si="1"/>
      </c>
      <c r="L21" s="34" t="s">
        <v>57</v>
      </c>
      <c r="M21" s="34">
        <v>24</v>
      </c>
      <c r="N21" s="11"/>
    </row>
    <row r="22" spans="1:14" s="12" customFormat="1" ht="37.5" customHeight="1">
      <c r="A22" s="38" t="s">
        <v>63</v>
      </c>
      <c r="B22" s="27">
        <f>B21+1</f>
        <v>23</v>
      </c>
      <c r="C22" s="53" t="s">
        <v>89</v>
      </c>
      <c r="D22" s="38" t="s">
        <v>64</v>
      </c>
      <c r="E22" s="38" t="s">
        <v>15</v>
      </c>
      <c r="F22" s="34">
        <v>20</v>
      </c>
      <c r="G22" s="54" t="s">
        <v>16</v>
      </c>
      <c r="H22" s="35"/>
      <c r="I22" s="36">
        <f t="shared" si="0"/>
      </c>
      <c r="J22" s="37"/>
      <c r="K22" s="36">
        <f t="shared" si="1"/>
      </c>
      <c r="L22" s="34" t="s">
        <v>65</v>
      </c>
      <c r="M22" s="34">
        <f>F22/LEFT(L22,3)</f>
        <v>40</v>
      </c>
      <c r="N22" s="11"/>
    </row>
    <row r="23" spans="1:14" ht="23.25" customHeight="1">
      <c r="A23" s="59"/>
      <c r="B23" s="60" t="s">
        <v>66</v>
      </c>
      <c r="C23" s="60"/>
      <c r="D23" s="60"/>
      <c r="E23" s="60"/>
      <c r="F23" s="60"/>
      <c r="G23" s="60"/>
      <c r="H23" s="60"/>
      <c r="I23" s="66">
        <f>IF(SUM(I2:I22)&gt;0,SUM(I2:I22),"")</f>
      </c>
      <c r="J23" s="61"/>
      <c r="K23" s="67">
        <f>IF(SUM(K2:K22)&gt;0,SUM(K2:K22),"")</f>
      </c>
      <c r="L23" s="62"/>
      <c r="M23" s="62"/>
      <c r="N23" s="10"/>
    </row>
    <row r="24" spans="1:14" ht="26.25" customHeight="1">
      <c r="A24" s="63"/>
      <c r="B24" s="64" t="s">
        <v>67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0"/>
    </row>
    <row r="25" spans="1:15" ht="13.5">
      <c r="A25" s="13"/>
      <c r="C25" s="14"/>
      <c r="D25" s="15"/>
      <c r="E25" s="15"/>
      <c r="F25" s="16"/>
      <c r="G25" s="17"/>
      <c r="H25" s="18"/>
      <c r="I25" s="19"/>
      <c r="J25" s="20"/>
      <c r="K25" s="19"/>
      <c r="L25" s="21"/>
      <c r="M25" s="22"/>
      <c r="N25" s="10"/>
      <c r="O25" s="8"/>
    </row>
    <row r="26" spans="1:15" ht="13.5">
      <c r="A26" s="13"/>
      <c r="C26" s="23"/>
      <c r="D26" s="15"/>
      <c r="E26" s="15"/>
      <c r="F26" s="18"/>
      <c r="G26" s="24"/>
      <c r="H26" s="25"/>
      <c r="I26" s="19">
        <f>IF(I23&lt;&gt;"",I23/4.1749,"")</f>
      </c>
      <c r="J26" s="20"/>
      <c r="K26" s="19"/>
      <c r="L26" s="21"/>
      <c r="M26" s="22"/>
      <c r="O26" s="8"/>
    </row>
  </sheetData>
  <sheetProtection selectLockedCells="1" selectUnlockedCells="1"/>
  <autoFilter ref="B1:M1"/>
  <mergeCells count="4">
    <mergeCell ref="C13:C14"/>
    <mergeCell ref="D13:D14"/>
    <mergeCell ref="B24:M24"/>
    <mergeCell ref="B23:H23"/>
  </mergeCells>
  <printOptions/>
  <pageMargins left="0.2362204724409449" right="0.2755905511811024" top="0.5905511811023623" bottom="0.31496062992125984" header="0.2755905511811024" footer="0.1968503937007874"/>
  <pageSetup horizontalDpi="300" verticalDpi="300" orientation="landscape" paperSize="9" scale="78" r:id="rId1"/>
  <headerFooter alignWithMargins="0">
    <oddHeader>&amp;RZałącznik nr 2 do Zaproszenia</oddHeader>
    <oddFooter>&amp;CStrona &amp;P z &amp;N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BARĆ</dc:creator>
  <cp:keywords/>
  <dc:description/>
  <cp:lastModifiedBy>NATALIA KOWALSKA</cp:lastModifiedBy>
  <cp:lastPrinted>2021-10-06T05:20:02Z</cp:lastPrinted>
  <dcterms:created xsi:type="dcterms:W3CDTF">2020-09-17T06:39:17Z</dcterms:created>
  <dcterms:modified xsi:type="dcterms:W3CDTF">2021-10-06T05:22:35Z</dcterms:modified>
  <cp:category/>
  <cp:version/>
  <cp:contentType/>
  <cp:contentStatus/>
</cp:coreProperties>
</file>