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FEEECCA7-D613-4B20-81B3-76E8C53205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Arkusz1!$A$3:$AB$55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G56" i="1" s="1"/>
  <c r="F56" i="1"/>
  <c r="E57" i="1"/>
  <c r="G57" i="1" s="1"/>
  <c r="F57" i="1"/>
  <c r="E58" i="1"/>
  <c r="G58" i="1" s="1"/>
  <c r="F58" i="1"/>
  <c r="E59" i="1"/>
  <c r="G59" i="1" s="1"/>
  <c r="F59" i="1"/>
  <c r="E60" i="1"/>
  <c r="G60" i="1" s="1"/>
  <c r="F60" i="1"/>
  <c r="E61" i="1"/>
  <c r="G61" i="1" s="1"/>
  <c r="F61" i="1"/>
  <c r="E62" i="1"/>
  <c r="G62" i="1" s="1"/>
  <c r="F62" i="1"/>
  <c r="E63" i="1"/>
  <c r="G63" i="1" s="1"/>
  <c r="F63" i="1"/>
  <c r="E64" i="1"/>
  <c r="G64" i="1" s="1"/>
  <c r="F64" i="1"/>
  <c r="D65" i="1"/>
  <c r="F65" i="1" l="1"/>
  <c r="G65" i="1"/>
  <c r="E65" i="1"/>
  <c r="X50" i="1" l="1"/>
  <c r="W50" i="1"/>
  <c r="V5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 l="1"/>
  <c r="V51" i="1" s="1"/>
</calcChain>
</file>

<file path=xl/sharedStrings.xml><?xml version="1.0" encoding="utf-8"?>
<sst xmlns="http://schemas.openxmlformats.org/spreadsheetml/2006/main" count="743" uniqueCount="221">
  <si>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</si>
  <si>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</si>
  <si>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</si>
  <si>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</si>
  <si>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</si>
  <si>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</si>
  <si>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</si>
  <si>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</si>
  <si>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</si>
  <si>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</si>
  <si>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</si>
  <si>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</si>
  <si>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</si>
  <si>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</si>
  <si>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</si>
  <si>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</si>
  <si>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</si>
  <si>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</si>
  <si>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</si>
  <si>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</si>
  <si>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</si>
  <si>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</si>
  <si>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</si>
  <si>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</si>
  <si>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</si>
  <si>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</si>
  <si>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Oczyszczalnia ścieków</t>
  </si>
  <si>
    <t>-</t>
  </si>
  <si>
    <t>ENERGA Operator SA</t>
  </si>
  <si>
    <t>B23</t>
  </si>
  <si>
    <t>Ujęcie Wody</t>
  </si>
  <si>
    <t>Zawadzkiego</t>
  </si>
  <si>
    <t>C23</t>
  </si>
  <si>
    <t>Przepompownia ścieków</t>
  </si>
  <si>
    <t>Sienkiewicza</t>
  </si>
  <si>
    <t>1</t>
  </si>
  <si>
    <t>C12a</t>
  </si>
  <si>
    <t>Narutowicza</t>
  </si>
  <si>
    <t>C11</t>
  </si>
  <si>
    <t>52982</t>
  </si>
  <si>
    <t>Dąbrowskiego</t>
  </si>
  <si>
    <t>99277</t>
  </si>
  <si>
    <t>Asnyka</t>
  </si>
  <si>
    <t>20081</t>
  </si>
  <si>
    <t>Miejski Zakład Wodociągów i Kanalizacji Sp. z o.o., Energetyczna 11, 62-600 Koło, NIP 6662110392</t>
  </si>
  <si>
    <t>Dane Nabywcy (adres, nr NIP)</t>
  </si>
  <si>
    <t>Dane Odbiorcy (adres)</t>
  </si>
  <si>
    <t>Kolejowa</t>
  </si>
  <si>
    <t>78</t>
  </si>
  <si>
    <t>węzeł ciepł.</t>
  </si>
  <si>
    <t>Blizna</t>
  </si>
  <si>
    <t>37</t>
  </si>
  <si>
    <t>Powstańców Wlkp.</t>
  </si>
  <si>
    <t>6</t>
  </si>
  <si>
    <t>Bolesława Prusa U. Skarbo.</t>
  </si>
  <si>
    <t>04004394</t>
  </si>
  <si>
    <t>Włocławska</t>
  </si>
  <si>
    <t>8</t>
  </si>
  <si>
    <t>13704167</t>
  </si>
  <si>
    <t>10</t>
  </si>
  <si>
    <t>13165856</t>
  </si>
  <si>
    <t>11</t>
  </si>
  <si>
    <t>90582014</t>
  </si>
  <si>
    <t>Toruńska</t>
  </si>
  <si>
    <t>66</t>
  </si>
  <si>
    <t>7907292</t>
  </si>
  <si>
    <t>Ceramiczna</t>
  </si>
  <si>
    <t>2</t>
  </si>
  <si>
    <t>11111692</t>
  </si>
  <si>
    <t>Broniewskiego</t>
  </si>
  <si>
    <t>9</t>
  </si>
  <si>
    <t>71569220</t>
  </si>
  <si>
    <t>17</t>
  </si>
  <si>
    <t>130103</t>
  </si>
  <si>
    <t>Szkolna</t>
  </si>
  <si>
    <t>10557857</t>
  </si>
  <si>
    <t>13704194</t>
  </si>
  <si>
    <t>Wojciechowskiego</t>
  </si>
  <si>
    <t>19</t>
  </si>
  <si>
    <t>71492468</t>
  </si>
  <si>
    <t>Ks. Opałki</t>
  </si>
  <si>
    <t>20</t>
  </si>
  <si>
    <t>61014336</t>
  </si>
  <si>
    <t>16</t>
  </si>
  <si>
    <t>90581943</t>
  </si>
  <si>
    <t>71443445</t>
  </si>
  <si>
    <t>41</t>
  </si>
  <si>
    <t>92</t>
  </si>
  <si>
    <t>90581928</t>
  </si>
  <si>
    <t>34</t>
  </si>
  <si>
    <t>70840582</t>
  </si>
  <si>
    <t>86</t>
  </si>
  <si>
    <t>Tulipanowa</t>
  </si>
  <si>
    <t>5</t>
  </si>
  <si>
    <t>71569043</t>
  </si>
  <si>
    <t>72</t>
  </si>
  <si>
    <t>71491118</t>
  </si>
  <si>
    <t>Narcyzowa</t>
  </si>
  <si>
    <t>3</t>
  </si>
  <si>
    <t>20358938</t>
  </si>
  <si>
    <t>90</t>
  </si>
  <si>
    <t>90582032</t>
  </si>
  <si>
    <t>68</t>
  </si>
  <si>
    <t>7947799</t>
  </si>
  <si>
    <t>Różana</t>
  </si>
  <si>
    <t>03925336</t>
  </si>
  <si>
    <t>101493</t>
  </si>
  <si>
    <t>00075967</t>
  </si>
  <si>
    <t>PCK</t>
  </si>
  <si>
    <t>121947</t>
  </si>
  <si>
    <t>56</t>
  </si>
  <si>
    <t>90581975</t>
  </si>
  <si>
    <t>70</t>
  </si>
  <si>
    <t>03956032</t>
  </si>
  <si>
    <t>18</t>
  </si>
  <si>
    <t>11790356</t>
  </si>
  <si>
    <t>26</t>
  </si>
  <si>
    <t>sumator</t>
  </si>
  <si>
    <t>Przesmyk</t>
  </si>
  <si>
    <t>uklad jest dostosowany do usługi tpa</t>
  </si>
  <si>
    <t xml:space="preserve">Przesmyk </t>
  </si>
  <si>
    <t>Lp. Zamawiających</t>
  </si>
  <si>
    <t>Miejski Zakład Energetyki Cieplnej Spółka z ograniczoną odpowiedzialnością, ul. Przesmyk 1, 62-600 Koło NIP 666-10-05-055</t>
  </si>
  <si>
    <t>Miejski Zakład Energetyki Cieplnej Spółka z ograniczoną odpowiedzialnością, ul. Przesmyk 1, 62-600 Koło</t>
  </si>
  <si>
    <t>Miejski Zakład Wodociągów i Kanalizacji Sp. z o.o., Energetyczna 11, 62-600 Koło</t>
  </si>
  <si>
    <t>70277282</t>
  </si>
  <si>
    <t>70437934</t>
  </si>
  <si>
    <t>80560252</t>
  </si>
  <si>
    <t>93964483</t>
  </si>
  <si>
    <t>93847708</t>
  </si>
  <si>
    <t>36</t>
  </si>
  <si>
    <t>93692446</t>
  </si>
  <si>
    <t>58007886</t>
  </si>
  <si>
    <t>58007871</t>
  </si>
  <si>
    <t>Przepompownia ścieków opadowych</t>
  </si>
  <si>
    <t>Klonowa</t>
  </si>
  <si>
    <t>Energetyczna</t>
  </si>
  <si>
    <t>Leśna</t>
  </si>
  <si>
    <t>93851033</t>
  </si>
  <si>
    <t>94577636</t>
  </si>
  <si>
    <t>70278860</t>
  </si>
  <si>
    <t>MZEC Sp. z o.o.</t>
  </si>
  <si>
    <t>MZWiK Sp. z o.o.</t>
  </si>
  <si>
    <t>rozdzielona</t>
  </si>
  <si>
    <t xml:space="preserve">Okres obowiązywania obecnej umowy </t>
  </si>
  <si>
    <t>suma</t>
  </si>
  <si>
    <t>szacowana roczna ilość energii wytworzonej w instalacji (kWh)</t>
  </si>
  <si>
    <t>moc instalacji (kWp)</t>
  </si>
  <si>
    <t>Enea Obrót SA.</t>
  </si>
  <si>
    <t>31.12.2021 r., terminowa, nie wymaga wypowiedzenia</t>
  </si>
  <si>
    <t>sumator 590243847029149131</t>
  </si>
  <si>
    <t>590243847029418305</t>
  </si>
  <si>
    <t>590243847029217779</t>
  </si>
  <si>
    <t>590243847029183005</t>
  </si>
  <si>
    <t>590243847029248711</t>
  </si>
  <si>
    <t>590243847029327379</t>
  </si>
  <si>
    <t>590243847029260645</t>
  </si>
  <si>
    <t>590243847029281862</t>
  </si>
  <si>
    <t>590243847029312221</t>
  </si>
  <si>
    <t>590243847029169603</t>
  </si>
  <si>
    <t>590243847029443055</t>
  </si>
  <si>
    <t>590243847029377022</t>
  </si>
  <si>
    <t>590243847029327713</t>
  </si>
  <si>
    <t>590243847029260638</t>
  </si>
  <si>
    <t>590243847029151660</t>
  </si>
  <si>
    <t>590243847029258741</t>
  </si>
  <si>
    <t>590243847029275793</t>
  </si>
  <si>
    <t>590243847029131624</t>
  </si>
  <si>
    <t>590243847029277520</t>
  </si>
  <si>
    <t>590243847029217786</t>
  </si>
  <si>
    <t>590243847029422272</t>
  </si>
  <si>
    <t>590243847029410286</t>
  </si>
  <si>
    <t>590243847029460762</t>
  </si>
  <si>
    <t>590243847029446810</t>
  </si>
  <si>
    <t>590243847029376469</t>
  </si>
  <si>
    <t>590243847029105359</t>
  </si>
  <si>
    <t>590243847029219513</t>
  </si>
  <si>
    <t>590243847029489985</t>
  </si>
  <si>
    <t>590243847029369089</t>
  </si>
  <si>
    <t>590243847029405794</t>
  </si>
  <si>
    <t>590243847029259830</t>
  </si>
  <si>
    <t>590243847029427512</t>
  </si>
  <si>
    <t>590243847029350513</t>
  </si>
  <si>
    <t>590243847029218981</t>
  </si>
  <si>
    <t>590243847029446797</t>
  </si>
  <si>
    <t>590243847029467372</t>
  </si>
  <si>
    <t>590243847029325207</t>
  </si>
  <si>
    <t>590243847029418367</t>
  </si>
  <si>
    <t>590243847029442980</t>
  </si>
  <si>
    <t>590243847029176335</t>
  </si>
  <si>
    <t>590243847029303007</t>
  </si>
  <si>
    <t>590243847029185900</t>
  </si>
  <si>
    <t>590243847029506026</t>
  </si>
  <si>
    <t>590243847029507368</t>
  </si>
  <si>
    <t>590243847029233793</t>
  </si>
  <si>
    <t>Załącznik nr 1 do SWZ - opis przedmiotu zamówienia</t>
  </si>
  <si>
    <t>Wyszczególnienie - grupa taryfowa</t>
  </si>
  <si>
    <t>Zużycie energii elektrycznej w trakcie trwania zamówienia w kWh - zamówienie planowane</t>
  </si>
  <si>
    <t>Zwiększenie ilości energii elektrycznej w trakcie trwania zamówienia +20% zamówienia planowanego (kWh)</t>
  </si>
  <si>
    <t>Zmniejszenie ilości energii elektrycznej w trakcie trwania zamówienia - 30% zamówienia planowanego (kWh)</t>
  </si>
  <si>
    <t>A</t>
  </si>
  <si>
    <t>B</t>
  </si>
  <si>
    <t>C = B X 20%</t>
  </si>
  <si>
    <t>D = B x 30%</t>
  </si>
  <si>
    <t>E = B +C</t>
  </si>
  <si>
    <t>B23 I strefa</t>
  </si>
  <si>
    <t>B23 II strefa</t>
  </si>
  <si>
    <t>B23 III strefa</t>
  </si>
  <si>
    <t>C12a I strefa</t>
  </si>
  <si>
    <t>C12a II strefa</t>
  </si>
  <si>
    <t>C23 I strefa</t>
  </si>
  <si>
    <t>C23 II strefa</t>
  </si>
  <si>
    <t>C23 III strefa</t>
  </si>
  <si>
    <t>Maksymalne zużycie energii elektrycznej w trakcie trwania zamówienia w kWh - zamówienie planowane ze zwiększeniem</t>
  </si>
  <si>
    <t>Podsumowane wg grup taryfowych:</t>
  </si>
  <si>
    <t>rodzaj umowy, termin obowiązywnia umowy na odkup energii elektrycznej, okres wypowiedzenia</t>
  </si>
  <si>
    <t xml:space="preserve">Zużycie za rok 2022 (kWh) planowana wielkość energii - po odjęciu  energii wyprodukowanej w oze </t>
  </si>
  <si>
    <t>Informacja o instalacji OZE (panele fotowoltaiczne)</t>
  </si>
  <si>
    <t>suma 2022</t>
  </si>
  <si>
    <t>Łącznie wartość zamówienia  dla zamówienia na 2022  r.</t>
  </si>
  <si>
    <t>rodzielone, umowa na odkup zawarta z Enea SA. na czas określony do dnia 31.12.2021 r., nie wymaga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</si>
</sst>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tabSelected="1" topLeftCell="O36" zoomScale="80" zoomScaleNormal="80" workbookViewId="0">
      <selection activeCell="Z40" sqref="Z40"/>
    </sheetView>
  </sheetViews>
  <sheetFormatPr defaultColWidth="9.1796875" defaultRowHeight="13" x14ac:dyDescent="0.35"/>
  <cols>
    <col min="1" max="1" width="10" style="1" customWidth="1"/>
    <col min="2" max="2" width="7.81640625" style="2" customWidth="1"/>
    <col min="3" max="3" width="35.08984375" style="36" customWidth="1"/>
    <col min="4" max="4" width="28.453125" style="5" customWidth="1"/>
    <col min="5" max="5" width="19" style="36" customWidth="1"/>
    <col min="6" max="6" width="17.81640625" style="5" customWidth="1"/>
    <col min="7" max="7" width="19.54296875" style="5" customWidth="1"/>
    <col min="8" max="8" width="10.1796875" style="11" customWidth="1"/>
    <col min="9" max="9" width="10.1796875" style="5" customWidth="1"/>
    <col min="10" max="10" width="11.453125" style="5" customWidth="1"/>
    <col min="11" max="11" width="12.1796875" style="5" customWidth="1"/>
    <col min="12" max="12" width="13.6328125" style="5" customWidth="1"/>
    <col min="13" max="13" width="10.81640625" style="5" customWidth="1"/>
    <col min="14" max="14" width="21.81640625" style="5" customWidth="1"/>
    <col min="15" max="15" width="9.54296875" style="11" customWidth="1"/>
    <col min="16" max="16" width="8.1796875" style="11" customWidth="1"/>
    <col min="17" max="17" width="11.08984375" style="11" customWidth="1"/>
    <col min="18" max="18" width="18.6328125" style="11" customWidth="1"/>
    <col min="19" max="19" width="28.453125" style="5" customWidth="1"/>
    <col min="20" max="21" width="11.54296875" style="5" customWidth="1"/>
    <col min="22" max="25" width="10" style="40" customWidth="1"/>
    <col min="26" max="26" width="32.81640625" style="5" customWidth="1"/>
    <col min="27" max="27" width="13.36328125" style="5" customWidth="1"/>
    <col min="28" max="28" width="11.453125" style="5" customWidth="1"/>
    <col min="29" max="16384" width="9.1796875" style="5"/>
  </cols>
  <sheetData>
    <row r="1" spans="1:28" x14ac:dyDescent="0.35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3"/>
      <c r="S1" s="4"/>
      <c r="T1" s="4"/>
      <c r="U1" s="4"/>
      <c r="V1" s="77"/>
      <c r="W1" s="77"/>
      <c r="X1" s="77"/>
      <c r="Y1" s="77"/>
      <c r="Z1" s="78" t="s">
        <v>195</v>
      </c>
      <c r="AA1" s="78"/>
      <c r="AB1" s="78"/>
    </row>
    <row r="2" spans="1:28" s="59" customFormat="1" ht="58.5" customHeight="1" x14ac:dyDescent="0.35">
      <c r="A2" s="67" t="s">
        <v>121</v>
      </c>
      <c r="B2" s="71" t="s">
        <v>0</v>
      </c>
      <c r="C2" s="72" t="s">
        <v>45</v>
      </c>
      <c r="D2" s="74" t="s">
        <v>46</v>
      </c>
      <c r="E2" s="70" t="s">
        <v>1</v>
      </c>
      <c r="F2" s="70" t="s">
        <v>2</v>
      </c>
      <c r="G2" s="70"/>
      <c r="H2" s="70"/>
      <c r="I2" s="70"/>
      <c r="J2" s="70"/>
      <c r="K2" s="6" t="s">
        <v>3</v>
      </c>
      <c r="L2" s="70" t="s">
        <v>4</v>
      </c>
      <c r="M2" s="70" t="s">
        <v>5</v>
      </c>
      <c r="N2" s="70" t="s">
        <v>144</v>
      </c>
      <c r="O2" s="70" t="s">
        <v>6</v>
      </c>
      <c r="P2" s="70" t="s">
        <v>7</v>
      </c>
      <c r="Q2" s="71" t="s">
        <v>8</v>
      </c>
      <c r="R2" s="71" t="s">
        <v>9</v>
      </c>
      <c r="S2" s="71" t="s">
        <v>10</v>
      </c>
      <c r="T2" s="70" t="s">
        <v>11</v>
      </c>
      <c r="U2" s="70"/>
      <c r="V2" s="79" t="s">
        <v>216</v>
      </c>
      <c r="W2" s="79"/>
      <c r="X2" s="79"/>
      <c r="Y2" s="79"/>
      <c r="Z2" s="67" t="s">
        <v>217</v>
      </c>
      <c r="AA2" s="67"/>
      <c r="AB2" s="67"/>
    </row>
    <row r="3" spans="1:28" s="11" customFormat="1" ht="70.5" customHeight="1" x14ac:dyDescent="0.35">
      <c r="A3" s="67"/>
      <c r="B3" s="71"/>
      <c r="C3" s="73"/>
      <c r="D3" s="75"/>
      <c r="E3" s="70"/>
      <c r="F3" s="8" t="s">
        <v>13</v>
      </c>
      <c r="G3" s="8" t="s">
        <v>14</v>
      </c>
      <c r="H3" s="8" t="s">
        <v>15</v>
      </c>
      <c r="I3" s="8" t="s">
        <v>12</v>
      </c>
      <c r="J3" s="8" t="s">
        <v>16</v>
      </c>
      <c r="K3" s="8" t="s">
        <v>17</v>
      </c>
      <c r="L3" s="70"/>
      <c r="M3" s="70"/>
      <c r="N3" s="70"/>
      <c r="O3" s="70"/>
      <c r="P3" s="70"/>
      <c r="Q3" s="71"/>
      <c r="R3" s="71"/>
      <c r="S3" s="71"/>
      <c r="T3" s="7" t="s">
        <v>18</v>
      </c>
      <c r="U3" s="7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10" t="s">
        <v>215</v>
      </c>
      <c r="AA3" s="10" t="s">
        <v>146</v>
      </c>
      <c r="AB3" s="10" t="s">
        <v>147</v>
      </c>
    </row>
    <row r="4" spans="1:28" ht="52" x14ac:dyDescent="0.35">
      <c r="A4" s="68" t="s">
        <v>141</v>
      </c>
      <c r="B4" s="12">
        <v>1</v>
      </c>
      <c r="C4" s="13" t="s">
        <v>122</v>
      </c>
      <c r="D4" s="13" t="s">
        <v>123</v>
      </c>
      <c r="E4" s="13" t="s">
        <v>49</v>
      </c>
      <c r="F4" s="13" t="s">
        <v>25</v>
      </c>
      <c r="G4" s="13" t="s">
        <v>47</v>
      </c>
      <c r="H4" s="14" t="s">
        <v>48</v>
      </c>
      <c r="I4" s="13" t="s">
        <v>24</v>
      </c>
      <c r="J4" s="13" t="s">
        <v>25</v>
      </c>
      <c r="K4" s="13" t="s">
        <v>28</v>
      </c>
      <c r="L4" s="13" t="s">
        <v>148</v>
      </c>
      <c r="M4" s="13" t="s">
        <v>143</v>
      </c>
      <c r="N4" s="13" t="s">
        <v>149</v>
      </c>
      <c r="O4" s="14" t="s">
        <v>38</v>
      </c>
      <c r="P4" s="15">
        <v>6.5</v>
      </c>
      <c r="Q4" s="16">
        <v>90582021</v>
      </c>
      <c r="R4" s="16" t="s">
        <v>153</v>
      </c>
      <c r="S4" s="17"/>
      <c r="T4" s="18">
        <v>44562</v>
      </c>
      <c r="U4" s="18">
        <v>44926</v>
      </c>
      <c r="V4" s="19">
        <v>11210</v>
      </c>
      <c r="W4" s="19"/>
      <c r="X4" s="19"/>
      <c r="Y4" s="20">
        <f t="shared" ref="Y4:Y40" si="0">V4+W4+X4</f>
        <v>11210</v>
      </c>
      <c r="Z4" s="19"/>
      <c r="AA4" s="21"/>
      <c r="AB4" s="21"/>
    </row>
    <row r="5" spans="1:28" ht="52" x14ac:dyDescent="0.35">
      <c r="A5" s="68"/>
      <c r="B5" s="12">
        <v>2</v>
      </c>
      <c r="C5" s="13" t="s">
        <v>122</v>
      </c>
      <c r="D5" s="13" t="s">
        <v>123</v>
      </c>
      <c r="E5" s="13" t="s">
        <v>49</v>
      </c>
      <c r="F5" s="13" t="s">
        <v>25</v>
      </c>
      <c r="G5" s="13" t="s">
        <v>50</v>
      </c>
      <c r="H5" s="14" t="s">
        <v>51</v>
      </c>
      <c r="I5" s="13" t="s">
        <v>24</v>
      </c>
      <c r="J5" s="13" t="s">
        <v>25</v>
      </c>
      <c r="K5" s="13" t="s">
        <v>28</v>
      </c>
      <c r="L5" s="13" t="s">
        <v>148</v>
      </c>
      <c r="M5" s="13" t="s">
        <v>143</v>
      </c>
      <c r="N5" s="13" t="s">
        <v>149</v>
      </c>
      <c r="O5" s="14" t="s">
        <v>38</v>
      </c>
      <c r="P5" s="15">
        <v>6.5</v>
      </c>
      <c r="Q5" s="16" t="s">
        <v>125</v>
      </c>
      <c r="R5" s="16" t="s">
        <v>178</v>
      </c>
      <c r="S5" s="17"/>
      <c r="T5" s="18">
        <v>44562</v>
      </c>
      <c r="U5" s="18">
        <v>44926</v>
      </c>
      <c r="V5" s="19">
        <v>12840</v>
      </c>
      <c r="W5" s="19"/>
      <c r="X5" s="19"/>
      <c r="Y5" s="20">
        <f t="shared" si="0"/>
        <v>12840</v>
      </c>
      <c r="Z5" s="19"/>
      <c r="AA5" s="21"/>
      <c r="AB5" s="21"/>
    </row>
    <row r="6" spans="1:28" ht="52" x14ac:dyDescent="0.35">
      <c r="A6" s="68"/>
      <c r="B6" s="12">
        <v>3</v>
      </c>
      <c r="C6" s="13" t="s">
        <v>122</v>
      </c>
      <c r="D6" s="13" t="s">
        <v>123</v>
      </c>
      <c r="E6" s="13" t="s">
        <v>49</v>
      </c>
      <c r="F6" s="13" t="s">
        <v>25</v>
      </c>
      <c r="G6" s="13" t="s">
        <v>52</v>
      </c>
      <c r="H6" s="14" t="s">
        <v>53</v>
      </c>
      <c r="I6" s="13" t="s">
        <v>24</v>
      </c>
      <c r="J6" s="13" t="s">
        <v>25</v>
      </c>
      <c r="K6" s="13" t="s">
        <v>28</v>
      </c>
      <c r="L6" s="13" t="s">
        <v>148</v>
      </c>
      <c r="M6" s="13" t="s">
        <v>143</v>
      </c>
      <c r="N6" s="13" t="s">
        <v>149</v>
      </c>
      <c r="O6" s="14" t="s">
        <v>38</v>
      </c>
      <c r="P6" s="15">
        <v>3.5</v>
      </c>
      <c r="Q6" s="16" t="s">
        <v>126</v>
      </c>
      <c r="R6" s="16" t="s">
        <v>180</v>
      </c>
      <c r="S6" s="17"/>
      <c r="T6" s="18">
        <v>44562</v>
      </c>
      <c r="U6" s="18">
        <v>44926</v>
      </c>
      <c r="V6" s="19">
        <v>4019</v>
      </c>
      <c r="W6" s="19"/>
      <c r="X6" s="19"/>
      <c r="Y6" s="20">
        <f t="shared" si="0"/>
        <v>4019</v>
      </c>
      <c r="Z6" s="19"/>
      <c r="AA6" s="21"/>
      <c r="AB6" s="21"/>
    </row>
    <row r="7" spans="1:28" ht="52" x14ac:dyDescent="0.35">
      <c r="A7" s="68"/>
      <c r="B7" s="12">
        <v>4</v>
      </c>
      <c r="C7" s="13" t="s">
        <v>122</v>
      </c>
      <c r="D7" s="13" t="s">
        <v>123</v>
      </c>
      <c r="E7" s="13" t="s">
        <v>49</v>
      </c>
      <c r="F7" s="13" t="s">
        <v>25</v>
      </c>
      <c r="G7" s="13" t="s">
        <v>54</v>
      </c>
      <c r="H7" s="14">
        <v>0</v>
      </c>
      <c r="I7" s="13" t="s">
        <v>24</v>
      </c>
      <c r="J7" s="13" t="s">
        <v>25</v>
      </c>
      <c r="K7" s="13" t="s">
        <v>28</v>
      </c>
      <c r="L7" s="13" t="s">
        <v>148</v>
      </c>
      <c r="M7" s="13" t="s">
        <v>143</v>
      </c>
      <c r="N7" s="13" t="s">
        <v>149</v>
      </c>
      <c r="O7" s="14" t="s">
        <v>38</v>
      </c>
      <c r="P7" s="15">
        <v>3.5</v>
      </c>
      <c r="Q7" s="16" t="s">
        <v>55</v>
      </c>
      <c r="R7" s="16" t="s">
        <v>177</v>
      </c>
      <c r="S7" s="17"/>
      <c r="T7" s="18">
        <v>44562</v>
      </c>
      <c r="U7" s="18">
        <v>44926</v>
      </c>
      <c r="V7" s="19">
        <v>4203</v>
      </c>
      <c r="W7" s="19"/>
      <c r="X7" s="19"/>
      <c r="Y7" s="20">
        <f t="shared" si="0"/>
        <v>4203</v>
      </c>
      <c r="Z7" s="19"/>
      <c r="AA7" s="21"/>
      <c r="AB7" s="21"/>
    </row>
    <row r="8" spans="1:28" ht="52" x14ac:dyDescent="0.35">
      <c r="A8" s="68"/>
      <c r="B8" s="12">
        <v>5</v>
      </c>
      <c r="C8" s="13" t="s">
        <v>122</v>
      </c>
      <c r="D8" s="13" t="s">
        <v>123</v>
      </c>
      <c r="E8" s="13" t="s">
        <v>49</v>
      </c>
      <c r="F8" s="13" t="s">
        <v>25</v>
      </c>
      <c r="G8" s="13" t="s">
        <v>56</v>
      </c>
      <c r="H8" s="14" t="s">
        <v>57</v>
      </c>
      <c r="I8" s="13" t="s">
        <v>24</v>
      </c>
      <c r="J8" s="13" t="s">
        <v>25</v>
      </c>
      <c r="K8" s="13" t="s">
        <v>28</v>
      </c>
      <c r="L8" s="13" t="s">
        <v>148</v>
      </c>
      <c r="M8" s="13" t="s">
        <v>143</v>
      </c>
      <c r="N8" s="13" t="s">
        <v>149</v>
      </c>
      <c r="O8" s="14" t="s">
        <v>38</v>
      </c>
      <c r="P8" s="15">
        <v>3.5</v>
      </c>
      <c r="Q8" s="16" t="s">
        <v>58</v>
      </c>
      <c r="R8" s="16" t="s">
        <v>174</v>
      </c>
      <c r="S8" s="17"/>
      <c r="T8" s="18">
        <v>44562</v>
      </c>
      <c r="U8" s="18">
        <v>44926</v>
      </c>
      <c r="V8" s="19">
        <v>12925</v>
      </c>
      <c r="W8" s="19"/>
      <c r="X8" s="19"/>
      <c r="Y8" s="20">
        <f t="shared" si="0"/>
        <v>12925</v>
      </c>
      <c r="Z8" s="19"/>
      <c r="AA8" s="21"/>
      <c r="AB8" s="21"/>
    </row>
    <row r="9" spans="1:28" ht="52" x14ac:dyDescent="0.35">
      <c r="A9" s="68"/>
      <c r="B9" s="12">
        <v>6</v>
      </c>
      <c r="C9" s="13" t="s">
        <v>122</v>
      </c>
      <c r="D9" s="13" t="s">
        <v>123</v>
      </c>
      <c r="E9" s="13" t="s">
        <v>49</v>
      </c>
      <c r="F9" s="13" t="s">
        <v>25</v>
      </c>
      <c r="G9" s="13" t="s">
        <v>56</v>
      </c>
      <c r="H9" s="14" t="s">
        <v>59</v>
      </c>
      <c r="I9" s="13" t="s">
        <v>24</v>
      </c>
      <c r="J9" s="13" t="s">
        <v>25</v>
      </c>
      <c r="K9" s="13" t="s">
        <v>28</v>
      </c>
      <c r="L9" s="13" t="s">
        <v>148</v>
      </c>
      <c r="M9" s="13" t="s">
        <v>143</v>
      </c>
      <c r="N9" s="13" t="s">
        <v>149</v>
      </c>
      <c r="O9" s="14" t="s">
        <v>38</v>
      </c>
      <c r="P9" s="15">
        <v>3.5</v>
      </c>
      <c r="Q9" s="16" t="s">
        <v>60</v>
      </c>
      <c r="R9" s="16" t="s">
        <v>175</v>
      </c>
      <c r="S9" s="17"/>
      <c r="T9" s="18">
        <v>44562</v>
      </c>
      <c r="U9" s="18">
        <v>44926</v>
      </c>
      <c r="V9" s="19">
        <v>2944</v>
      </c>
      <c r="W9" s="19"/>
      <c r="X9" s="19"/>
      <c r="Y9" s="20">
        <f t="shared" si="0"/>
        <v>2944</v>
      </c>
      <c r="Z9" s="19"/>
      <c r="AA9" s="21"/>
      <c r="AB9" s="21"/>
    </row>
    <row r="10" spans="1:28" ht="52" x14ac:dyDescent="0.35">
      <c r="A10" s="68"/>
      <c r="B10" s="12">
        <v>7</v>
      </c>
      <c r="C10" s="13" t="s">
        <v>122</v>
      </c>
      <c r="D10" s="13" t="s">
        <v>123</v>
      </c>
      <c r="E10" s="13" t="s">
        <v>49</v>
      </c>
      <c r="F10" s="13" t="s">
        <v>25</v>
      </c>
      <c r="G10" s="13" t="s">
        <v>47</v>
      </c>
      <c r="H10" s="14" t="s">
        <v>61</v>
      </c>
      <c r="I10" s="13" t="s">
        <v>24</v>
      </c>
      <c r="J10" s="13" t="s">
        <v>25</v>
      </c>
      <c r="K10" s="13" t="s">
        <v>28</v>
      </c>
      <c r="L10" s="13" t="s">
        <v>148</v>
      </c>
      <c r="M10" s="13" t="s">
        <v>143</v>
      </c>
      <c r="N10" s="13" t="s">
        <v>149</v>
      </c>
      <c r="O10" s="14" t="s">
        <v>38</v>
      </c>
      <c r="P10" s="15">
        <v>6.5</v>
      </c>
      <c r="Q10" s="16" t="s">
        <v>62</v>
      </c>
      <c r="R10" s="16" t="s">
        <v>161</v>
      </c>
      <c r="S10" s="17"/>
      <c r="T10" s="18">
        <v>44562</v>
      </c>
      <c r="U10" s="18">
        <v>44926</v>
      </c>
      <c r="V10" s="19">
        <v>6738</v>
      </c>
      <c r="W10" s="19"/>
      <c r="X10" s="19"/>
      <c r="Y10" s="20">
        <f t="shared" si="0"/>
        <v>6738</v>
      </c>
      <c r="Z10" s="19"/>
      <c r="AA10" s="21"/>
      <c r="AB10" s="21"/>
    </row>
    <row r="11" spans="1:28" ht="52" x14ac:dyDescent="0.35">
      <c r="A11" s="68"/>
      <c r="B11" s="12">
        <v>8</v>
      </c>
      <c r="C11" s="13" t="s">
        <v>122</v>
      </c>
      <c r="D11" s="13" t="s">
        <v>123</v>
      </c>
      <c r="E11" s="13" t="s">
        <v>49</v>
      </c>
      <c r="F11" s="13" t="s">
        <v>25</v>
      </c>
      <c r="G11" s="13" t="s">
        <v>63</v>
      </c>
      <c r="H11" s="14" t="s">
        <v>64</v>
      </c>
      <c r="I11" s="13" t="s">
        <v>24</v>
      </c>
      <c r="J11" s="13" t="s">
        <v>25</v>
      </c>
      <c r="K11" s="13" t="s">
        <v>28</v>
      </c>
      <c r="L11" s="13" t="s">
        <v>148</v>
      </c>
      <c r="M11" s="13" t="s">
        <v>143</v>
      </c>
      <c r="N11" s="13" t="s">
        <v>149</v>
      </c>
      <c r="O11" s="14" t="s">
        <v>38</v>
      </c>
      <c r="P11" s="15">
        <v>3.5</v>
      </c>
      <c r="Q11" s="16" t="s">
        <v>65</v>
      </c>
      <c r="R11" s="16" t="s">
        <v>162</v>
      </c>
      <c r="S11" s="17"/>
      <c r="T11" s="18">
        <v>44562</v>
      </c>
      <c r="U11" s="18">
        <v>44926</v>
      </c>
      <c r="V11" s="19">
        <v>4106</v>
      </c>
      <c r="W11" s="19"/>
      <c r="X11" s="19"/>
      <c r="Y11" s="20">
        <f t="shared" si="0"/>
        <v>4106</v>
      </c>
      <c r="Z11" s="19"/>
      <c r="AA11" s="21"/>
      <c r="AB11" s="21"/>
    </row>
    <row r="12" spans="1:28" ht="52" x14ac:dyDescent="0.35">
      <c r="A12" s="68"/>
      <c r="B12" s="12">
        <v>9</v>
      </c>
      <c r="C12" s="13" t="s">
        <v>122</v>
      </c>
      <c r="D12" s="13" t="s">
        <v>123</v>
      </c>
      <c r="E12" s="13" t="s">
        <v>49</v>
      </c>
      <c r="F12" s="13" t="s">
        <v>25</v>
      </c>
      <c r="G12" s="13" t="s">
        <v>66</v>
      </c>
      <c r="H12" s="14" t="s">
        <v>67</v>
      </c>
      <c r="I12" s="13" t="s">
        <v>24</v>
      </c>
      <c r="J12" s="13" t="s">
        <v>25</v>
      </c>
      <c r="K12" s="13" t="s">
        <v>28</v>
      </c>
      <c r="L12" s="13" t="s">
        <v>148</v>
      </c>
      <c r="M12" s="13" t="s">
        <v>143</v>
      </c>
      <c r="N12" s="13" t="s">
        <v>149</v>
      </c>
      <c r="O12" s="14" t="s">
        <v>38</v>
      </c>
      <c r="P12" s="15">
        <v>6.5</v>
      </c>
      <c r="Q12" s="16" t="s">
        <v>68</v>
      </c>
      <c r="R12" s="16" t="s">
        <v>182</v>
      </c>
      <c r="S12" s="17"/>
      <c r="T12" s="18">
        <v>44562</v>
      </c>
      <c r="U12" s="18">
        <v>44926</v>
      </c>
      <c r="V12" s="19">
        <v>11570</v>
      </c>
      <c r="W12" s="19"/>
      <c r="X12" s="19"/>
      <c r="Y12" s="20">
        <f t="shared" si="0"/>
        <v>11570</v>
      </c>
      <c r="Z12" s="19"/>
      <c r="AA12" s="21"/>
      <c r="AB12" s="21"/>
    </row>
    <row r="13" spans="1:28" ht="52" x14ac:dyDescent="0.35">
      <c r="A13" s="68"/>
      <c r="B13" s="12">
        <v>10</v>
      </c>
      <c r="C13" s="13" t="s">
        <v>122</v>
      </c>
      <c r="D13" s="13" t="s">
        <v>123</v>
      </c>
      <c r="E13" s="13" t="s">
        <v>49</v>
      </c>
      <c r="F13" s="13" t="s">
        <v>25</v>
      </c>
      <c r="G13" s="13" t="s">
        <v>69</v>
      </c>
      <c r="H13" s="14" t="s">
        <v>70</v>
      </c>
      <c r="I13" s="13" t="s">
        <v>24</v>
      </c>
      <c r="J13" s="13" t="s">
        <v>25</v>
      </c>
      <c r="K13" s="13" t="s">
        <v>28</v>
      </c>
      <c r="L13" s="13" t="s">
        <v>148</v>
      </c>
      <c r="M13" s="13" t="s">
        <v>143</v>
      </c>
      <c r="N13" s="13" t="s">
        <v>149</v>
      </c>
      <c r="O13" s="14" t="s">
        <v>38</v>
      </c>
      <c r="P13" s="15">
        <v>6.5</v>
      </c>
      <c r="Q13" s="16" t="s">
        <v>71</v>
      </c>
      <c r="R13" s="16" t="s">
        <v>167</v>
      </c>
      <c r="S13" s="17"/>
      <c r="T13" s="18">
        <v>44562</v>
      </c>
      <c r="U13" s="18">
        <v>44926</v>
      </c>
      <c r="V13" s="19">
        <v>15229</v>
      </c>
      <c r="W13" s="19"/>
      <c r="X13" s="19"/>
      <c r="Y13" s="20">
        <f t="shared" si="0"/>
        <v>15229</v>
      </c>
      <c r="Z13" s="19"/>
      <c r="AA13" s="21"/>
      <c r="AB13" s="21"/>
    </row>
    <row r="14" spans="1:28" ht="52" x14ac:dyDescent="0.35">
      <c r="A14" s="68"/>
      <c r="B14" s="12">
        <v>11</v>
      </c>
      <c r="C14" s="13" t="s">
        <v>122</v>
      </c>
      <c r="D14" s="13" t="s">
        <v>123</v>
      </c>
      <c r="E14" s="13" t="s">
        <v>49</v>
      </c>
      <c r="F14" s="13" t="s">
        <v>25</v>
      </c>
      <c r="G14" s="13" t="s">
        <v>56</v>
      </c>
      <c r="H14" s="14" t="s">
        <v>72</v>
      </c>
      <c r="I14" s="13" t="s">
        <v>24</v>
      </c>
      <c r="J14" s="13" t="s">
        <v>25</v>
      </c>
      <c r="K14" s="13" t="s">
        <v>28</v>
      </c>
      <c r="L14" s="13" t="s">
        <v>148</v>
      </c>
      <c r="M14" s="13" t="s">
        <v>143</v>
      </c>
      <c r="N14" s="13" t="s">
        <v>149</v>
      </c>
      <c r="O14" s="14" t="s">
        <v>38</v>
      </c>
      <c r="P14" s="15">
        <v>26</v>
      </c>
      <c r="Q14" s="16" t="s">
        <v>73</v>
      </c>
      <c r="R14" s="16" t="s">
        <v>151</v>
      </c>
      <c r="S14" s="17"/>
      <c r="T14" s="18">
        <v>44562</v>
      </c>
      <c r="U14" s="18">
        <v>44926</v>
      </c>
      <c r="V14" s="19">
        <v>184257</v>
      </c>
      <c r="W14" s="19"/>
      <c r="X14" s="19"/>
      <c r="Y14" s="20">
        <f t="shared" si="0"/>
        <v>184257</v>
      </c>
      <c r="Z14" s="19"/>
      <c r="AA14" s="21"/>
      <c r="AB14" s="21"/>
    </row>
    <row r="15" spans="1:28" ht="52" x14ac:dyDescent="0.35">
      <c r="A15" s="68"/>
      <c r="B15" s="12">
        <v>12</v>
      </c>
      <c r="C15" s="13" t="s">
        <v>122</v>
      </c>
      <c r="D15" s="13" t="s">
        <v>123</v>
      </c>
      <c r="E15" s="13" t="s">
        <v>49</v>
      </c>
      <c r="F15" s="13" t="s">
        <v>25</v>
      </c>
      <c r="G15" s="13" t="s">
        <v>74</v>
      </c>
      <c r="H15" s="14" t="s">
        <v>35</v>
      </c>
      <c r="I15" s="13" t="s">
        <v>24</v>
      </c>
      <c r="J15" s="13" t="s">
        <v>25</v>
      </c>
      <c r="K15" s="13" t="s">
        <v>28</v>
      </c>
      <c r="L15" s="13" t="s">
        <v>148</v>
      </c>
      <c r="M15" s="13" t="s">
        <v>143</v>
      </c>
      <c r="N15" s="13" t="s">
        <v>149</v>
      </c>
      <c r="O15" s="14" t="s">
        <v>38</v>
      </c>
      <c r="P15" s="15">
        <v>3.5</v>
      </c>
      <c r="Q15" s="16" t="s">
        <v>75</v>
      </c>
      <c r="R15" s="16" t="s">
        <v>171</v>
      </c>
      <c r="S15" s="17"/>
      <c r="T15" s="18">
        <v>44562</v>
      </c>
      <c r="U15" s="18">
        <v>44926</v>
      </c>
      <c r="V15" s="19">
        <v>11477</v>
      </c>
      <c r="W15" s="19"/>
      <c r="X15" s="19"/>
      <c r="Y15" s="20">
        <f t="shared" si="0"/>
        <v>11477</v>
      </c>
      <c r="Z15" s="19"/>
      <c r="AA15" s="21"/>
      <c r="AB15" s="21"/>
    </row>
    <row r="16" spans="1:28" ht="52" x14ac:dyDescent="0.35">
      <c r="A16" s="68"/>
      <c r="B16" s="12">
        <v>13</v>
      </c>
      <c r="C16" s="13" t="s">
        <v>122</v>
      </c>
      <c r="D16" s="13" t="s">
        <v>123</v>
      </c>
      <c r="E16" s="13" t="s">
        <v>49</v>
      </c>
      <c r="F16" s="13" t="s">
        <v>25</v>
      </c>
      <c r="G16" s="13" t="s">
        <v>56</v>
      </c>
      <c r="H16" s="14" t="s">
        <v>53</v>
      </c>
      <c r="I16" s="13" t="s">
        <v>24</v>
      </c>
      <c r="J16" s="13" t="s">
        <v>25</v>
      </c>
      <c r="K16" s="13" t="s">
        <v>28</v>
      </c>
      <c r="L16" s="13" t="s">
        <v>148</v>
      </c>
      <c r="M16" s="13" t="s">
        <v>143</v>
      </c>
      <c r="N16" s="13" t="s">
        <v>149</v>
      </c>
      <c r="O16" s="14" t="s">
        <v>38</v>
      </c>
      <c r="P16" s="15">
        <v>3.5</v>
      </c>
      <c r="Q16" s="16" t="s">
        <v>76</v>
      </c>
      <c r="R16" s="16" t="s">
        <v>183</v>
      </c>
      <c r="S16" s="17"/>
      <c r="T16" s="18">
        <v>44562</v>
      </c>
      <c r="U16" s="18">
        <v>44926</v>
      </c>
      <c r="V16" s="19">
        <v>10193</v>
      </c>
      <c r="W16" s="19"/>
      <c r="X16" s="19"/>
      <c r="Y16" s="20">
        <f t="shared" si="0"/>
        <v>10193</v>
      </c>
      <c r="Z16" s="19"/>
      <c r="AA16" s="21"/>
      <c r="AB16" s="21"/>
    </row>
    <row r="17" spans="1:28" ht="52" x14ac:dyDescent="0.35">
      <c r="A17" s="68"/>
      <c r="B17" s="12">
        <v>14</v>
      </c>
      <c r="C17" s="13" t="s">
        <v>122</v>
      </c>
      <c r="D17" s="13" t="s">
        <v>123</v>
      </c>
      <c r="E17" s="13" t="s">
        <v>49</v>
      </c>
      <c r="F17" s="13" t="s">
        <v>25</v>
      </c>
      <c r="G17" s="13" t="s">
        <v>77</v>
      </c>
      <c r="H17" s="14" t="s">
        <v>78</v>
      </c>
      <c r="I17" s="13" t="s">
        <v>24</v>
      </c>
      <c r="J17" s="13" t="s">
        <v>25</v>
      </c>
      <c r="K17" s="13" t="s">
        <v>28</v>
      </c>
      <c r="L17" s="13" t="s">
        <v>148</v>
      </c>
      <c r="M17" s="13" t="s">
        <v>143</v>
      </c>
      <c r="N17" s="13" t="s">
        <v>149</v>
      </c>
      <c r="O17" s="14" t="s">
        <v>38</v>
      </c>
      <c r="P17" s="15">
        <v>7.5</v>
      </c>
      <c r="Q17" s="16" t="s">
        <v>79</v>
      </c>
      <c r="R17" s="16" t="s">
        <v>172</v>
      </c>
      <c r="S17" s="17"/>
      <c r="T17" s="18">
        <v>44562</v>
      </c>
      <c r="U17" s="18">
        <v>44926</v>
      </c>
      <c r="V17" s="19">
        <v>15048</v>
      </c>
      <c r="W17" s="19"/>
      <c r="X17" s="19"/>
      <c r="Y17" s="20">
        <f t="shared" si="0"/>
        <v>15048</v>
      </c>
      <c r="Z17" s="19"/>
      <c r="AA17" s="21"/>
      <c r="AB17" s="21"/>
    </row>
    <row r="18" spans="1:28" ht="52" x14ac:dyDescent="0.35">
      <c r="A18" s="68"/>
      <c r="B18" s="12">
        <v>15</v>
      </c>
      <c r="C18" s="13" t="s">
        <v>122</v>
      </c>
      <c r="D18" s="13" t="s">
        <v>123</v>
      </c>
      <c r="E18" s="13" t="s">
        <v>49</v>
      </c>
      <c r="F18" s="13" t="s">
        <v>25</v>
      </c>
      <c r="G18" s="13" t="s">
        <v>80</v>
      </c>
      <c r="H18" s="14" t="s">
        <v>81</v>
      </c>
      <c r="I18" s="13" t="s">
        <v>24</v>
      </c>
      <c r="J18" s="13" t="s">
        <v>25</v>
      </c>
      <c r="K18" s="13" t="s">
        <v>28</v>
      </c>
      <c r="L18" s="13" t="s">
        <v>148</v>
      </c>
      <c r="M18" s="13" t="s">
        <v>143</v>
      </c>
      <c r="N18" s="13" t="s">
        <v>149</v>
      </c>
      <c r="O18" s="14" t="s">
        <v>38</v>
      </c>
      <c r="P18" s="15">
        <v>2.5</v>
      </c>
      <c r="Q18" s="16" t="s">
        <v>82</v>
      </c>
      <c r="R18" s="16" t="s">
        <v>164</v>
      </c>
      <c r="S18" s="17"/>
      <c r="T18" s="18">
        <v>44562</v>
      </c>
      <c r="U18" s="18">
        <v>44926</v>
      </c>
      <c r="V18" s="19">
        <v>758</v>
      </c>
      <c r="W18" s="19"/>
      <c r="X18" s="19"/>
      <c r="Y18" s="20">
        <f t="shared" si="0"/>
        <v>758</v>
      </c>
      <c r="Z18" s="21"/>
      <c r="AA18" s="21"/>
      <c r="AB18" s="21"/>
    </row>
    <row r="19" spans="1:28" ht="52" x14ac:dyDescent="0.35">
      <c r="A19" s="68"/>
      <c r="B19" s="12">
        <v>16</v>
      </c>
      <c r="C19" s="13" t="s">
        <v>122</v>
      </c>
      <c r="D19" s="13" t="s">
        <v>123</v>
      </c>
      <c r="E19" s="13" t="s">
        <v>49</v>
      </c>
      <c r="F19" s="13" t="s">
        <v>25</v>
      </c>
      <c r="G19" s="13" t="s">
        <v>31</v>
      </c>
      <c r="H19" s="14" t="s">
        <v>83</v>
      </c>
      <c r="I19" s="13" t="s">
        <v>24</v>
      </c>
      <c r="J19" s="13" t="s">
        <v>25</v>
      </c>
      <c r="K19" s="13" t="s">
        <v>28</v>
      </c>
      <c r="L19" s="13" t="s">
        <v>148</v>
      </c>
      <c r="M19" s="13" t="s">
        <v>143</v>
      </c>
      <c r="N19" s="13" t="s">
        <v>149</v>
      </c>
      <c r="O19" s="14" t="s">
        <v>38</v>
      </c>
      <c r="P19" s="15">
        <v>10.5</v>
      </c>
      <c r="Q19" s="16" t="s">
        <v>84</v>
      </c>
      <c r="R19" s="16" t="s">
        <v>181</v>
      </c>
      <c r="S19" s="17"/>
      <c r="T19" s="18">
        <v>44562</v>
      </c>
      <c r="U19" s="18">
        <v>44926</v>
      </c>
      <c r="V19" s="19">
        <v>4098</v>
      </c>
      <c r="W19" s="19"/>
      <c r="X19" s="19"/>
      <c r="Y19" s="20">
        <f t="shared" si="0"/>
        <v>4098</v>
      </c>
      <c r="Z19" s="19"/>
      <c r="AA19" s="21"/>
      <c r="AB19" s="21"/>
    </row>
    <row r="20" spans="1:28" ht="52" x14ac:dyDescent="0.35">
      <c r="A20" s="68"/>
      <c r="B20" s="12">
        <v>17</v>
      </c>
      <c r="C20" s="13" t="s">
        <v>122</v>
      </c>
      <c r="D20" s="13" t="s">
        <v>123</v>
      </c>
      <c r="E20" s="13" t="s">
        <v>49</v>
      </c>
      <c r="F20" s="13" t="s">
        <v>25</v>
      </c>
      <c r="G20" s="13" t="s">
        <v>69</v>
      </c>
      <c r="H20" s="14" t="s">
        <v>57</v>
      </c>
      <c r="I20" s="13" t="s">
        <v>24</v>
      </c>
      <c r="J20" s="13" t="s">
        <v>25</v>
      </c>
      <c r="K20" s="13" t="s">
        <v>28</v>
      </c>
      <c r="L20" s="13" t="s">
        <v>148</v>
      </c>
      <c r="M20" s="13" t="s">
        <v>143</v>
      </c>
      <c r="N20" s="13" t="s">
        <v>149</v>
      </c>
      <c r="O20" s="14" t="s">
        <v>38</v>
      </c>
      <c r="P20" s="15">
        <v>7</v>
      </c>
      <c r="Q20" s="16" t="s">
        <v>85</v>
      </c>
      <c r="R20" s="16" t="s">
        <v>165</v>
      </c>
      <c r="S20" s="17"/>
      <c r="T20" s="18">
        <v>44562</v>
      </c>
      <c r="U20" s="18">
        <v>44926</v>
      </c>
      <c r="V20" s="19">
        <v>12815</v>
      </c>
      <c r="W20" s="19"/>
      <c r="X20" s="19"/>
      <c r="Y20" s="20">
        <f t="shared" si="0"/>
        <v>12815</v>
      </c>
      <c r="Z20" s="19"/>
      <c r="AA20" s="21"/>
      <c r="AB20" s="21"/>
    </row>
    <row r="21" spans="1:28" ht="52" x14ac:dyDescent="0.35">
      <c r="A21" s="68"/>
      <c r="B21" s="12">
        <v>18</v>
      </c>
      <c r="C21" s="13" t="s">
        <v>122</v>
      </c>
      <c r="D21" s="13" t="s">
        <v>123</v>
      </c>
      <c r="E21" s="13" t="s">
        <v>49</v>
      </c>
      <c r="F21" s="13" t="s">
        <v>25</v>
      </c>
      <c r="G21" s="13" t="s">
        <v>50</v>
      </c>
      <c r="H21" s="14" t="s">
        <v>86</v>
      </c>
      <c r="I21" s="13" t="s">
        <v>24</v>
      </c>
      <c r="J21" s="13" t="s">
        <v>25</v>
      </c>
      <c r="K21" s="13" t="s">
        <v>28</v>
      </c>
      <c r="L21" s="13" t="s">
        <v>148</v>
      </c>
      <c r="M21" s="13" t="s">
        <v>143</v>
      </c>
      <c r="N21" s="13" t="s">
        <v>149</v>
      </c>
      <c r="O21" s="14" t="s">
        <v>38</v>
      </c>
      <c r="P21" s="15">
        <v>1</v>
      </c>
      <c r="Q21" s="16" t="s">
        <v>127</v>
      </c>
      <c r="R21" s="16" t="s">
        <v>154</v>
      </c>
      <c r="S21" s="17"/>
      <c r="T21" s="18">
        <v>44562</v>
      </c>
      <c r="U21" s="18">
        <v>44926</v>
      </c>
      <c r="V21" s="19">
        <v>734</v>
      </c>
      <c r="W21" s="19"/>
      <c r="X21" s="19"/>
      <c r="Y21" s="20">
        <f t="shared" si="0"/>
        <v>734</v>
      </c>
      <c r="Z21" s="21"/>
      <c r="AA21" s="21"/>
      <c r="AB21" s="21"/>
    </row>
    <row r="22" spans="1:28" ht="52" x14ac:dyDescent="0.35">
      <c r="A22" s="68"/>
      <c r="B22" s="12">
        <v>19</v>
      </c>
      <c r="C22" s="13" t="s">
        <v>122</v>
      </c>
      <c r="D22" s="13" t="s">
        <v>123</v>
      </c>
      <c r="E22" s="13" t="s">
        <v>49</v>
      </c>
      <c r="F22" s="13" t="s">
        <v>25</v>
      </c>
      <c r="G22" s="13" t="s">
        <v>47</v>
      </c>
      <c r="H22" s="14" t="s">
        <v>87</v>
      </c>
      <c r="I22" s="13" t="s">
        <v>24</v>
      </c>
      <c r="J22" s="13" t="s">
        <v>25</v>
      </c>
      <c r="K22" s="13" t="s">
        <v>28</v>
      </c>
      <c r="L22" s="13" t="s">
        <v>148</v>
      </c>
      <c r="M22" s="13" t="s">
        <v>143</v>
      </c>
      <c r="N22" s="13" t="s">
        <v>149</v>
      </c>
      <c r="O22" s="14" t="s">
        <v>38</v>
      </c>
      <c r="P22" s="15">
        <v>2</v>
      </c>
      <c r="Q22" s="16" t="s">
        <v>88</v>
      </c>
      <c r="R22" s="16" t="s">
        <v>158</v>
      </c>
      <c r="S22" s="17"/>
      <c r="T22" s="18">
        <v>44562</v>
      </c>
      <c r="U22" s="18">
        <v>44926</v>
      </c>
      <c r="V22" s="19">
        <v>13784</v>
      </c>
      <c r="W22" s="19"/>
      <c r="X22" s="19"/>
      <c r="Y22" s="20">
        <f t="shared" si="0"/>
        <v>13784</v>
      </c>
      <c r="Z22" s="19"/>
      <c r="AA22" s="21"/>
      <c r="AB22" s="21"/>
    </row>
    <row r="23" spans="1:28" ht="52" x14ac:dyDescent="0.35">
      <c r="A23" s="68"/>
      <c r="B23" s="12">
        <v>20</v>
      </c>
      <c r="C23" s="13" t="s">
        <v>122</v>
      </c>
      <c r="D23" s="13" t="s">
        <v>123</v>
      </c>
      <c r="E23" s="13" t="s">
        <v>49</v>
      </c>
      <c r="F23" s="13" t="s">
        <v>25</v>
      </c>
      <c r="G23" s="13" t="s">
        <v>47</v>
      </c>
      <c r="H23" s="14" t="s">
        <v>89</v>
      </c>
      <c r="I23" s="13" t="s">
        <v>24</v>
      </c>
      <c r="J23" s="13" t="s">
        <v>25</v>
      </c>
      <c r="K23" s="13" t="s">
        <v>28</v>
      </c>
      <c r="L23" s="13" t="s">
        <v>148</v>
      </c>
      <c r="M23" s="13" t="s">
        <v>143</v>
      </c>
      <c r="N23" s="13" t="s">
        <v>149</v>
      </c>
      <c r="O23" s="14" t="s">
        <v>38</v>
      </c>
      <c r="P23" s="15">
        <v>13</v>
      </c>
      <c r="Q23" s="16" t="s">
        <v>90</v>
      </c>
      <c r="R23" s="16" t="s">
        <v>179</v>
      </c>
      <c r="S23" s="17"/>
      <c r="T23" s="18">
        <v>44562</v>
      </c>
      <c r="U23" s="18">
        <v>44926</v>
      </c>
      <c r="V23" s="19">
        <v>30448</v>
      </c>
      <c r="W23" s="19"/>
      <c r="X23" s="19"/>
      <c r="Y23" s="20">
        <f t="shared" si="0"/>
        <v>30448</v>
      </c>
      <c r="Z23" s="19"/>
      <c r="AA23" s="21"/>
      <c r="AB23" s="21"/>
    </row>
    <row r="24" spans="1:28" ht="52" x14ac:dyDescent="0.35">
      <c r="A24" s="68"/>
      <c r="B24" s="12">
        <v>21</v>
      </c>
      <c r="C24" s="13" t="s">
        <v>122</v>
      </c>
      <c r="D24" s="13" t="s">
        <v>123</v>
      </c>
      <c r="E24" s="13" t="s">
        <v>49</v>
      </c>
      <c r="F24" s="13" t="s">
        <v>25</v>
      </c>
      <c r="G24" s="13" t="s">
        <v>47</v>
      </c>
      <c r="H24" s="14" t="s">
        <v>91</v>
      </c>
      <c r="I24" s="13" t="s">
        <v>24</v>
      </c>
      <c r="J24" s="13" t="s">
        <v>25</v>
      </c>
      <c r="K24" s="13" t="s">
        <v>28</v>
      </c>
      <c r="L24" s="13" t="s">
        <v>148</v>
      </c>
      <c r="M24" s="13" t="s">
        <v>143</v>
      </c>
      <c r="N24" s="13" t="s">
        <v>149</v>
      </c>
      <c r="O24" s="14" t="s">
        <v>38</v>
      </c>
      <c r="P24" s="15">
        <v>6.5</v>
      </c>
      <c r="Q24" s="16" t="s">
        <v>128</v>
      </c>
      <c r="R24" s="16" t="s">
        <v>156</v>
      </c>
      <c r="S24" s="17"/>
      <c r="T24" s="18">
        <v>44562</v>
      </c>
      <c r="U24" s="18">
        <v>44926</v>
      </c>
      <c r="V24" s="19">
        <v>29402</v>
      </c>
      <c r="W24" s="19"/>
      <c r="X24" s="19"/>
      <c r="Y24" s="20">
        <f t="shared" si="0"/>
        <v>29402</v>
      </c>
      <c r="Z24" s="19"/>
      <c r="AA24" s="21"/>
      <c r="AB24" s="21"/>
    </row>
    <row r="25" spans="1:28" ht="52" x14ac:dyDescent="0.35">
      <c r="A25" s="68"/>
      <c r="B25" s="12">
        <v>22</v>
      </c>
      <c r="C25" s="13" t="s">
        <v>122</v>
      </c>
      <c r="D25" s="13" t="s">
        <v>123</v>
      </c>
      <c r="E25" s="13" t="s">
        <v>49</v>
      </c>
      <c r="F25" s="13" t="s">
        <v>25</v>
      </c>
      <c r="G25" s="13" t="s">
        <v>92</v>
      </c>
      <c r="H25" s="14" t="s">
        <v>93</v>
      </c>
      <c r="I25" s="13" t="s">
        <v>24</v>
      </c>
      <c r="J25" s="13" t="s">
        <v>25</v>
      </c>
      <c r="K25" s="13" t="s">
        <v>28</v>
      </c>
      <c r="L25" s="13" t="s">
        <v>148</v>
      </c>
      <c r="M25" s="13" t="s">
        <v>143</v>
      </c>
      <c r="N25" s="13" t="s">
        <v>149</v>
      </c>
      <c r="O25" s="14" t="s">
        <v>38</v>
      </c>
      <c r="P25" s="15">
        <v>6.5</v>
      </c>
      <c r="Q25" s="16" t="s">
        <v>94</v>
      </c>
      <c r="R25" s="16" t="s">
        <v>176</v>
      </c>
      <c r="S25" s="17"/>
      <c r="T25" s="18">
        <v>44562</v>
      </c>
      <c r="U25" s="18">
        <v>44926</v>
      </c>
      <c r="V25" s="19">
        <v>15894</v>
      </c>
      <c r="W25" s="19"/>
      <c r="X25" s="19"/>
      <c r="Y25" s="20">
        <f t="shared" si="0"/>
        <v>15894</v>
      </c>
      <c r="Z25" s="19"/>
      <c r="AA25" s="21"/>
      <c r="AB25" s="21"/>
    </row>
    <row r="26" spans="1:28" ht="52" x14ac:dyDescent="0.35">
      <c r="A26" s="68"/>
      <c r="B26" s="12">
        <v>23</v>
      </c>
      <c r="C26" s="13" t="s">
        <v>122</v>
      </c>
      <c r="D26" s="13" t="s">
        <v>123</v>
      </c>
      <c r="E26" s="13" t="s">
        <v>49</v>
      </c>
      <c r="F26" s="13" t="s">
        <v>25</v>
      </c>
      <c r="G26" s="13" t="s">
        <v>47</v>
      </c>
      <c r="H26" s="14" t="s">
        <v>95</v>
      </c>
      <c r="I26" s="13" t="s">
        <v>24</v>
      </c>
      <c r="J26" s="13" t="s">
        <v>25</v>
      </c>
      <c r="K26" s="13" t="s">
        <v>28</v>
      </c>
      <c r="L26" s="13" t="s">
        <v>148</v>
      </c>
      <c r="M26" s="13" t="s">
        <v>143</v>
      </c>
      <c r="N26" s="13" t="s">
        <v>149</v>
      </c>
      <c r="O26" s="14" t="s">
        <v>38</v>
      </c>
      <c r="P26" s="15">
        <v>3.5</v>
      </c>
      <c r="Q26" s="16" t="s">
        <v>96</v>
      </c>
      <c r="R26" s="16" t="s">
        <v>169</v>
      </c>
      <c r="S26" s="17"/>
      <c r="T26" s="18">
        <v>44562</v>
      </c>
      <c r="U26" s="18">
        <v>44926</v>
      </c>
      <c r="V26" s="19">
        <v>11060</v>
      </c>
      <c r="W26" s="19"/>
      <c r="X26" s="19"/>
      <c r="Y26" s="20">
        <f t="shared" si="0"/>
        <v>11060</v>
      </c>
      <c r="Z26" s="19"/>
      <c r="AA26" s="21"/>
      <c r="AB26" s="21"/>
    </row>
    <row r="27" spans="1:28" ht="52" x14ac:dyDescent="0.35">
      <c r="A27" s="68"/>
      <c r="B27" s="12">
        <v>24</v>
      </c>
      <c r="C27" s="13" t="s">
        <v>122</v>
      </c>
      <c r="D27" s="13" t="s">
        <v>123</v>
      </c>
      <c r="E27" s="13" t="s">
        <v>49</v>
      </c>
      <c r="F27" s="13" t="s">
        <v>25</v>
      </c>
      <c r="G27" s="13" t="s">
        <v>97</v>
      </c>
      <c r="H27" s="14" t="s">
        <v>98</v>
      </c>
      <c r="I27" s="13" t="s">
        <v>24</v>
      </c>
      <c r="J27" s="13" t="s">
        <v>25</v>
      </c>
      <c r="K27" s="13" t="s">
        <v>28</v>
      </c>
      <c r="L27" s="13" t="s">
        <v>148</v>
      </c>
      <c r="M27" s="13" t="s">
        <v>143</v>
      </c>
      <c r="N27" s="13" t="s">
        <v>149</v>
      </c>
      <c r="O27" s="14" t="s">
        <v>38</v>
      </c>
      <c r="P27" s="15">
        <v>3</v>
      </c>
      <c r="Q27" s="16" t="s">
        <v>99</v>
      </c>
      <c r="R27" s="16" t="s">
        <v>155</v>
      </c>
      <c r="S27" s="17"/>
      <c r="T27" s="18">
        <v>44562</v>
      </c>
      <c r="U27" s="18">
        <v>44926</v>
      </c>
      <c r="V27" s="19">
        <v>2180</v>
      </c>
      <c r="W27" s="19"/>
      <c r="X27" s="19"/>
      <c r="Y27" s="20">
        <f t="shared" si="0"/>
        <v>2180</v>
      </c>
      <c r="Z27" s="19"/>
      <c r="AA27" s="21"/>
      <c r="AB27" s="21"/>
    </row>
    <row r="28" spans="1:28" ht="52" x14ac:dyDescent="0.35">
      <c r="A28" s="68"/>
      <c r="B28" s="12">
        <v>25</v>
      </c>
      <c r="C28" s="13" t="s">
        <v>122</v>
      </c>
      <c r="D28" s="13" t="s">
        <v>123</v>
      </c>
      <c r="E28" s="13" t="s">
        <v>49</v>
      </c>
      <c r="F28" s="13" t="s">
        <v>25</v>
      </c>
      <c r="G28" s="13" t="s">
        <v>47</v>
      </c>
      <c r="H28" s="14" t="s">
        <v>100</v>
      </c>
      <c r="I28" s="13" t="s">
        <v>24</v>
      </c>
      <c r="J28" s="13" t="s">
        <v>25</v>
      </c>
      <c r="K28" s="13" t="s">
        <v>28</v>
      </c>
      <c r="L28" s="13" t="s">
        <v>148</v>
      </c>
      <c r="M28" s="13" t="s">
        <v>143</v>
      </c>
      <c r="N28" s="13" t="s">
        <v>149</v>
      </c>
      <c r="O28" s="14" t="s">
        <v>38</v>
      </c>
      <c r="P28" s="15">
        <v>3.5</v>
      </c>
      <c r="Q28" s="16" t="s">
        <v>101</v>
      </c>
      <c r="R28" s="16" t="s">
        <v>157</v>
      </c>
      <c r="S28" s="17"/>
      <c r="T28" s="18">
        <v>44562</v>
      </c>
      <c r="U28" s="18">
        <v>44926</v>
      </c>
      <c r="V28" s="19">
        <v>3501</v>
      </c>
      <c r="W28" s="19"/>
      <c r="X28" s="19"/>
      <c r="Y28" s="20">
        <f t="shared" si="0"/>
        <v>3501</v>
      </c>
      <c r="Z28" s="19"/>
      <c r="AA28" s="21"/>
      <c r="AB28" s="21"/>
    </row>
    <row r="29" spans="1:28" ht="52" x14ac:dyDescent="0.35">
      <c r="A29" s="68"/>
      <c r="B29" s="12">
        <v>26</v>
      </c>
      <c r="C29" s="13" t="s">
        <v>122</v>
      </c>
      <c r="D29" s="13" t="s">
        <v>123</v>
      </c>
      <c r="E29" s="13" t="s">
        <v>49</v>
      </c>
      <c r="F29" s="13" t="s">
        <v>25</v>
      </c>
      <c r="G29" s="13" t="s">
        <v>47</v>
      </c>
      <c r="H29" s="14" t="s">
        <v>102</v>
      </c>
      <c r="I29" s="13" t="s">
        <v>24</v>
      </c>
      <c r="J29" s="13" t="s">
        <v>25</v>
      </c>
      <c r="K29" s="13" t="s">
        <v>28</v>
      </c>
      <c r="L29" s="13" t="s">
        <v>148</v>
      </c>
      <c r="M29" s="13" t="s">
        <v>143</v>
      </c>
      <c r="N29" s="13" t="s">
        <v>149</v>
      </c>
      <c r="O29" s="14" t="s">
        <v>38</v>
      </c>
      <c r="P29" s="15">
        <v>16</v>
      </c>
      <c r="Q29" s="16" t="s">
        <v>103</v>
      </c>
      <c r="R29" s="16" t="s">
        <v>163</v>
      </c>
      <c r="S29" s="17"/>
      <c r="T29" s="18">
        <v>44562</v>
      </c>
      <c r="U29" s="18">
        <v>44926</v>
      </c>
      <c r="V29" s="19">
        <v>5167</v>
      </c>
      <c r="W29" s="19"/>
      <c r="X29" s="19"/>
      <c r="Y29" s="20">
        <f t="shared" si="0"/>
        <v>5167</v>
      </c>
      <c r="Z29" s="19"/>
      <c r="AA29" s="21"/>
      <c r="AB29" s="21"/>
    </row>
    <row r="30" spans="1:28" ht="52" x14ac:dyDescent="0.35">
      <c r="A30" s="68"/>
      <c r="B30" s="12">
        <v>27</v>
      </c>
      <c r="C30" s="13" t="s">
        <v>122</v>
      </c>
      <c r="D30" s="13" t="s">
        <v>123</v>
      </c>
      <c r="E30" s="13" t="s">
        <v>49</v>
      </c>
      <c r="F30" s="13" t="s">
        <v>25</v>
      </c>
      <c r="G30" s="13" t="s">
        <v>104</v>
      </c>
      <c r="H30" s="14" t="s">
        <v>89</v>
      </c>
      <c r="I30" s="13" t="s">
        <v>24</v>
      </c>
      <c r="J30" s="13" t="s">
        <v>25</v>
      </c>
      <c r="K30" s="13" t="s">
        <v>28</v>
      </c>
      <c r="L30" s="13" t="s">
        <v>148</v>
      </c>
      <c r="M30" s="13" t="s">
        <v>143</v>
      </c>
      <c r="N30" s="13" t="s">
        <v>149</v>
      </c>
      <c r="O30" s="14" t="s">
        <v>38</v>
      </c>
      <c r="P30" s="15">
        <v>7</v>
      </c>
      <c r="Q30" s="16" t="s">
        <v>105</v>
      </c>
      <c r="R30" s="16" t="s">
        <v>160</v>
      </c>
      <c r="S30" s="17"/>
      <c r="T30" s="18">
        <v>44562</v>
      </c>
      <c r="U30" s="18">
        <v>44926</v>
      </c>
      <c r="V30" s="19">
        <v>2525</v>
      </c>
      <c r="W30" s="19"/>
      <c r="X30" s="19"/>
      <c r="Y30" s="20">
        <f t="shared" si="0"/>
        <v>2525</v>
      </c>
      <c r="Z30" s="19"/>
      <c r="AA30" s="21"/>
      <c r="AB30" s="21"/>
    </row>
    <row r="31" spans="1:28" ht="52" x14ac:dyDescent="0.35">
      <c r="A31" s="68"/>
      <c r="B31" s="12">
        <v>28</v>
      </c>
      <c r="C31" s="13" t="s">
        <v>122</v>
      </c>
      <c r="D31" s="13" t="s">
        <v>123</v>
      </c>
      <c r="E31" s="13" t="s">
        <v>49</v>
      </c>
      <c r="F31" s="13" t="s">
        <v>25</v>
      </c>
      <c r="G31" s="13" t="s">
        <v>97</v>
      </c>
      <c r="H31" s="14" t="s">
        <v>35</v>
      </c>
      <c r="I31" s="13" t="s">
        <v>24</v>
      </c>
      <c r="J31" s="13" t="s">
        <v>25</v>
      </c>
      <c r="K31" s="13" t="s">
        <v>28</v>
      </c>
      <c r="L31" s="13" t="s">
        <v>148</v>
      </c>
      <c r="M31" s="13" t="s">
        <v>143</v>
      </c>
      <c r="N31" s="13" t="s">
        <v>149</v>
      </c>
      <c r="O31" s="14" t="s">
        <v>38</v>
      </c>
      <c r="P31" s="15">
        <v>4</v>
      </c>
      <c r="Q31" s="16" t="s">
        <v>106</v>
      </c>
      <c r="R31" s="16" t="s">
        <v>184</v>
      </c>
      <c r="S31" s="17"/>
      <c r="T31" s="18">
        <v>44562</v>
      </c>
      <c r="U31" s="18">
        <v>44926</v>
      </c>
      <c r="V31" s="19">
        <v>1457</v>
      </c>
      <c r="W31" s="19"/>
      <c r="X31" s="19"/>
      <c r="Y31" s="20">
        <f t="shared" si="0"/>
        <v>1457</v>
      </c>
      <c r="Z31" s="19"/>
      <c r="AA31" s="21"/>
      <c r="AB31" s="21"/>
    </row>
    <row r="32" spans="1:28" ht="52" x14ac:dyDescent="0.35">
      <c r="A32" s="68"/>
      <c r="B32" s="12">
        <v>29</v>
      </c>
      <c r="C32" s="13" t="s">
        <v>122</v>
      </c>
      <c r="D32" s="13" t="s">
        <v>123</v>
      </c>
      <c r="E32" s="13" t="s">
        <v>49</v>
      </c>
      <c r="F32" s="13" t="s">
        <v>25</v>
      </c>
      <c r="G32" s="13" t="s">
        <v>97</v>
      </c>
      <c r="H32" s="14" t="s">
        <v>59</v>
      </c>
      <c r="I32" s="13" t="s">
        <v>24</v>
      </c>
      <c r="J32" s="13" t="s">
        <v>25</v>
      </c>
      <c r="K32" s="13" t="s">
        <v>28</v>
      </c>
      <c r="L32" s="13" t="s">
        <v>148</v>
      </c>
      <c r="M32" s="13" t="s">
        <v>143</v>
      </c>
      <c r="N32" s="13" t="s">
        <v>149</v>
      </c>
      <c r="O32" s="14" t="s">
        <v>38</v>
      </c>
      <c r="P32" s="15">
        <v>4</v>
      </c>
      <c r="Q32" s="16" t="s">
        <v>107</v>
      </c>
      <c r="R32" s="16" t="s">
        <v>173</v>
      </c>
      <c r="S32" s="17"/>
      <c r="T32" s="18">
        <v>44562</v>
      </c>
      <c r="U32" s="18">
        <v>44926</v>
      </c>
      <c r="V32" s="19">
        <v>1177</v>
      </c>
      <c r="W32" s="19"/>
      <c r="X32" s="19"/>
      <c r="Y32" s="20">
        <f t="shared" si="0"/>
        <v>1177</v>
      </c>
      <c r="Z32" s="19"/>
      <c r="AA32" s="21"/>
      <c r="AB32" s="21"/>
    </row>
    <row r="33" spans="1:28" ht="52" x14ac:dyDescent="0.35">
      <c r="A33" s="68"/>
      <c r="B33" s="12">
        <v>30</v>
      </c>
      <c r="C33" s="13" t="s">
        <v>122</v>
      </c>
      <c r="D33" s="13" t="s">
        <v>123</v>
      </c>
      <c r="E33" s="13" t="s">
        <v>49</v>
      </c>
      <c r="F33" s="13" t="s">
        <v>25</v>
      </c>
      <c r="G33" s="13" t="s">
        <v>104</v>
      </c>
      <c r="H33" s="14" t="s">
        <v>130</v>
      </c>
      <c r="I33" s="13" t="s">
        <v>24</v>
      </c>
      <c r="J33" s="13" t="s">
        <v>25</v>
      </c>
      <c r="K33" s="13" t="s">
        <v>28</v>
      </c>
      <c r="L33" s="13" t="s">
        <v>148</v>
      </c>
      <c r="M33" s="13" t="s">
        <v>143</v>
      </c>
      <c r="N33" s="13" t="s">
        <v>149</v>
      </c>
      <c r="O33" s="14" t="s">
        <v>38</v>
      </c>
      <c r="P33" s="15">
        <v>5</v>
      </c>
      <c r="Q33" s="16" t="s">
        <v>129</v>
      </c>
      <c r="R33" s="16" t="s">
        <v>166</v>
      </c>
      <c r="S33" s="17"/>
      <c r="T33" s="18">
        <v>44562</v>
      </c>
      <c r="U33" s="18">
        <v>44926</v>
      </c>
      <c r="V33" s="19">
        <v>3829</v>
      </c>
      <c r="W33" s="19"/>
      <c r="X33" s="19"/>
      <c r="Y33" s="20">
        <f t="shared" si="0"/>
        <v>3829</v>
      </c>
      <c r="Z33" s="19"/>
      <c r="AA33" s="21"/>
      <c r="AB33" s="21"/>
    </row>
    <row r="34" spans="1:28" ht="52" x14ac:dyDescent="0.35">
      <c r="A34" s="68"/>
      <c r="B34" s="12">
        <v>31</v>
      </c>
      <c r="C34" s="13" t="s">
        <v>122</v>
      </c>
      <c r="D34" s="13" t="s">
        <v>123</v>
      </c>
      <c r="E34" s="13" t="s">
        <v>49</v>
      </c>
      <c r="F34" s="13" t="s">
        <v>25</v>
      </c>
      <c r="G34" s="13" t="s">
        <v>108</v>
      </c>
      <c r="H34" s="14" t="s">
        <v>59</v>
      </c>
      <c r="I34" s="13" t="s">
        <v>24</v>
      </c>
      <c r="J34" s="13" t="s">
        <v>25</v>
      </c>
      <c r="K34" s="13" t="s">
        <v>28</v>
      </c>
      <c r="L34" s="13" t="s">
        <v>148</v>
      </c>
      <c r="M34" s="13" t="s">
        <v>143</v>
      </c>
      <c r="N34" s="13" t="s">
        <v>149</v>
      </c>
      <c r="O34" s="14" t="s">
        <v>38</v>
      </c>
      <c r="P34" s="15">
        <v>10.5</v>
      </c>
      <c r="Q34" s="16" t="s">
        <v>109</v>
      </c>
      <c r="R34" s="16" t="s">
        <v>159</v>
      </c>
      <c r="S34" s="17"/>
      <c r="T34" s="18">
        <v>44562</v>
      </c>
      <c r="U34" s="18">
        <v>44926</v>
      </c>
      <c r="V34" s="19">
        <v>5320</v>
      </c>
      <c r="W34" s="19"/>
      <c r="X34" s="19"/>
      <c r="Y34" s="20">
        <f t="shared" si="0"/>
        <v>5320</v>
      </c>
      <c r="Z34" s="19"/>
      <c r="AA34" s="21"/>
      <c r="AB34" s="21"/>
    </row>
    <row r="35" spans="1:28" ht="52" x14ac:dyDescent="0.35">
      <c r="A35" s="68"/>
      <c r="B35" s="12">
        <v>32</v>
      </c>
      <c r="C35" s="13" t="s">
        <v>122</v>
      </c>
      <c r="D35" s="13" t="s">
        <v>123</v>
      </c>
      <c r="E35" s="13" t="s">
        <v>49</v>
      </c>
      <c r="F35" s="13" t="s">
        <v>25</v>
      </c>
      <c r="G35" s="13" t="s">
        <v>47</v>
      </c>
      <c r="H35" s="14" t="s">
        <v>110</v>
      </c>
      <c r="I35" s="13" t="s">
        <v>24</v>
      </c>
      <c r="J35" s="13" t="s">
        <v>25</v>
      </c>
      <c r="K35" s="13" t="s">
        <v>28</v>
      </c>
      <c r="L35" s="13" t="s">
        <v>148</v>
      </c>
      <c r="M35" s="13" t="s">
        <v>143</v>
      </c>
      <c r="N35" s="13" t="s">
        <v>149</v>
      </c>
      <c r="O35" s="14" t="s">
        <v>38</v>
      </c>
      <c r="P35" s="15">
        <v>6.5</v>
      </c>
      <c r="Q35" s="16" t="s">
        <v>111</v>
      </c>
      <c r="R35" s="16" t="s">
        <v>170</v>
      </c>
      <c r="S35" s="17"/>
      <c r="T35" s="18">
        <v>44562</v>
      </c>
      <c r="U35" s="18">
        <v>44926</v>
      </c>
      <c r="V35" s="19">
        <v>27172</v>
      </c>
      <c r="W35" s="19"/>
      <c r="X35" s="19"/>
      <c r="Y35" s="20">
        <f t="shared" si="0"/>
        <v>27172</v>
      </c>
      <c r="Z35" s="19"/>
      <c r="AA35" s="21"/>
      <c r="AB35" s="21"/>
    </row>
    <row r="36" spans="1:28" ht="52" x14ac:dyDescent="0.35">
      <c r="A36" s="68"/>
      <c r="B36" s="12">
        <v>33</v>
      </c>
      <c r="C36" s="13" t="s">
        <v>122</v>
      </c>
      <c r="D36" s="13" t="s">
        <v>123</v>
      </c>
      <c r="E36" s="13" t="s">
        <v>49</v>
      </c>
      <c r="F36" s="13" t="s">
        <v>25</v>
      </c>
      <c r="G36" s="13" t="s">
        <v>47</v>
      </c>
      <c r="H36" s="14" t="s">
        <v>112</v>
      </c>
      <c r="I36" s="13" t="s">
        <v>24</v>
      </c>
      <c r="J36" s="13" t="s">
        <v>25</v>
      </c>
      <c r="K36" s="13" t="s">
        <v>28</v>
      </c>
      <c r="L36" s="13" t="s">
        <v>148</v>
      </c>
      <c r="M36" s="13" t="s">
        <v>143</v>
      </c>
      <c r="N36" s="13" t="s">
        <v>149</v>
      </c>
      <c r="O36" s="14" t="s">
        <v>38</v>
      </c>
      <c r="P36" s="15">
        <v>3.5</v>
      </c>
      <c r="Q36" s="16" t="s">
        <v>113</v>
      </c>
      <c r="R36" s="16" t="s">
        <v>152</v>
      </c>
      <c r="S36" s="17"/>
      <c r="T36" s="18">
        <v>44562</v>
      </c>
      <c r="U36" s="18">
        <v>44926</v>
      </c>
      <c r="V36" s="19">
        <v>3558</v>
      </c>
      <c r="W36" s="19"/>
      <c r="X36" s="19"/>
      <c r="Y36" s="20">
        <f t="shared" si="0"/>
        <v>3558</v>
      </c>
      <c r="Z36" s="19"/>
      <c r="AA36" s="21"/>
      <c r="AB36" s="21"/>
    </row>
    <row r="37" spans="1:28" ht="52" x14ac:dyDescent="0.35">
      <c r="A37" s="68"/>
      <c r="B37" s="12">
        <v>34</v>
      </c>
      <c r="C37" s="13" t="s">
        <v>122</v>
      </c>
      <c r="D37" s="13" t="s">
        <v>123</v>
      </c>
      <c r="E37" s="13" t="s">
        <v>49</v>
      </c>
      <c r="F37" s="13" t="s">
        <v>25</v>
      </c>
      <c r="G37" s="13" t="s">
        <v>31</v>
      </c>
      <c r="H37" s="14" t="s">
        <v>114</v>
      </c>
      <c r="I37" s="13" t="s">
        <v>24</v>
      </c>
      <c r="J37" s="13" t="s">
        <v>25</v>
      </c>
      <c r="K37" s="13" t="s">
        <v>28</v>
      </c>
      <c r="L37" s="13" t="s">
        <v>148</v>
      </c>
      <c r="M37" s="13" t="s">
        <v>143</v>
      </c>
      <c r="N37" s="13" t="s">
        <v>149</v>
      </c>
      <c r="O37" s="14" t="s">
        <v>38</v>
      </c>
      <c r="P37" s="15">
        <v>6.5</v>
      </c>
      <c r="Q37" s="16" t="s">
        <v>115</v>
      </c>
      <c r="R37" s="16" t="s">
        <v>185</v>
      </c>
      <c r="S37" s="17"/>
      <c r="T37" s="18">
        <v>44562</v>
      </c>
      <c r="U37" s="18">
        <v>44926</v>
      </c>
      <c r="V37" s="19">
        <v>6665</v>
      </c>
      <c r="W37" s="19"/>
      <c r="X37" s="19"/>
      <c r="Y37" s="20">
        <f t="shared" si="0"/>
        <v>6665</v>
      </c>
      <c r="Z37" s="19"/>
      <c r="AA37" s="21"/>
      <c r="AB37" s="21"/>
    </row>
    <row r="38" spans="1:28" ht="52" x14ac:dyDescent="0.35">
      <c r="A38" s="68"/>
      <c r="B38" s="12">
        <v>35</v>
      </c>
      <c r="C38" s="13" t="s">
        <v>122</v>
      </c>
      <c r="D38" s="13" t="s">
        <v>123</v>
      </c>
      <c r="E38" s="13" t="s">
        <v>49</v>
      </c>
      <c r="F38" s="13" t="s">
        <v>25</v>
      </c>
      <c r="G38" s="13" t="s">
        <v>31</v>
      </c>
      <c r="H38" s="14" t="s">
        <v>116</v>
      </c>
      <c r="I38" s="13" t="s">
        <v>24</v>
      </c>
      <c r="J38" s="13" t="s">
        <v>25</v>
      </c>
      <c r="K38" s="13" t="s">
        <v>28</v>
      </c>
      <c r="L38" s="13" t="s">
        <v>148</v>
      </c>
      <c r="M38" s="13" t="s">
        <v>143</v>
      </c>
      <c r="N38" s="13" t="s">
        <v>149</v>
      </c>
      <c r="O38" s="14" t="s">
        <v>38</v>
      </c>
      <c r="P38" s="15">
        <v>6.5</v>
      </c>
      <c r="Q38" s="16" t="s">
        <v>131</v>
      </c>
      <c r="R38" s="16" t="s">
        <v>168</v>
      </c>
      <c r="S38" s="17"/>
      <c r="T38" s="18">
        <v>44562</v>
      </c>
      <c r="U38" s="18">
        <v>44926</v>
      </c>
      <c r="V38" s="19">
        <v>6966</v>
      </c>
      <c r="W38" s="19"/>
      <c r="X38" s="19"/>
      <c r="Y38" s="20">
        <f t="shared" si="0"/>
        <v>6966</v>
      </c>
      <c r="Z38" s="19"/>
      <c r="AA38" s="21"/>
      <c r="AB38" s="21"/>
    </row>
    <row r="39" spans="1:28" ht="52" x14ac:dyDescent="0.35">
      <c r="A39" s="68"/>
      <c r="B39" s="12">
        <v>36</v>
      </c>
      <c r="C39" s="13" t="s">
        <v>122</v>
      </c>
      <c r="D39" s="13" t="s">
        <v>123</v>
      </c>
      <c r="E39" s="13" t="s">
        <v>117</v>
      </c>
      <c r="F39" s="13" t="s">
        <v>25</v>
      </c>
      <c r="G39" s="13" t="s">
        <v>118</v>
      </c>
      <c r="H39" s="14" t="s">
        <v>35</v>
      </c>
      <c r="I39" s="13" t="s">
        <v>24</v>
      </c>
      <c r="J39" s="13" t="s">
        <v>25</v>
      </c>
      <c r="K39" s="13" t="s">
        <v>28</v>
      </c>
      <c r="L39" s="13" t="s">
        <v>148</v>
      </c>
      <c r="M39" s="13" t="s">
        <v>143</v>
      </c>
      <c r="N39" s="13" t="s">
        <v>149</v>
      </c>
      <c r="O39" s="14" t="s">
        <v>29</v>
      </c>
      <c r="P39" s="15">
        <v>300</v>
      </c>
      <c r="Q39" s="16" t="s">
        <v>132</v>
      </c>
      <c r="R39" s="16" t="s">
        <v>150</v>
      </c>
      <c r="S39" s="17" t="s">
        <v>119</v>
      </c>
      <c r="T39" s="18">
        <v>44562</v>
      </c>
      <c r="U39" s="18">
        <v>44926</v>
      </c>
      <c r="V39" s="19">
        <v>76095.999999999985</v>
      </c>
      <c r="W39" s="19">
        <v>61783</v>
      </c>
      <c r="X39" s="19">
        <v>320201.99999999994</v>
      </c>
      <c r="Y39" s="20">
        <f t="shared" si="0"/>
        <v>458080.99999999994</v>
      </c>
      <c r="Z39" s="19"/>
      <c r="AA39" s="19"/>
      <c r="AB39" s="19"/>
    </row>
    <row r="40" spans="1:28" ht="52" x14ac:dyDescent="0.35">
      <c r="A40" s="68"/>
      <c r="B40" s="12">
        <v>37</v>
      </c>
      <c r="C40" s="13" t="s">
        <v>122</v>
      </c>
      <c r="D40" s="13" t="s">
        <v>123</v>
      </c>
      <c r="E40" s="13" t="s">
        <v>117</v>
      </c>
      <c r="F40" s="13" t="s">
        <v>25</v>
      </c>
      <c r="G40" s="13" t="s">
        <v>120</v>
      </c>
      <c r="H40" s="14" t="s">
        <v>35</v>
      </c>
      <c r="I40" s="13" t="s">
        <v>24</v>
      </c>
      <c r="J40" s="13" t="s">
        <v>25</v>
      </c>
      <c r="K40" s="13" t="s">
        <v>28</v>
      </c>
      <c r="L40" s="13" t="s">
        <v>148</v>
      </c>
      <c r="M40" s="13" t="s">
        <v>143</v>
      </c>
      <c r="N40" s="13" t="s">
        <v>149</v>
      </c>
      <c r="O40" s="14" t="s">
        <v>29</v>
      </c>
      <c r="P40" s="15">
        <v>0</v>
      </c>
      <c r="Q40" s="16" t="s">
        <v>133</v>
      </c>
      <c r="R40" s="16" t="s">
        <v>150</v>
      </c>
      <c r="S40" s="17" t="s">
        <v>119</v>
      </c>
      <c r="T40" s="18">
        <v>44562</v>
      </c>
      <c r="U40" s="18">
        <v>44926</v>
      </c>
      <c r="V40" s="19">
        <v>76058</v>
      </c>
      <c r="W40" s="19">
        <v>57123</v>
      </c>
      <c r="X40" s="19">
        <v>298901.99999999994</v>
      </c>
      <c r="Y40" s="20">
        <f t="shared" si="0"/>
        <v>432082.99999999994</v>
      </c>
      <c r="Z40" s="19"/>
      <c r="AA40" s="19"/>
      <c r="AB40" s="19"/>
    </row>
    <row r="41" spans="1:28" ht="39" x14ac:dyDescent="0.35">
      <c r="A41" s="69" t="s">
        <v>142</v>
      </c>
      <c r="B41" s="22">
        <v>1</v>
      </c>
      <c r="C41" s="23" t="s">
        <v>44</v>
      </c>
      <c r="D41" s="23" t="s">
        <v>124</v>
      </c>
      <c r="E41" s="23" t="s">
        <v>26</v>
      </c>
      <c r="F41" s="23" t="s">
        <v>25</v>
      </c>
      <c r="G41" s="23" t="s">
        <v>136</v>
      </c>
      <c r="H41" s="10">
        <v>11</v>
      </c>
      <c r="I41" s="23" t="s">
        <v>24</v>
      </c>
      <c r="J41" s="23" t="s">
        <v>25</v>
      </c>
      <c r="K41" s="23" t="s">
        <v>28</v>
      </c>
      <c r="L41" s="24" t="s">
        <v>148</v>
      </c>
      <c r="M41" s="24" t="s">
        <v>143</v>
      </c>
      <c r="N41" s="24" t="s">
        <v>149</v>
      </c>
      <c r="O41" s="10" t="s">
        <v>29</v>
      </c>
      <c r="P41" s="10">
        <v>300</v>
      </c>
      <c r="Q41" s="10">
        <v>96250771</v>
      </c>
      <c r="R41" s="25" t="s">
        <v>186</v>
      </c>
      <c r="S41" s="23" t="s">
        <v>119</v>
      </c>
      <c r="T41" s="26">
        <v>44562</v>
      </c>
      <c r="U41" s="18">
        <v>44926</v>
      </c>
      <c r="V41" s="27">
        <v>296500</v>
      </c>
      <c r="W41" s="27">
        <v>172400</v>
      </c>
      <c r="X41" s="27">
        <v>1183300</v>
      </c>
      <c r="Y41" s="27">
        <f t="shared" ref="Y41:Y49" si="1">V41+W41+X41</f>
        <v>1652200</v>
      </c>
      <c r="Z41" s="27"/>
      <c r="AA41" s="27"/>
      <c r="AB41" s="27"/>
    </row>
    <row r="42" spans="1:28" ht="42" customHeight="1" x14ac:dyDescent="0.35">
      <c r="A42" s="69"/>
      <c r="B42" s="28">
        <v>2</v>
      </c>
      <c r="C42" s="23" t="s">
        <v>44</v>
      </c>
      <c r="D42" s="23" t="s">
        <v>124</v>
      </c>
      <c r="E42" s="23" t="s">
        <v>30</v>
      </c>
      <c r="F42" s="23" t="s">
        <v>25</v>
      </c>
      <c r="G42" s="23" t="s">
        <v>31</v>
      </c>
      <c r="H42" s="10">
        <v>7</v>
      </c>
      <c r="I42" s="23" t="s">
        <v>24</v>
      </c>
      <c r="J42" s="23" t="s">
        <v>25</v>
      </c>
      <c r="K42" s="23" t="s">
        <v>28</v>
      </c>
      <c r="L42" s="24" t="s">
        <v>148</v>
      </c>
      <c r="M42" s="24" t="s">
        <v>143</v>
      </c>
      <c r="N42" s="24" t="s">
        <v>149</v>
      </c>
      <c r="O42" s="10" t="s">
        <v>32</v>
      </c>
      <c r="P42" s="10">
        <v>145</v>
      </c>
      <c r="Q42" s="10">
        <v>96318886</v>
      </c>
      <c r="R42" s="25" t="s">
        <v>187</v>
      </c>
      <c r="S42" s="29"/>
      <c r="T42" s="26">
        <v>44562</v>
      </c>
      <c r="U42" s="18">
        <v>44926</v>
      </c>
      <c r="V42" s="27">
        <v>141750</v>
      </c>
      <c r="W42" s="27">
        <v>90009</v>
      </c>
      <c r="X42" s="27">
        <v>484200</v>
      </c>
      <c r="Y42" s="27">
        <f t="shared" si="1"/>
        <v>715959</v>
      </c>
      <c r="Z42" s="23" t="s">
        <v>220</v>
      </c>
      <c r="AA42" s="27">
        <v>79551</v>
      </c>
      <c r="AB42" s="30">
        <v>50</v>
      </c>
    </row>
    <row r="43" spans="1:28" ht="39" x14ac:dyDescent="0.35">
      <c r="A43" s="69"/>
      <c r="B43" s="28">
        <v>3</v>
      </c>
      <c r="C43" s="23" t="s">
        <v>44</v>
      </c>
      <c r="D43" s="23" t="s">
        <v>124</v>
      </c>
      <c r="E43" s="23" t="s">
        <v>33</v>
      </c>
      <c r="F43" s="31" t="s">
        <v>25</v>
      </c>
      <c r="G43" s="31" t="s">
        <v>34</v>
      </c>
      <c r="H43" s="32" t="s">
        <v>35</v>
      </c>
      <c r="I43" s="31" t="s">
        <v>24</v>
      </c>
      <c r="J43" s="31" t="s">
        <v>25</v>
      </c>
      <c r="K43" s="31" t="s">
        <v>28</v>
      </c>
      <c r="L43" s="24" t="s">
        <v>148</v>
      </c>
      <c r="M43" s="24" t="s">
        <v>143</v>
      </c>
      <c r="N43" s="24" t="s">
        <v>149</v>
      </c>
      <c r="O43" s="32" t="s">
        <v>36</v>
      </c>
      <c r="P43" s="10">
        <v>3.5</v>
      </c>
      <c r="Q43" s="10">
        <v>3955151</v>
      </c>
      <c r="R43" s="25" t="s">
        <v>188</v>
      </c>
      <c r="S43" s="29"/>
      <c r="T43" s="26">
        <v>44562</v>
      </c>
      <c r="U43" s="18">
        <v>44926</v>
      </c>
      <c r="V43" s="27">
        <v>333</v>
      </c>
      <c r="W43" s="27">
        <v>989</v>
      </c>
      <c r="X43" s="27"/>
      <c r="Y43" s="27">
        <f t="shared" si="1"/>
        <v>1322</v>
      </c>
      <c r="Z43" s="23"/>
      <c r="AA43" s="23"/>
      <c r="AB43" s="23"/>
    </row>
    <row r="44" spans="1:28" ht="39" x14ac:dyDescent="0.35">
      <c r="A44" s="69"/>
      <c r="B44" s="28">
        <v>4</v>
      </c>
      <c r="C44" s="23" t="s">
        <v>44</v>
      </c>
      <c r="D44" s="23" t="s">
        <v>124</v>
      </c>
      <c r="E44" s="23" t="s">
        <v>33</v>
      </c>
      <c r="F44" s="31" t="s">
        <v>25</v>
      </c>
      <c r="G44" s="31" t="s">
        <v>37</v>
      </c>
      <c r="H44" s="32" t="s">
        <v>27</v>
      </c>
      <c r="I44" s="31" t="s">
        <v>24</v>
      </c>
      <c r="J44" s="31" t="s">
        <v>25</v>
      </c>
      <c r="K44" s="31" t="s">
        <v>28</v>
      </c>
      <c r="L44" s="24" t="s">
        <v>148</v>
      </c>
      <c r="M44" s="24" t="s">
        <v>143</v>
      </c>
      <c r="N44" s="24" t="s">
        <v>149</v>
      </c>
      <c r="O44" s="32" t="s">
        <v>38</v>
      </c>
      <c r="P44" s="32">
        <v>16</v>
      </c>
      <c r="Q44" s="32" t="s">
        <v>39</v>
      </c>
      <c r="R44" s="33" t="s">
        <v>189</v>
      </c>
      <c r="S44" s="34"/>
      <c r="T44" s="26">
        <v>44562</v>
      </c>
      <c r="U44" s="18">
        <v>44926</v>
      </c>
      <c r="V44" s="35">
        <v>2050</v>
      </c>
      <c r="W44" s="35"/>
      <c r="X44" s="35"/>
      <c r="Y44" s="27">
        <f t="shared" si="1"/>
        <v>2050</v>
      </c>
      <c r="Z44" s="23"/>
      <c r="AA44" s="23"/>
      <c r="AB44" s="23"/>
    </row>
    <row r="45" spans="1:28" ht="39" x14ac:dyDescent="0.35">
      <c r="A45" s="69"/>
      <c r="B45" s="28">
        <v>5</v>
      </c>
      <c r="C45" s="23" t="s">
        <v>44</v>
      </c>
      <c r="D45" s="23" t="s">
        <v>124</v>
      </c>
      <c r="E45" s="23" t="s">
        <v>33</v>
      </c>
      <c r="F45" s="31" t="s">
        <v>25</v>
      </c>
      <c r="G45" s="31" t="s">
        <v>40</v>
      </c>
      <c r="H45" s="32" t="s">
        <v>27</v>
      </c>
      <c r="I45" s="31" t="s">
        <v>24</v>
      </c>
      <c r="J45" s="31" t="s">
        <v>25</v>
      </c>
      <c r="K45" s="31" t="s">
        <v>28</v>
      </c>
      <c r="L45" s="24" t="s">
        <v>148</v>
      </c>
      <c r="M45" s="24" t="s">
        <v>143</v>
      </c>
      <c r="N45" s="24" t="s">
        <v>149</v>
      </c>
      <c r="O45" s="32" t="s">
        <v>38</v>
      </c>
      <c r="P45" s="32">
        <v>30</v>
      </c>
      <c r="Q45" s="32" t="s">
        <v>41</v>
      </c>
      <c r="R45" s="33" t="s">
        <v>190</v>
      </c>
      <c r="S45" s="34"/>
      <c r="T45" s="26">
        <v>44562</v>
      </c>
      <c r="U45" s="18">
        <v>44926</v>
      </c>
      <c r="V45" s="35">
        <v>20564</v>
      </c>
      <c r="W45" s="35"/>
      <c r="X45" s="35"/>
      <c r="Y45" s="27">
        <f t="shared" si="1"/>
        <v>20564</v>
      </c>
      <c r="Z45" s="23"/>
      <c r="AA45" s="23"/>
      <c r="AB45" s="23"/>
    </row>
    <row r="46" spans="1:28" ht="39" x14ac:dyDescent="0.35">
      <c r="A46" s="69"/>
      <c r="B46" s="28">
        <v>6</v>
      </c>
      <c r="C46" s="23" t="s">
        <v>44</v>
      </c>
      <c r="D46" s="23" t="s">
        <v>124</v>
      </c>
      <c r="E46" s="23" t="s">
        <v>33</v>
      </c>
      <c r="F46" s="31" t="s">
        <v>25</v>
      </c>
      <c r="G46" s="31" t="s">
        <v>42</v>
      </c>
      <c r="H46" s="32" t="s">
        <v>35</v>
      </c>
      <c r="I46" s="31" t="s">
        <v>24</v>
      </c>
      <c r="J46" s="31" t="s">
        <v>25</v>
      </c>
      <c r="K46" s="31" t="s">
        <v>28</v>
      </c>
      <c r="L46" s="24" t="s">
        <v>148</v>
      </c>
      <c r="M46" s="24" t="s">
        <v>143</v>
      </c>
      <c r="N46" s="24" t="s">
        <v>149</v>
      </c>
      <c r="O46" s="32" t="s">
        <v>38</v>
      </c>
      <c r="P46" s="32">
        <v>33</v>
      </c>
      <c r="Q46" s="32" t="s">
        <v>43</v>
      </c>
      <c r="R46" s="33" t="s">
        <v>191</v>
      </c>
      <c r="S46" s="34"/>
      <c r="T46" s="26">
        <v>44562</v>
      </c>
      <c r="U46" s="18">
        <v>44926</v>
      </c>
      <c r="V46" s="35">
        <v>19986</v>
      </c>
      <c r="W46" s="35"/>
      <c r="X46" s="35"/>
      <c r="Y46" s="27">
        <f t="shared" si="1"/>
        <v>19986</v>
      </c>
      <c r="Z46" s="23"/>
      <c r="AA46" s="23"/>
      <c r="AB46" s="23"/>
    </row>
    <row r="47" spans="1:28" ht="39" x14ac:dyDescent="0.35">
      <c r="A47" s="69"/>
      <c r="B47" s="28">
        <v>7</v>
      </c>
      <c r="C47" s="23" t="s">
        <v>44</v>
      </c>
      <c r="D47" s="23" t="s">
        <v>124</v>
      </c>
      <c r="E47" s="23" t="s">
        <v>33</v>
      </c>
      <c r="F47" s="31" t="s">
        <v>25</v>
      </c>
      <c r="G47" s="31" t="s">
        <v>135</v>
      </c>
      <c r="H47" s="32"/>
      <c r="I47" s="31" t="s">
        <v>24</v>
      </c>
      <c r="J47" s="31" t="s">
        <v>25</v>
      </c>
      <c r="K47" s="31" t="s">
        <v>28</v>
      </c>
      <c r="L47" s="24" t="s">
        <v>148</v>
      </c>
      <c r="M47" s="24" t="s">
        <v>143</v>
      </c>
      <c r="N47" s="24" t="s">
        <v>149</v>
      </c>
      <c r="O47" s="32" t="s">
        <v>38</v>
      </c>
      <c r="P47" s="32">
        <v>8</v>
      </c>
      <c r="Q47" s="32" t="s">
        <v>138</v>
      </c>
      <c r="R47" s="33" t="s">
        <v>192</v>
      </c>
      <c r="S47" s="34"/>
      <c r="T47" s="26">
        <v>44562</v>
      </c>
      <c r="U47" s="18">
        <v>44926</v>
      </c>
      <c r="V47" s="35">
        <v>2972</v>
      </c>
      <c r="W47" s="35"/>
      <c r="X47" s="35"/>
      <c r="Y47" s="27">
        <f t="shared" si="1"/>
        <v>2972</v>
      </c>
      <c r="Z47" s="23"/>
      <c r="AA47" s="23"/>
      <c r="AB47" s="23"/>
    </row>
    <row r="48" spans="1:28" ht="39" x14ac:dyDescent="0.35">
      <c r="A48" s="69"/>
      <c r="B48" s="28">
        <v>8</v>
      </c>
      <c r="C48" s="23" t="s">
        <v>44</v>
      </c>
      <c r="D48" s="23" t="s">
        <v>124</v>
      </c>
      <c r="E48" s="23" t="s">
        <v>33</v>
      </c>
      <c r="F48" s="31" t="s">
        <v>25</v>
      </c>
      <c r="G48" s="31" t="s">
        <v>136</v>
      </c>
      <c r="H48" s="32"/>
      <c r="I48" s="31" t="s">
        <v>24</v>
      </c>
      <c r="J48" s="31" t="s">
        <v>25</v>
      </c>
      <c r="K48" s="31" t="s">
        <v>28</v>
      </c>
      <c r="L48" s="24" t="s">
        <v>148</v>
      </c>
      <c r="M48" s="24" t="s">
        <v>143</v>
      </c>
      <c r="N48" s="24" t="s">
        <v>149</v>
      </c>
      <c r="O48" s="32" t="s">
        <v>38</v>
      </c>
      <c r="P48" s="32">
        <v>4</v>
      </c>
      <c r="Q48" s="32" t="s">
        <v>139</v>
      </c>
      <c r="R48" s="33" t="s">
        <v>193</v>
      </c>
      <c r="S48" s="34"/>
      <c r="T48" s="26">
        <v>44562</v>
      </c>
      <c r="U48" s="18">
        <v>44926</v>
      </c>
      <c r="V48" s="35">
        <v>3127</v>
      </c>
      <c r="W48" s="35"/>
      <c r="X48" s="35"/>
      <c r="Y48" s="27">
        <f t="shared" si="1"/>
        <v>3127</v>
      </c>
      <c r="Z48" s="23"/>
      <c r="AA48" s="23"/>
      <c r="AB48" s="23"/>
    </row>
    <row r="49" spans="1:28" ht="39" x14ac:dyDescent="0.35">
      <c r="A49" s="69"/>
      <c r="B49" s="28">
        <v>9</v>
      </c>
      <c r="C49" s="23" t="s">
        <v>44</v>
      </c>
      <c r="D49" s="23" t="s">
        <v>124</v>
      </c>
      <c r="E49" s="23" t="s">
        <v>134</v>
      </c>
      <c r="F49" s="31" t="s">
        <v>25</v>
      </c>
      <c r="G49" s="31" t="s">
        <v>137</v>
      </c>
      <c r="H49" s="32"/>
      <c r="I49" s="31" t="s">
        <v>24</v>
      </c>
      <c r="J49" s="31" t="s">
        <v>25</v>
      </c>
      <c r="K49" s="31" t="s">
        <v>28</v>
      </c>
      <c r="L49" s="24" t="s">
        <v>148</v>
      </c>
      <c r="M49" s="24" t="s">
        <v>143</v>
      </c>
      <c r="N49" s="24" t="s">
        <v>149</v>
      </c>
      <c r="O49" s="32" t="s">
        <v>36</v>
      </c>
      <c r="P49" s="32">
        <v>25</v>
      </c>
      <c r="Q49" s="32" t="s">
        <v>140</v>
      </c>
      <c r="R49" s="33" t="s">
        <v>194</v>
      </c>
      <c r="S49" s="34"/>
      <c r="T49" s="26">
        <v>44562</v>
      </c>
      <c r="U49" s="18">
        <v>44926</v>
      </c>
      <c r="V49" s="35">
        <v>192</v>
      </c>
      <c r="W49" s="35">
        <v>365</v>
      </c>
      <c r="X49" s="35"/>
      <c r="Y49" s="27">
        <f t="shared" si="1"/>
        <v>557</v>
      </c>
      <c r="Z49" s="23"/>
      <c r="AA49" s="23"/>
      <c r="AB49" s="23"/>
    </row>
    <row r="50" spans="1:28" x14ac:dyDescent="0.35">
      <c r="T50" s="67" t="s">
        <v>145</v>
      </c>
      <c r="U50" s="67"/>
      <c r="V50" s="37">
        <f>SUM(V4:V49)</f>
        <v>1134897</v>
      </c>
      <c r="W50" s="37">
        <f t="shared" ref="W50:Y50" si="2">SUM(W4:W49)</f>
        <v>382669</v>
      </c>
      <c r="X50" s="37">
        <f t="shared" si="2"/>
        <v>2286604</v>
      </c>
      <c r="Y50" s="37">
        <f t="shared" si="2"/>
        <v>3804170</v>
      </c>
    </row>
    <row r="51" spans="1:28" x14ac:dyDescent="0.35">
      <c r="T51" s="67" t="s">
        <v>218</v>
      </c>
      <c r="U51" s="67"/>
      <c r="V51" s="66">
        <f>Y50</f>
        <v>3804170</v>
      </c>
      <c r="W51" s="66"/>
      <c r="X51" s="66"/>
      <c r="Y51" s="66"/>
    </row>
    <row r="52" spans="1:28" x14ac:dyDescent="0.35">
      <c r="B52" s="38"/>
      <c r="C52" s="38" t="s">
        <v>214</v>
      </c>
      <c r="Q52" s="39"/>
      <c r="R52" s="39"/>
    </row>
    <row r="53" spans="1:28" ht="44.5" customHeight="1" x14ac:dyDescent="0.35">
      <c r="B53" s="64"/>
      <c r="C53" s="65" t="s">
        <v>196</v>
      </c>
      <c r="D53" s="60" t="s">
        <v>197</v>
      </c>
      <c r="E53" s="62" t="s">
        <v>198</v>
      </c>
      <c r="F53" s="62" t="s">
        <v>199</v>
      </c>
      <c r="G53" s="60" t="s">
        <v>213</v>
      </c>
      <c r="H53" s="41"/>
      <c r="I53" s="42"/>
      <c r="J53" s="42"/>
      <c r="K53" s="43"/>
      <c r="L53" s="44"/>
      <c r="M53" s="44"/>
      <c r="N53" s="44"/>
      <c r="O53" s="44"/>
      <c r="P53" s="44"/>
      <c r="Q53" s="44"/>
      <c r="R53" s="39"/>
    </row>
    <row r="54" spans="1:28" ht="39.5" customHeight="1" x14ac:dyDescent="0.35">
      <c r="B54" s="64"/>
      <c r="C54" s="65"/>
      <c r="D54" s="61"/>
      <c r="E54" s="63"/>
      <c r="F54" s="63"/>
      <c r="G54" s="61"/>
      <c r="H54" s="41"/>
      <c r="I54" s="42"/>
      <c r="J54" s="42"/>
      <c r="K54" s="43"/>
      <c r="L54" s="44"/>
      <c r="M54" s="44"/>
      <c r="N54" s="44"/>
      <c r="O54" s="44"/>
      <c r="P54" s="44"/>
      <c r="Q54" s="44"/>
      <c r="R54" s="39"/>
    </row>
    <row r="55" spans="1:28" s="1" customFormat="1" x14ac:dyDescent="0.35">
      <c r="B55" s="45"/>
      <c r="C55" s="46" t="s">
        <v>200</v>
      </c>
      <c r="D55" s="46" t="s">
        <v>201</v>
      </c>
      <c r="E55" s="46" t="s">
        <v>202</v>
      </c>
      <c r="F55" s="46" t="s">
        <v>203</v>
      </c>
      <c r="G55" s="46" t="s">
        <v>204</v>
      </c>
      <c r="H55" s="47"/>
      <c r="I55" s="48"/>
      <c r="J55" s="48"/>
      <c r="K55" s="48"/>
      <c r="L55" s="49"/>
      <c r="M55" s="49"/>
      <c r="N55" s="49"/>
      <c r="O55" s="49"/>
      <c r="P55" s="49"/>
      <c r="Q55" s="49"/>
      <c r="R55" s="50"/>
      <c r="V55" s="51"/>
      <c r="W55" s="51"/>
      <c r="X55" s="51"/>
      <c r="Y55" s="51"/>
    </row>
    <row r="56" spans="1:28" x14ac:dyDescent="0.35">
      <c r="B56" s="54"/>
      <c r="C56" s="55" t="s">
        <v>205</v>
      </c>
      <c r="D56" s="52">
        <v>448654</v>
      </c>
      <c r="E56" s="52">
        <f t="shared" ref="E56:E64" si="3">D56*0.2</f>
        <v>89730.8</v>
      </c>
      <c r="F56" s="52">
        <f t="shared" ref="F56:F64" si="4">ROUND(D56*0.3,0)</f>
        <v>134596</v>
      </c>
      <c r="G56" s="52">
        <f t="shared" ref="G56:G64" si="5">D56+E56</f>
        <v>538384.80000000005</v>
      </c>
      <c r="H56" s="39"/>
      <c r="I56" s="53"/>
      <c r="J56" s="53"/>
      <c r="K56" s="53"/>
      <c r="L56" s="53"/>
      <c r="M56" s="53"/>
      <c r="N56" s="53"/>
      <c r="O56" s="39"/>
      <c r="P56" s="39"/>
    </row>
    <row r="57" spans="1:28" x14ac:dyDescent="0.35">
      <c r="B57" s="54"/>
      <c r="C57" s="55" t="s">
        <v>206</v>
      </c>
      <c r="D57" s="52">
        <v>291306</v>
      </c>
      <c r="E57" s="52">
        <f t="shared" si="3"/>
        <v>58261.200000000004</v>
      </c>
      <c r="F57" s="52">
        <f t="shared" si="4"/>
        <v>87392</v>
      </c>
      <c r="G57" s="52">
        <f t="shared" si="5"/>
        <v>349567.2</v>
      </c>
      <c r="H57" s="39"/>
      <c r="I57" s="53"/>
      <c r="J57" s="53"/>
      <c r="K57" s="53"/>
      <c r="L57" s="53"/>
      <c r="M57" s="53"/>
      <c r="N57" s="53"/>
      <c r="O57" s="39"/>
      <c r="P57" s="39"/>
    </row>
    <row r="58" spans="1:28" x14ac:dyDescent="0.35">
      <c r="B58" s="54"/>
      <c r="C58" s="55" t="s">
        <v>207</v>
      </c>
      <c r="D58" s="52">
        <v>1802404</v>
      </c>
      <c r="E58" s="52">
        <f t="shared" si="3"/>
        <v>360480.80000000005</v>
      </c>
      <c r="F58" s="52">
        <f t="shared" si="4"/>
        <v>540721</v>
      </c>
      <c r="G58" s="52">
        <f t="shared" si="5"/>
        <v>2162884.7999999998</v>
      </c>
    </row>
    <row r="59" spans="1:28" x14ac:dyDescent="0.35">
      <c r="B59" s="54"/>
      <c r="C59" s="55" t="s">
        <v>38</v>
      </c>
      <c r="D59" s="52">
        <v>543968</v>
      </c>
      <c r="E59" s="52">
        <f t="shared" si="3"/>
        <v>108793.60000000001</v>
      </c>
      <c r="F59" s="52">
        <f t="shared" si="4"/>
        <v>163190</v>
      </c>
      <c r="G59" s="52">
        <f t="shared" si="5"/>
        <v>652761.59999999998</v>
      </c>
    </row>
    <row r="60" spans="1:28" x14ac:dyDescent="0.35">
      <c r="B60" s="54"/>
      <c r="C60" s="55" t="s">
        <v>208</v>
      </c>
      <c r="D60" s="52">
        <v>525</v>
      </c>
      <c r="E60" s="52">
        <f t="shared" si="3"/>
        <v>105</v>
      </c>
      <c r="F60" s="52">
        <f t="shared" si="4"/>
        <v>158</v>
      </c>
      <c r="G60" s="52">
        <f t="shared" si="5"/>
        <v>630</v>
      </c>
    </row>
    <row r="61" spans="1:28" x14ac:dyDescent="0.35">
      <c r="B61" s="54"/>
      <c r="C61" s="55" t="s">
        <v>209</v>
      </c>
      <c r="D61" s="52">
        <v>1354</v>
      </c>
      <c r="E61" s="52">
        <f t="shared" si="3"/>
        <v>270.8</v>
      </c>
      <c r="F61" s="52">
        <f t="shared" si="4"/>
        <v>406</v>
      </c>
      <c r="G61" s="52">
        <f t="shared" si="5"/>
        <v>1624.8</v>
      </c>
    </row>
    <row r="62" spans="1:28" x14ac:dyDescent="0.35">
      <c r="B62" s="54"/>
      <c r="C62" s="55" t="s">
        <v>210</v>
      </c>
      <c r="D62" s="52">
        <v>141750</v>
      </c>
      <c r="E62" s="52">
        <f t="shared" si="3"/>
        <v>28350</v>
      </c>
      <c r="F62" s="52">
        <f t="shared" si="4"/>
        <v>42525</v>
      </c>
      <c r="G62" s="52">
        <f t="shared" si="5"/>
        <v>170100</v>
      </c>
    </row>
    <row r="63" spans="1:28" x14ac:dyDescent="0.35">
      <c r="B63" s="54"/>
      <c r="C63" s="55" t="s">
        <v>211</v>
      </c>
      <c r="D63" s="52">
        <v>90009</v>
      </c>
      <c r="E63" s="52">
        <f t="shared" si="3"/>
        <v>18001.8</v>
      </c>
      <c r="F63" s="52">
        <f t="shared" si="4"/>
        <v>27003</v>
      </c>
      <c r="G63" s="52">
        <f t="shared" si="5"/>
        <v>108010.8</v>
      </c>
    </row>
    <row r="64" spans="1:28" x14ac:dyDescent="0.35">
      <c r="B64" s="54"/>
      <c r="C64" s="55" t="s">
        <v>212</v>
      </c>
      <c r="D64" s="52">
        <v>484200</v>
      </c>
      <c r="E64" s="52">
        <f t="shared" si="3"/>
        <v>96840</v>
      </c>
      <c r="F64" s="52">
        <f t="shared" si="4"/>
        <v>145260</v>
      </c>
      <c r="G64" s="52">
        <f t="shared" si="5"/>
        <v>581040</v>
      </c>
    </row>
    <row r="65" spans="2:7" ht="26" customHeight="1" x14ac:dyDescent="0.35">
      <c r="B65" s="56"/>
      <c r="C65" s="57" t="s">
        <v>219</v>
      </c>
      <c r="D65" s="58">
        <f>SUM(D56:D64)</f>
        <v>3804170</v>
      </c>
      <c r="E65" s="58">
        <f>SUM(E56:E64)</f>
        <v>760834.00000000012</v>
      </c>
      <c r="F65" s="58">
        <f>SUM(F56:F64)</f>
        <v>1141251</v>
      </c>
      <c r="G65" s="58">
        <f>SUM(G56:G64)</f>
        <v>4565004</v>
      </c>
    </row>
  </sheetData>
  <autoFilter ref="A3:AB55" xr:uid="{00000000-0009-0000-0000-000000000000}"/>
  <mergeCells count="31">
    <mergeCell ref="C1:Q1"/>
    <mergeCell ref="V1:Y1"/>
    <mergeCell ref="Z1:AB1"/>
    <mergeCell ref="Z2:AB2"/>
    <mergeCell ref="V2:Y2"/>
    <mergeCell ref="T2:U2"/>
    <mergeCell ref="O2:O3"/>
    <mergeCell ref="P2:P3"/>
    <mergeCell ref="Q2:Q3"/>
    <mergeCell ref="R2:R3"/>
    <mergeCell ref="S2:S3"/>
    <mergeCell ref="V51:Y51"/>
    <mergeCell ref="T50:U50"/>
    <mergeCell ref="T51:U51"/>
    <mergeCell ref="A2:A3"/>
    <mergeCell ref="A4:A40"/>
    <mergeCell ref="A41:A49"/>
    <mergeCell ref="N2:N3"/>
    <mergeCell ref="B2:B3"/>
    <mergeCell ref="E2:E3"/>
    <mergeCell ref="F2:J2"/>
    <mergeCell ref="L2:L3"/>
    <mergeCell ref="M2:M3"/>
    <mergeCell ref="C2:C3"/>
    <mergeCell ref="D2:D3"/>
    <mergeCell ref="D53:D54"/>
    <mergeCell ref="E53:E54"/>
    <mergeCell ref="F53:F54"/>
    <mergeCell ref="G53:G54"/>
    <mergeCell ref="B53:B54"/>
    <mergeCell ref="C53:C54"/>
  </mergeCells>
  <conditionalFormatting sqref="C4:U40 U4:U49">
    <cfRule type="expression" dxfId="2" priority="4" stopIfTrue="1">
      <formula>#REF!="nie"</formula>
    </cfRule>
  </conditionalFormatting>
  <conditionalFormatting sqref="S4:S40">
    <cfRule type="cellIs" dxfId="1" priority="3" stopIfTrue="1" operator="equal">
      <formula>"czy dostosowany układ?"</formula>
    </cfRule>
  </conditionalFormatting>
  <conditionalFormatting sqref="L41:N49 U41:U49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2021-10-20T05:55:05Z</dcterms:modified>
</cp:coreProperties>
</file>