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305" windowHeight="10170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</sheets>
  <definedNames>
    <definedName name="_xlnm.Print_Area" localSheetId="1">'część (1)'!$A$1:$N$11</definedName>
    <definedName name="_xlnm.Print_Area" localSheetId="10">'część (10)'!$A$1:$N$13</definedName>
    <definedName name="_xlnm.Print_Area" localSheetId="11">'część (11)'!$A$1:$N$13</definedName>
    <definedName name="_xlnm.Print_Area" localSheetId="2">'część (2)'!$A$1:$N$11</definedName>
    <definedName name="_xlnm.Print_Area" localSheetId="3">'część (3)'!$A$1:$N$11</definedName>
    <definedName name="_xlnm.Print_Area" localSheetId="4">'część (4)'!$A$1:$N$26</definedName>
    <definedName name="_xlnm.Print_Area" localSheetId="5">'część (5)'!$A$1:$N$11</definedName>
    <definedName name="_xlnm.Print_Area" localSheetId="6">'część (6)'!$A$1:$N$14</definedName>
    <definedName name="_xlnm.Print_Area" localSheetId="7">'część (7)'!$A$1:$N$11</definedName>
    <definedName name="_xlnm.Print_Area" localSheetId="8">'część (8)'!$A$1:$N$13</definedName>
    <definedName name="_xlnm.Print_Area" localSheetId="9">'część (9)'!$A$1:$N$13</definedName>
    <definedName name="_xlnm.Print_Area" localSheetId="0">'formularz oferty'!$A$1:$E$59</definedName>
  </definedNames>
  <calcPr fullCalcOnLoad="1"/>
</workbook>
</file>

<file path=xl/sharedStrings.xml><?xml version="1.0" encoding="utf-8"?>
<sst xmlns="http://schemas.openxmlformats.org/spreadsheetml/2006/main" count="410" uniqueCount="155">
  <si>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</si>
  <si>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</si>
  <si>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</si>
  <si>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</si>
  <si>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</si>
  <si>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</si>
  <si>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</si>
  <si>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</si>
  <si>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</si>
  <si>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</si>
  <si>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</si>
  <si>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</si>
  <si>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</si>
  <si>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</si>
  <si>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</si>
  <si>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</si>
  <si>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</si>
  <si>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</si>
  <si>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</si>
  <si>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</si>
  <si>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</si>
  <si>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</si>
  <si>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</si>
  <si>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</si>
  <si>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</si>
  <si>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</si>
  <si>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</si>
  <si>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</si>
  <si>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</si>
  <si>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</si>
  <si>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</si>
  <si>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</si>
  <si>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</si>
  <si>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</si>
  <si>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</si>
  <si>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</si>
  <si>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</si>
  <si>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</si>
  <si>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</si>
  <si>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</si>
  <si>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</si>
  <si>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</si>
  <si>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</si>
  <si>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</si>
  <si>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</si>
  <si>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</si>
  <si>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</si>
  <si>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>Postać/ Opakowanie</t>
  </si>
  <si>
    <t>Oferujemy wykonanie całego przedmiotu zamówienia (w danej części) za cenę:</t>
  </si>
  <si>
    <t xml:space="preserve"> Ilość sztuk opakowaniu jednostkowym</t>
  </si>
  <si>
    <t>Załącznik nr 1 do SWZ|</t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</si>
  <si>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</si>
  <si>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</si>
  <si>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</si>
  <si>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</si>
  <si>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</si>
  <si>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załącznik nr 1a do SWZ</t>
  </si>
  <si>
    <t xml:space="preserve">Nazwa handlowa:
Dawka:
Postać/ Opakowanie:
</t>
  </si>
  <si>
    <t>Cena brutto#:</t>
  </si>
  <si>
    <t># jeżeli wybór oferty będzie prowadził do powstania u Zamawiającego obowiązku podatkowego, zgodnie z przepisami o podatku od towarów i usług, należy podać cenę netto.</t>
  </si>
  <si>
    <t>Wartość brutto# pozycji</t>
  </si>
  <si>
    <t>Cena brutto # jednego opakowania jednostkowego</t>
  </si>
  <si>
    <t>Wartość brutto # pozycji</t>
  </si>
  <si>
    <r>
      <t>Oświadczamy, że zamówienie będziemy wykonywać do czasu wyczerpania kwoty wynagrodzenia umownego, nie dłużej jednak niż prze</t>
    </r>
    <r>
      <rPr>
        <sz val="11"/>
        <color indexed="8"/>
        <rFont val="Times New Roman"/>
        <family val="1"/>
      </rPr>
      <t>z 5 miesięc</t>
    </r>
    <r>
      <rPr>
        <sz val="11"/>
        <rFont val="Times New Roman"/>
        <family val="1"/>
      </rPr>
      <t>y od dnia zawarcia umowy.</t>
    </r>
  </si>
  <si>
    <t>Ilość sztuk w opakowaniu jednostkowym</t>
  </si>
  <si>
    <t>DFP.271.8.2022.KK</t>
  </si>
  <si>
    <t>Dostawa produktów leczniczych do Apteki Szpitala Uniwersyteckiego w Krakowie.</t>
  </si>
  <si>
    <t>Oświadczamy, że oferowane przez nas w części: 1-11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</t>
  </si>
  <si>
    <t>12.</t>
  </si>
  <si>
    <r>
      <t xml:space="preserve">Oświadczamy, że jesteśmy </t>
    </r>
    <r>
      <rPr>
        <i/>
        <sz val="9"/>
        <color indexed="10"/>
        <rFont val="Times New Roman"/>
        <family val="1"/>
      </rPr>
      <t>(zaznaczyć właściwe)</t>
    </r>
    <r>
      <rPr>
        <sz val="11"/>
        <rFont val="Times New Roman"/>
        <family val="1"/>
      </rPr>
      <t>: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</si>
  <si>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Ampicilinum</t>
  </si>
  <si>
    <t>0,5g</t>
  </si>
  <si>
    <t xml:space="preserve">Ilość </t>
  </si>
  <si>
    <t xml:space="preserve">
</t>
  </si>
  <si>
    <t xml:space="preserve">Nazwa handlowa:
Dawka:
Postać/ Opakowanie:
</t>
  </si>
  <si>
    <t>Avatrombopag maleate</t>
  </si>
  <si>
    <t xml:space="preserve">20 mg </t>
  </si>
  <si>
    <t>opakowań</t>
  </si>
  <si>
    <t xml:space="preserve">Kod EAN
</t>
  </si>
  <si>
    <t>Telotristat etiprate</t>
  </si>
  <si>
    <t>250 mg</t>
  </si>
  <si>
    <t>tabletki powlekane, opakowanie x 90 sztuk.</t>
  </si>
  <si>
    <t>Gliclazide</t>
  </si>
  <si>
    <t>60 mg</t>
  </si>
  <si>
    <t xml:space="preserve">tabl. o zmodyf. uwalnianiu </t>
  </si>
  <si>
    <t>Indapamide</t>
  </si>
  <si>
    <t>1,5 mg</t>
  </si>
  <si>
    <t xml:space="preserve">tabl. powl. o przedł. uwalnianiu </t>
  </si>
  <si>
    <t>Ivabradine *</t>
  </si>
  <si>
    <t>5 mg</t>
  </si>
  <si>
    <t>tabletki powlekane</t>
  </si>
  <si>
    <t>7,5 mg</t>
  </si>
  <si>
    <t>Perindopril arginine *</t>
  </si>
  <si>
    <t>10 mg</t>
  </si>
  <si>
    <t>stała postać doustna</t>
  </si>
  <si>
    <t>Perindoprilum argininum +
Amlodipinum *</t>
  </si>
  <si>
    <t>5 mg + 5 mg</t>
  </si>
  <si>
    <t>5 mg + 10
mg</t>
  </si>
  <si>
    <t>10 mg + 5
mg</t>
  </si>
  <si>
    <t>10 mg + 10
mg</t>
  </si>
  <si>
    <t>Perindoprilum argininum +
Indapamidum *</t>
  </si>
  <si>
    <t>2,5 mg
+ 0,625 mg</t>
  </si>
  <si>
    <t>5 mg
+ 1,25 mg</t>
  </si>
  <si>
    <t>10 mg
+ 2,5 mg</t>
  </si>
  <si>
    <t>Tianeptine sodium</t>
  </si>
  <si>
    <t>12,5 mg</t>
  </si>
  <si>
    <t>postać stała doustna</t>
  </si>
  <si>
    <t>Trimetazidine dihydrochloride</t>
  </si>
  <si>
    <t>35 mg</t>
  </si>
  <si>
    <t>*w przypadku tej samej substancji czynnej wymagany jeden podmiot odpowiedzialny</t>
  </si>
  <si>
    <t>Thiethylperazinum</t>
  </si>
  <si>
    <t>6,5 mg/ml</t>
  </si>
  <si>
    <t>Kalii chloridum</t>
  </si>
  <si>
    <t>782 mg
K+/10 ml</t>
  </si>
  <si>
    <t>Acidum
ursodeoxycholicum</t>
  </si>
  <si>
    <t>250 mg/5 ml</t>
  </si>
  <si>
    <t>zawiesina doustna, butelka po 250 ml</t>
  </si>
  <si>
    <t>Acidum fusidicum +
Betamethasonum</t>
  </si>
  <si>
    <t>(20 mg + 1
mg)/g</t>
  </si>
  <si>
    <t xml:space="preserve">krem, tuba 15 g </t>
  </si>
  <si>
    <t>Mometasoni furoas</t>
  </si>
  <si>
    <t>1 mg/g</t>
  </si>
  <si>
    <t>Metoprololi tartras</t>
  </si>
  <si>
    <t>1 mg/ml;  5 ml</t>
  </si>
  <si>
    <t>roztwór do wstrz., amp.</t>
  </si>
  <si>
    <t>Adenosinum</t>
  </si>
  <si>
    <t>3mg/ml; 2 ml</t>
  </si>
  <si>
    <t>roztwór do wstrzykiwań; fiol</t>
  </si>
  <si>
    <t>Insulin glargine</t>
  </si>
  <si>
    <t>100 j./ml , 3 ml</t>
  </si>
  <si>
    <t>Natrii valproas</t>
  </si>
  <si>
    <t>Piperacillinum + Tazobactamum **</t>
  </si>
  <si>
    <t>2 g + 0,25 g</t>
  </si>
  <si>
    <t>proszek do sporządzania roztworu do infuzji, fiolka</t>
  </si>
  <si>
    <t>4g+0,5g</t>
  </si>
  <si>
    <t xml:space="preserve">** wymagany jeden podmiot odpowiedzialny </t>
  </si>
  <si>
    <t>Produkt odżywczy. Roztwór aminokwasów, glukozy i elektrolitów. Do podania obwodowego*</t>
  </si>
  <si>
    <t>1000 ml</t>
  </si>
  <si>
    <t>worek trzykomorowy, zawartość Azotu 4g</t>
  </si>
  <si>
    <t>1500 ml</t>
  </si>
  <si>
    <t>worek trzykomorowy, zawartość Azotu 5,4 g</t>
  </si>
  <si>
    <t>1 ml w zawiera 25 mikrogramów lewotyroksyny
sodowej</t>
  </si>
  <si>
    <t>1 ml w zawiera 50 mikrogramów lewotyroksyny
sodowej</t>
  </si>
  <si>
    <t xml:space="preserve">* wymagany jeden podmiot odpowiedzialny </t>
  </si>
  <si>
    <r>
      <t xml:space="preserve">Oświadczam, że wybór niniejszej oferty będzie prowadził do powstania u Zamawiającego obowiązku podatkowego zgodnie z przepisami o podatku od towarów i usług w zakresie*:
nazwa (rodzaj) towaru lub usługi: ...........................................................................................................................................................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.............................................................................................................................
</t>
    </r>
    <r>
      <rPr>
        <i/>
        <sz val="10"/>
        <rFont val="Garamond"/>
        <family val="1"/>
      </rPr>
  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</si>
  <si>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 Ilość sztuk w opakowaniu jednostkowym</t>
  </si>
  <si>
    <t>288,2 mg/5 ml; 150 ml</t>
  </si>
  <si>
    <t>proszek do sporządzania roztworu do wstrzykiwań; fiolka</t>
  </si>
  <si>
    <r>
      <t xml:space="preserve">tabletki powlekane, opakowanie </t>
    </r>
    <r>
      <rPr>
        <sz val="11"/>
        <rFont val="Times New Roman"/>
        <family val="1"/>
      </rPr>
      <t>30 sztuk</t>
    </r>
  </si>
  <si>
    <t>roztwór do
wstrzykiwań; amp</t>
  </si>
  <si>
    <t>syrop, butelka 150 ml</t>
  </si>
  <si>
    <t>roztwór do wstrzykiwań; wstrzykiwacze, opakowanie typu SoloStar</t>
  </si>
  <si>
    <t xml:space="preserve">syrop; butelka </t>
  </si>
  <si>
    <t>Lewotyroksyna sodowa*</t>
  </si>
  <si>
    <t>roztwór doustny w pojemniku jednodawkowym, opakowanie po 30 pojemników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</si>
</sst>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.00\ [$zł-415]_-;\-* #,##0.00\ [$zł-415]_-;_-* &quot;-&quot;??\ [$zł-415]_-;_-@_-"/>
    <numFmt numFmtId="188" formatCode="_-[$€-2]\ * #,##0.00_-;\-[$€-2]\ * #,##0.00_-;_-[$€-2]\ * &quot;-&quot;??_-;_-@_-"/>
    <numFmt numFmtId="189" formatCode="&quot; &quot;#,##0.00&quot; zł &quot;;&quot;-&quot;#,##0.00&quot; zł &quot;;&quot; -&quot;#&quot; zł &quot;;@&quot; &quot;"/>
    <numFmt numFmtId="190" formatCode="#,##0.00&quot; &quot;[$zł-415];[Red]&quot;-&quot;#,##0.00&quot; &quot;[$zł-415]"/>
    <numFmt numFmtId="191" formatCode="&quot; &quot;[$€-402]&quot; &quot;#,##0.00&quot; &quot;;&quot;-&quot;[$€-402]&quot; &quot;#,##0.00&quot; &quot;;&quot; &quot;[$€-402]&quot; -&quot;00&quot; &quot;;@&quot; &quot;"/>
    <numFmt numFmtId="192" formatCode="[$-415]dddd\,\ d\ mmmm\ yyyy"/>
    <numFmt numFmtId="193" formatCode="#,##0_ ;\-#,##0\ 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Times New Roman"/>
      <family val="1"/>
    </font>
    <font>
      <i/>
      <sz val="9"/>
      <color indexed="10"/>
      <name val="Times New Roman"/>
      <family val="1"/>
    </font>
    <font>
      <i/>
      <sz val="9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37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70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84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84" applyNumberFormat="1" applyFont="1" applyFill="1" applyBorder="1" applyAlignment="1" applyProtection="1">
      <alignment horizontal="left" vertical="top" wrapText="1"/>
      <protection locked="0"/>
    </xf>
    <xf numFmtId="3" fontId="4" fillId="0" borderId="12" xfId="42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3" fontId="4" fillId="33" borderId="10" xfId="0" applyNumberFormat="1" applyFont="1" applyFill="1" applyBorder="1" applyAlignment="1" applyProtection="1">
      <alignment horizontal="righ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left" vertical="top" wrapText="1"/>
      <protection locked="0"/>
    </xf>
    <xf numFmtId="167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7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>
      <alignment horizontal="left" vertical="top"/>
    </xf>
    <xf numFmtId="177" fontId="50" fillId="0" borderId="10" xfId="58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0" fontId="52" fillId="34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7" fontId="4" fillId="0" borderId="10" xfId="53" applyNumberFormat="1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top" wrapText="1"/>
      <protection locked="0"/>
    </xf>
    <xf numFmtId="4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2" fontId="4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horizontal="left" vertical="top" wrapText="1"/>
      <protection locked="0"/>
    </xf>
    <xf numFmtId="0" fontId="4" fillId="34" borderId="11" xfId="0" applyFont="1" applyFill="1" applyBorder="1" applyAlignment="1" applyProtection="1">
      <alignment horizontal="left" vertical="top" wrapText="1"/>
      <protection locked="0"/>
    </xf>
    <xf numFmtId="3" fontId="4" fillId="34" borderId="12" xfId="42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44" fontId="4" fillId="34" borderId="10" xfId="84" applyNumberFormat="1" applyFont="1" applyFill="1" applyBorder="1" applyAlignment="1" applyProtection="1">
      <alignment horizontal="left" vertical="top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9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 applyProtection="1">
      <alignment horizontal="justify" vertical="top" wrapText="1"/>
      <protection locked="0"/>
    </xf>
    <xf numFmtId="167" fontId="4" fillId="0" borderId="11" xfId="0" applyNumberFormat="1" applyFont="1" applyFill="1" applyBorder="1" applyAlignment="1" applyProtection="1">
      <alignment horizontal="right" vertical="top" wrapText="1"/>
      <protection locked="0"/>
    </xf>
    <xf numFmtId="167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34" borderId="15" xfId="0" applyFont="1" applyFill="1" applyBorder="1" applyAlignment="1" applyProtection="1">
      <alignment horizontal="left" vertical="top" wrapText="1"/>
      <protection locked="0"/>
    </xf>
  </cellXfs>
  <cellStyles count="8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3 3" xfId="51"/>
    <cellStyle name="Dziesiętny 3 4" xfId="52"/>
    <cellStyle name="Dziesiętny 4" xfId="53"/>
    <cellStyle name="Dziesiętny 4 2" xfId="54"/>
    <cellStyle name="Dziesiętny 4 2 2" xfId="55"/>
    <cellStyle name="Dziesiętny 4 3" xfId="56"/>
    <cellStyle name="Dziesiętny 4 4" xfId="57"/>
    <cellStyle name="Dziesiętny 5" xfId="58"/>
    <cellStyle name="Dziesiętny 5 2" xfId="59"/>
    <cellStyle name="Dziesiętny 6" xfId="60"/>
    <cellStyle name="Dziesiętny 7" xfId="61"/>
    <cellStyle name="Excel Built-in Currency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3" xfId="72"/>
    <cellStyle name="Normalny 4" xfId="73"/>
    <cellStyle name="Normalny 5" xfId="74"/>
    <cellStyle name="Normalny 7" xfId="75"/>
    <cellStyle name="Obliczenia" xfId="76"/>
    <cellStyle name="Followed Hyperlink" xfId="77"/>
    <cellStyle name="Percent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3 2" xfId="90"/>
    <cellStyle name="Walutowy 2 4" xfId="91"/>
    <cellStyle name="Walutowy 3" xfId="92"/>
    <cellStyle name="Walutowy 3 2" xfId="93"/>
    <cellStyle name="Walutowy 3 3" xfId="94"/>
    <cellStyle name="Walutowy 3 4" xfId="95"/>
    <cellStyle name="Walutowy 4" xfId="96"/>
    <cellStyle name="Walutowy 4 2" xfId="97"/>
    <cellStyle name="Walutowy 5" xfId="98"/>
    <cellStyle name="Walutowy 5 2" xfId="99"/>
    <cellStyle name="Walutowy 6" xfId="100"/>
    <cellStyle name="Zły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60"/>
  <sheetViews>
    <sheetView showGridLines="0" tabSelected="1" view="pageBreakPreview" zoomScale="93" zoomScaleNormal="93" zoomScaleSheetLayoutView="93" zoomScalePageLayoutView="115" workbookViewId="0" topLeftCell="A1">
      <selection activeCell="C15" sqref="C15:D15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5" customWidth="1"/>
    <col min="5" max="5" width="13.375" style="9" hidden="1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50</v>
      </c>
    </row>
    <row r="2" spans="2:4" ht="15">
      <c r="B2" s="14"/>
      <c r="C2" s="14" t="s">
        <v>39</v>
      </c>
      <c r="D2" s="14"/>
    </row>
    <row r="4" spans="2:3" ht="15">
      <c r="B4" s="9" t="s">
        <v>31</v>
      </c>
      <c r="C4" s="9" t="s">
        <v>65</v>
      </c>
    </row>
    <row r="5" ht="10.5" customHeight="1"/>
    <row r="6" spans="2:4" ht="33" customHeight="1">
      <c r="B6" s="9" t="s">
        <v>30</v>
      </c>
      <c r="C6" s="66" t="s">
        <v>66</v>
      </c>
      <c r="D6" s="66"/>
    </row>
    <row r="8" spans="2:4" ht="15">
      <c r="B8" s="32" t="s">
        <v>25</v>
      </c>
      <c r="C8" s="69"/>
      <c r="D8" s="62"/>
    </row>
    <row r="9" spans="2:4" ht="15">
      <c r="B9" s="32" t="s">
        <v>32</v>
      </c>
      <c r="C9" s="72"/>
      <c r="D9" s="73"/>
    </row>
    <row r="10" spans="2:4" ht="15">
      <c r="B10" s="32" t="s">
        <v>24</v>
      </c>
      <c r="C10" s="67"/>
      <c r="D10" s="68"/>
    </row>
    <row r="11" spans="2:4" ht="15">
      <c r="B11" s="32" t="s">
        <v>33</v>
      </c>
      <c r="C11" s="67"/>
      <c r="D11" s="68"/>
    </row>
    <row r="12" spans="2:4" ht="15">
      <c r="B12" s="32" t="s">
        <v>34</v>
      </c>
      <c r="C12" s="67"/>
      <c r="D12" s="68"/>
    </row>
    <row r="13" spans="2:4" ht="15">
      <c r="B13" s="32" t="s">
        <v>35</v>
      </c>
      <c r="C13" s="67"/>
      <c r="D13" s="68"/>
    </row>
    <row r="14" spans="2:4" ht="15">
      <c r="B14" s="32" t="s">
        <v>36</v>
      </c>
      <c r="C14" s="67"/>
      <c r="D14" s="68"/>
    </row>
    <row r="15" spans="2:4" ht="15">
      <c r="B15" s="32" t="s">
        <v>37</v>
      </c>
      <c r="C15" s="67"/>
      <c r="D15" s="68"/>
    </row>
    <row r="16" spans="2:4" ht="15">
      <c r="B16" s="32" t="s">
        <v>38</v>
      </c>
      <c r="C16" s="67"/>
      <c r="D16" s="68"/>
    </row>
    <row r="17" spans="3:4" ht="8.25" customHeight="1">
      <c r="C17" s="6"/>
      <c r="D17" s="18"/>
    </row>
    <row r="18" spans="1:4" ht="15">
      <c r="A18" s="9" t="s">
        <v>1</v>
      </c>
      <c r="B18" s="74" t="s">
        <v>48</v>
      </c>
      <c r="C18" s="74"/>
      <c r="D18" s="74"/>
    </row>
    <row r="19" spans="3:4" ht="6.75" customHeight="1">
      <c r="C19" s="1"/>
      <c r="D19" s="19"/>
    </row>
    <row r="20" spans="2:4" ht="21" customHeight="1">
      <c r="B20" s="49" t="s">
        <v>16</v>
      </c>
      <c r="C20" s="50" t="s">
        <v>58</v>
      </c>
      <c r="D20" s="6"/>
    </row>
    <row r="21" spans="2:4" ht="15">
      <c r="B21" s="48">
        <v>1</v>
      </c>
      <c r="C21" s="20">
        <f>'część (1)'!H$5</f>
        <v>0</v>
      </c>
      <c r="D21" s="21"/>
    </row>
    <row r="22" spans="2:4" ht="15">
      <c r="B22" s="48">
        <v>2</v>
      </c>
      <c r="C22" s="20">
        <f>'część (2)'!H$5</f>
        <v>0</v>
      </c>
      <c r="D22" s="21"/>
    </row>
    <row r="23" spans="2:4" ht="15">
      <c r="B23" s="48">
        <v>3</v>
      </c>
      <c r="C23" s="59">
        <f>'część (3)'!H$5</f>
        <v>0</v>
      </c>
      <c r="D23" s="21"/>
    </row>
    <row r="24" spans="2:4" ht="15">
      <c r="B24" s="48">
        <v>4</v>
      </c>
      <c r="C24" s="59">
        <f>'część (4)'!H$5</f>
        <v>0</v>
      </c>
      <c r="D24" s="21"/>
    </row>
    <row r="25" spans="2:4" ht="15">
      <c r="B25" s="48">
        <v>5</v>
      </c>
      <c r="C25" s="59">
        <f>'część (5)'!H$5</f>
        <v>0</v>
      </c>
      <c r="D25" s="21"/>
    </row>
    <row r="26" spans="2:4" ht="15">
      <c r="B26" s="48">
        <v>6</v>
      </c>
      <c r="C26" s="59">
        <f>'część (6)'!H$5</f>
        <v>0</v>
      </c>
      <c r="D26" s="21"/>
    </row>
    <row r="27" spans="2:4" ht="15">
      <c r="B27" s="48">
        <v>7</v>
      </c>
      <c r="C27" s="59">
        <f>'część (7)'!H$5</f>
        <v>0</v>
      </c>
      <c r="D27" s="21"/>
    </row>
    <row r="28" spans="2:4" ht="15">
      <c r="B28" s="48">
        <v>8</v>
      </c>
      <c r="C28" s="59">
        <f>'część (8)'!H$5</f>
        <v>0</v>
      </c>
      <c r="D28" s="21"/>
    </row>
    <row r="29" spans="2:4" ht="15">
      <c r="B29" s="48">
        <v>9</v>
      </c>
      <c r="C29" s="59">
        <f>'część (9)'!H$5</f>
        <v>0</v>
      </c>
      <c r="D29" s="21"/>
    </row>
    <row r="30" spans="2:4" ht="15">
      <c r="B30" s="48">
        <v>10</v>
      </c>
      <c r="C30" s="59">
        <f>'część (10)'!H$5</f>
        <v>0</v>
      </c>
      <c r="D30" s="21"/>
    </row>
    <row r="31" spans="2:4" ht="15">
      <c r="B31" s="48">
        <v>11</v>
      </c>
      <c r="C31" s="59">
        <f>'część (11)'!H$5</f>
        <v>0</v>
      </c>
      <c r="D31" s="21"/>
    </row>
    <row r="32" spans="3:4" ht="8.25" customHeight="1">
      <c r="C32" s="29"/>
      <c r="D32" s="21"/>
    </row>
    <row r="33" spans="2:4" ht="30" customHeight="1">
      <c r="B33" s="77" t="s">
        <v>59</v>
      </c>
      <c r="C33" s="77"/>
      <c r="D33" s="77"/>
    </row>
    <row r="34" spans="1:4" ht="114" customHeight="1">
      <c r="A34" s="9" t="s">
        <v>2</v>
      </c>
      <c r="B34" s="79" t="s">
        <v>144</v>
      </c>
      <c r="C34" s="79"/>
      <c r="D34" s="79"/>
    </row>
    <row r="35" spans="1:4" ht="24" customHeight="1">
      <c r="A35" s="9" t="s">
        <v>3</v>
      </c>
      <c r="B35" s="71" t="s">
        <v>51</v>
      </c>
      <c r="C35" s="71"/>
      <c r="D35" s="71"/>
    </row>
    <row r="36" spans="1:4" ht="33" customHeight="1">
      <c r="A36" s="9" t="s">
        <v>4</v>
      </c>
      <c r="B36" s="70" t="s">
        <v>63</v>
      </c>
      <c r="C36" s="70"/>
      <c r="D36" s="70"/>
    </row>
    <row r="37" spans="1:4" ht="30" customHeight="1">
      <c r="A37" s="9" t="s">
        <v>23</v>
      </c>
      <c r="B37" s="70" t="s">
        <v>52</v>
      </c>
      <c r="C37" s="70"/>
      <c r="D37" s="70"/>
    </row>
    <row r="38" spans="1:4" s="44" customFormat="1" ht="66.75" customHeight="1">
      <c r="A38" s="9" t="s">
        <v>28</v>
      </c>
      <c r="B38" s="75" t="s">
        <v>67</v>
      </c>
      <c r="C38" s="75"/>
      <c r="D38" s="75"/>
    </row>
    <row r="39" spans="1:4" ht="31.5" customHeight="1">
      <c r="A39" s="9" t="s">
        <v>5</v>
      </c>
      <c r="B39" s="75" t="s">
        <v>53</v>
      </c>
      <c r="C39" s="75"/>
      <c r="D39" s="75"/>
    </row>
    <row r="40" spans="1:4" ht="22.5" customHeight="1">
      <c r="A40" s="9" t="s">
        <v>6</v>
      </c>
      <c r="B40" s="76" t="s">
        <v>54</v>
      </c>
      <c r="C40" s="76"/>
      <c r="D40" s="76"/>
    </row>
    <row r="41" spans="1:4" ht="37.5" customHeight="1">
      <c r="A41" s="9" t="s">
        <v>18</v>
      </c>
      <c r="B41" s="75" t="s">
        <v>55</v>
      </c>
      <c r="C41" s="75"/>
      <c r="D41" s="75"/>
    </row>
    <row r="42" spans="1:4" ht="33.75" customHeight="1">
      <c r="A42" s="9" t="s">
        <v>27</v>
      </c>
      <c r="B42" s="75" t="s">
        <v>45</v>
      </c>
      <c r="C42" s="75"/>
      <c r="D42" s="75"/>
    </row>
    <row r="43" spans="2:4" ht="33.75" customHeight="1">
      <c r="B43" s="75" t="s">
        <v>43</v>
      </c>
      <c r="C43" s="75"/>
      <c r="D43" s="75"/>
    </row>
    <row r="44" spans="2:4" ht="14.25" customHeight="1">
      <c r="B44" s="78" t="s">
        <v>44</v>
      </c>
      <c r="C44" s="78"/>
      <c r="D44" s="78"/>
    </row>
    <row r="45" spans="1:4" ht="109.5" customHeight="1">
      <c r="A45" s="9" t="s">
        <v>0</v>
      </c>
      <c r="B45" s="74" t="s">
        <v>69</v>
      </c>
      <c r="C45" s="74"/>
      <c r="D45" s="74"/>
    </row>
    <row r="46" spans="1:4" ht="18" customHeight="1">
      <c r="A46" s="9" t="s">
        <v>68</v>
      </c>
      <c r="B46" s="4" t="s">
        <v>7</v>
      </c>
      <c r="C46" s="1"/>
      <c r="D46" s="9"/>
    </row>
    <row r="47" spans="1:4" ht="18" customHeight="1">
      <c r="A47" s="23"/>
      <c r="B47" s="60" t="s">
        <v>19</v>
      </c>
      <c r="C47" s="65"/>
      <c r="D47" s="61"/>
    </row>
    <row r="48" spans="2:4" ht="18" customHeight="1">
      <c r="B48" s="60" t="s">
        <v>8</v>
      </c>
      <c r="C48" s="61"/>
      <c r="D48" s="32"/>
    </row>
    <row r="49" spans="2:4" ht="12.75" customHeight="1">
      <c r="B49" s="63"/>
      <c r="C49" s="64"/>
      <c r="D49" s="17"/>
    </row>
    <row r="50" spans="2:4" ht="15.75" customHeight="1">
      <c r="B50" s="63"/>
      <c r="C50" s="64"/>
      <c r="D50" s="17"/>
    </row>
    <row r="51" spans="2:4" ht="9.75" customHeight="1">
      <c r="B51" s="25" t="s">
        <v>10</v>
      </c>
      <c r="C51" s="25"/>
      <c r="D51" s="7"/>
    </row>
    <row r="52" spans="2:4" ht="18" customHeight="1">
      <c r="B52" s="60" t="s">
        <v>20</v>
      </c>
      <c r="C52" s="65"/>
      <c r="D52" s="61"/>
    </row>
    <row r="53" spans="2:4" ht="18" customHeight="1">
      <c r="B53" s="33" t="s">
        <v>8</v>
      </c>
      <c r="C53" s="34" t="s">
        <v>9</v>
      </c>
      <c r="D53" s="35" t="s">
        <v>11</v>
      </c>
    </row>
    <row r="54" spans="2:4" ht="15.75" customHeight="1">
      <c r="B54" s="26"/>
      <c r="C54" s="24"/>
      <c r="D54" s="27"/>
    </row>
    <row r="55" spans="2:4" ht="18" customHeight="1">
      <c r="B55" s="26"/>
      <c r="C55" s="24"/>
      <c r="D55" s="27"/>
    </row>
    <row r="56" spans="2:4" ht="0.75" customHeight="1">
      <c r="B56" s="25"/>
      <c r="C56" s="25"/>
      <c r="D56" s="7"/>
    </row>
    <row r="57" spans="2:4" ht="18" customHeight="1">
      <c r="B57" s="60" t="s">
        <v>21</v>
      </c>
      <c r="C57" s="65"/>
      <c r="D57" s="61"/>
    </row>
    <row r="58" spans="2:4" ht="18" customHeight="1">
      <c r="B58" s="60" t="s">
        <v>12</v>
      </c>
      <c r="C58" s="61"/>
      <c r="D58" s="32"/>
    </row>
    <row r="59" spans="2:4" ht="18" customHeight="1">
      <c r="B59" s="62"/>
      <c r="C59" s="62"/>
      <c r="D59" s="17"/>
    </row>
    <row r="60" spans="2:4" ht="34.5" customHeight="1">
      <c r="B60" s="16"/>
      <c r="C60" s="22"/>
      <c r="D60" s="22"/>
    </row>
  </sheetData>
  <sheetProtection/>
  <mergeCells count="32">
    <mergeCell ref="B43:D43"/>
    <mergeCell ref="B42:D42"/>
    <mergeCell ref="B47:D47"/>
    <mergeCell ref="C15:D15"/>
    <mergeCell ref="B39:D39"/>
    <mergeCell ref="B44:D44"/>
    <mergeCell ref="B45:D45"/>
    <mergeCell ref="B34:D34"/>
    <mergeCell ref="C12:D12"/>
    <mergeCell ref="B18:D18"/>
    <mergeCell ref="B37:D37"/>
    <mergeCell ref="B38:D38"/>
    <mergeCell ref="B41:D41"/>
    <mergeCell ref="B40:D40"/>
    <mergeCell ref="B33:D33"/>
    <mergeCell ref="C6:D6"/>
    <mergeCell ref="C13:D13"/>
    <mergeCell ref="C11:D11"/>
    <mergeCell ref="C14:D14"/>
    <mergeCell ref="C8:D8"/>
    <mergeCell ref="B36:D36"/>
    <mergeCell ref="B35:D35"/>
    <mergeCell ref="C16:D16"/>
    <mergeCell ref="C9:D9"/>
    <mergeCell ref="C10:D10"/>
    <mergeCell ref="B48:C48"/>
    <mergeCell ref="B59:C59"/>
    <mergeCell ref="B49:C49"/>
    <mergeCell ref="B50:C50"/>
    <mergeCell ref="B52:D52"/>
    <mergeCell ref="B58:C58"/>
    <mergeCell ref="B57:D57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59" r:id="rId1"/>
  <rowBreaks count="1" manualBreakCount="1">
    <brk id="3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H9" sqref="H9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9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SUM(N10:N11)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145</v>
      </c>
      <c r="L9" s="31" t="s">
        <v>22</v>
      </c>
      <c r="M9" s="31" t="s">
        <v>61</v>
      </c>
      <c r="N9" s="31" t="s">
        <v>62</v>
      </c>
    </row>
    <row r="10" spans="1:14" s="4" customFormat="1" ht="60" customHeight="1">
      <c r="A10" s="55">
        <v>1</v>
      </c>
      <c r="B10" s="55" t="s">
        <v>131</v>
      </c>
      <c r="C10" s="55" t="s">
        <v>132</v>
      </c>
      <c r="D10" s="56" t="s">
        <v>133</v>
      </c>
      <c r="E10" s="57">
        <v>1000</v>
      </c>
      <c r="F10" s="17" t="s">
        <v>29</v>
      </c>
      <c r="G10" s="13" t="s">
        <v>57</v>
      </c>
      <c r="H10" s="54"/>
      <c r="I10" s="54"/>
      <c r="J10" s="54"/>
      <c r="K10" s="54"/>
      <c r="L10" s="52">
        <v>0</v>
      </c>
      <c r="M10" s="40">
        <v>0</v>
      </c>
      <c r="N10" s="40">
        <f>ROUND(L10*ROUND(M10,2),2)</f>
        <v>0</v>
      </c>
    </row>
    <row r="11" spans="1:14" s="4" customFormat="1" ht="60" customHeight="1">
      <c r="A11" s="55">
        <v>2</v>
      </c>
      <c r="B11" s="55" t="s">
        <v>131</v>
      </c>
      <c r="C11" s="55" t="s">
        <v>134</v>
      </c>
      <c r="D11" s="56" t="s">
        <v>133</v>
      </c>
      <c r="E11" s="57">
        <v>12000</v>
      </c>
      <c r="F11" s="17" t="s">
        <v>29</v>
      </c>
      <c r="G11" s="13" t="s">
        <v>57</v>
      </c>
      <c r="H11" s="54"/>
      <c r="I11" s="54"/>
      <c r="J11" s="54"/>
      <c r="K11" s="54"/>
      <c r="L11" s="52">
        <v>0</v>
      </c>
      <c r="M11" s="40">
        <v>0</v>
      </c>
      <c r="N11" s="40">
        <f>ROUND(L11*ROUND(M11,2),2)</f>
        <v>0</v>
      </c>
    </row>
    <row r="12" spans="1:14" s="4" customFormat="1" ht="15" customHeight="1">
      <c r="A12" s="58"/>
      <c r="B12" s="86" t="s">
        <v>135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2:14" ht="15" customHeight="1">
      <c r="B13" s="84" t="s">
        <v>59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2:17" ht="20.25" customHeight="1">
      <c r="B14" s="71"/>
      <c r="C14" s="83"/>
      <c r="D14" s="83"/>
      <c r="E14" s="83"/>
      <c r="F14" s="8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4">
    <mergeCell ref="H5:I5"/>
    <mergeCell ref="B13:N13"/>
    <mergeCell ref="B14:F14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N19" sqref="N19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10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SUM(N10:N11)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145</v>
      </c>
      <c r="L9" s="31" t="s">
        <v>22</v>
      </c>
      <c r="M9" s="31" t="s">
        <v>61</v>
      </c>
      <c r="N9" s="31" t="s">
        <v>62</v>
      </c>
    </row>
    <row r="10" spans="1:14" s="4" customFormat="1" ht="112.5" customHeight="1">
      <c r="A10" s="55">
        <v>1</v>
      </c>
      <c r="B10" s="55" t="s">
        <v>136</v>
      </c>
      <c r="C10" s="55" t="s">
        <v>137</v>
      </c>
      <c r="D10" s="56" t="s">
        <v>138</v>
      </c>
      <c r="E10" s="57">
        <v>300</v>
      </c>
      <c r="F10" s="17" t="s">
        <v>29</v>
      </c>
      <c r="G10" s="13" t="s">
        <v>57</v>
      </c>
      <c r="H10" s="54"/>
      <c r="I10" s="54"/>
      <c r="J10" s="54"/>
      <c r="K10" s="54"/>
      <c r="L10" s="52">
        <v>0</v>
      </c>
      <c r="M10" s="40">
        <v>0</v>
      </c>
      <c r="N10" s="40">
        <f>ROUND(L10*ROUND(M10,2),2)</f>
        <v>0</v>
      </c>
    </row>
    <row r="11" spans="1:14" s="4" customFormat="1" ht="108.75" customHeight="1">
      <c r="A11" s="55">
        <v>2</v>
      </c>
      <c r="B11" s="55" t="s">
        <v>136</v>
      </c>
      <c r="C11" s="55" t="s">
        <v>139</v>
      </c>
      <c r="D11" s="56" t="s">
        <v>140</v>
      </c>
      <c r="E11" s="57">
        <v>20</v>
      </c>
      <c r="F11" s="17" t="s">
        <v>29</v>
      </c>
      <c r="G11" s="13" t="s">
        <v>57</v>
      </c>
      <c r="H11" s="54"/>
      <c r="I11" s="54"/>
      <c r="J11" s="54"/>
      <c r="K11" s="54"/>
      <c r="L11" s="52">
        <v>0</v>
      </c>
      <c r="M11" s="40">
        <v>0</v>
      </c>
      <c r="N11" s="40">
        <f>ROUND(L11*ROUND(M11,2),2)</f>
        <v>0</v>
      </c>
    </row>
    <row r="12" spans="1:14" s="4" customFormat="1" ht="15" customHeight="1">
      <c r="A12" s="58"/>
      <c r="B12" s="86" t="s">
        <v>135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2:14" ht="15" customHeight="1">
      <c r="B13" s="84" t="s">
        <v>59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2:17" ht="20.25" customHeight="1">
      <c r="B14" s="71"/>
      <c r="C14" s="83"/>
      <c r="D14" s="83"/>
      <c r="E14" s="83"/>
      <c r="F14" s="8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4">
    <mergeCell ref="H5:I5"/>
    <mergeCell ref="B12:N12"/>
    <mergeCell ref="B13:N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N20" sqref="N20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7.003906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11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SUM(N10:N11)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145</v>
      </c>
      <c r="L9" s="31" t="s">
        <v>22</v>
      </c>
      <c r="M9" s="31" t="s">
        <v>61</v>
      </c>
      <c r="N9" s="31" t="s">
        <v>62</v>
      </c>
    </row>
    <row r="10" spans="1:14" s="4" customFormat="1" ht="112.5" customHeight="1">
      <c r="A10" s="55">
        <v>1</v>
      </c>
      <c r="B10" s="55" t="s">
        <v>153</v>
      </c>
      <c r="C10" s="55" t="s">
        <v>141</v>
      </c>
      <c r="D10" s="56" t="s">
        <v>154</v>
      </c>
      <c r="E10" s="57">
        <v>30</v>
      </c>
      <c r="F10" s="17" t="s">
        <v>77</v>
      </c>
      <c r="G10" s="13" t="s">
        <v>57</v>
      </c>
      <c r="H10" s="54"/>
      <c r="I10" s="54"/>
      <c r="J10" s="54"/>
      <c r="K10" s="54"/>
      <c r="L10" s="52">
        <v>0</v>
      </c>
      <c r="M10" s="40">
        <v>0</v>
      </c>
      <c r="N10" s="40">
        <f>ROUND(L10*ROUND(M10,2),2)</f>
        <v>0</v>
      </c>
    </row>
    <row r="11" spans="1:14" s="4" customFormat="1" ht="108.75" customHeight="1">
      <c r="A11" s="55">
        <v>2</v>
      </c>
      <c r="B11" s="55" t="s">
        <v>153</v>
      </c>
      <c r="C11" s="55" t="s">
        <v>142</v>
      </c>
      <c r="D11" s="56" t="s">
        <v>154</v>
      </c>
      <c r="E11" s="57">
        <v>30</v>
      </c>
      <c r="F11" s="17" t="s">
        <v>77</v>
      </c>
      <c r="G11" s="13" t="s">
        <v>57</v>
      </c>
      <c r="H11" s="54"/>
      <c r="I11" s="54"/>
      <c r="J11" s="54"/>
      <c r="K11" s="54"/>
      <c r="L11" s="52">
        <v>0</v>
      </c>
      <c r="M11" s="40">
        <v>0</v>
      </c>
      <c r="N11" s="40">
        <f>ROUND(L11*ROUND(M11,2),2)</f>
        <v>0</v>
      </c>
    </row>
    <row r="12" spans="1:14" s="4" customFormat="1" ht="15" customHeight="1">
      <c r="A12" s="58"/>
      <c r="B12" s="86" t="s">
        <v>143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2:14" ht="15" customHeight="1">
      <c r="B13" s="84" t="s">
        <v>59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2:17" ht="20.25" customHeight="1">
      <c r="B14" s="71"/>
      <c r="C14" s="83"/>
      <c r="D14" s="83"/>
      <c r="E14" s="83"/>
      <c r="F14" s="8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4">
    <mergeCell ref="H5:I5"/>
    <mergeCell ref="B12:N12"/>
    <mergeCell ref="B13:N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0"/>
  <sheetViews>
    <sheetView showGridLines="0" view="pageBreakPreview" zoomScale="80" zoomScaleNormal="80" zoomScaleSheetLayoutView="80" zoomScalePageLayoutView="85" workbookViewId="0" topLeftCell="A1">
      <selection activeCell="C31" sqref="C31"/>
    </sheetView>
  </sheetViews>
  <sheetFormatPr defaultColWidth="9.00390625" defaultRowHeight="12.75"/>
  <cols>
    <col min="1" max="1" width="5.125" style="1" customWidth="1"/>
    <col min="2" max="2" width="19.25390625" style="1" customWidth="1"/>
    <col min="3" max="3" width="17.375" style="1" customWidth="1"/>
    <col min="4" max="4" width="37.7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8.375" style="1" customWidth="1"/>
    <col min="11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1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SUM(N10:N10)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1" t="s">
        <v>40</v>
      </c>
      <c r="E9" s="36" t="s">
        <v>72</v>
      </c>
      <c r="F9" s="37"/>
      <c r="G9" s="31" t="str">
        <f>"Nazwa handlowa /
"&amp;C9&amp;" / 
"&amp;D9</f>
        <v>Nazwa handlowa /
Dawka / 
Postać /Opakowanie</v>
      </c>
      <c r="H9" s="31" t="s">
        <v>41</v>
      </c>
      <c r="I9" s="31" t="str">
        <f>B9</f>
        <v>Skład</v>
      </c>
      <c r="J9" s="31" t="s">
        <v>42</v>
      </c>
      <c r="K9" s="31" t="s">
        <v>64</v>
      </c>
      <c r="L9" s="31" t="s">
        <v>22</v>
      </c>
      <c r="M9" s="31" t="s">
        <v>61</v>
      </c>
      <c r="N9" s="31" t="s">
        <v>60</v>
      </c>
    </row>
    <row r="10" spans="1:14" s="4" customFormat="1" ht="57.75" customHeight="1">
      <c r="A10" s="41">
        <v>1</v>
      </c>
      <c r="B10" s="46" t="s">
        <v>70</v>
      </c>
      <c r="C10" s="46" t="s">
        <v>71</v>
      </c>
      <c r="D10" s="46" t="s">
        <v>147</v>
      </c>
      <c r="E10" s="47">
        <v>2000</v>
      </c>
      <c r="F10" s="42" t="s">
        <v>29</v>
      </c>
      <c r="G10" s="13" t="s">
        <v>74</v>
      </c>
      <c r="H10" s="45"/>
      <c r="I10" s="45"/>
      <c r="J10" s="51" t="s">
        <v>73</v>
      </c>
      <c r="K10" s="45"/>
      <c r="L10" s="53">
        <v>0</v>
      </c>
      <c r="M10" s="39">
        <v>0</v>
      </c>
      <c r="N10" s="40">
        <f>ROUND(L10*ROUND(M10,2),2)</f>
        <v>0</v>
      </c>
    </row>
    <row r="11" spans="1:17" ht="21" customHeight="1">
      <c r="A11" s="9"/>
      <c r="B11" s="82" t="s">
        <v>59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Q11" s="1"/>
    </row>
    <row r="12" ht="15"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</sheetData>
  <sheetProtection/>
  <mergeCells count="2">
    <mergeCell ref="H5:I5"/>
    <mergeCell ref="B11:N1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8"/>
  <sheetViews>
    <sheetView showGridLines="0" view="pageBreakPreview" zoomScale="80" zoomScaleNormal="80" zoomScaleSheetLayoutView="80" zoomScalePageLayoutView="80" workbookViewId="0" topLeftCell="A1">
      <selection activeCell="F27" sqref="F27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2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SUM(N10:N10)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49</v>
      </c>
      <c r="L9" s="31" t="s">
        <v>22</v>
      </c>
      <c r="M9" s="31" t="s">
        <v>61</v>
      </c>
      <c r="N9" s="31" t="s">
        <v>62</v>
      </c>
    </row>
    <row r="10" spans="1:14" s="4" customFormat="1" ht="65.25" customHeight="1">
      <c r="A10" s="41">
        <v>1</v>
      </c>
      <c r="B10" s="17" t="s">
        <v>75</v>
      </c>
      <c r="C10" s="17" t="s">
        <v>76</v>
      </c>
      <c r="D10" s="43" t="s">
        <v>148</v>
      </c>
      <c r="E10" s="30">
        <v>12</v>
      </c>
      <c r="F10" s="17" t="s">
        <v>77</v>
      </c>
      <c r="G10" s="13" t="s">
        <v>57</v>
      </c>
      <c r="H10" s="5"/>
      <c r="I10" s="5"/>
      <c r="J10" s="5"/>
      <c r="K10" s="5"/>
      <c r="L10" s="52">
        <v>0</v>
      </c>
      <c r="M10" s="40">
        <v>0</v>
      </c>
      <c r="N10" s="40">
        <f>ROUND(L10*ROUND(M10,2),2)</f>
        <v>0</v>
      </c>
    </row>
    <row r="11" spans="2:14" ht="26.25" customHeight="1">
      <c r="B11" s="84" t="s">
        <v>59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2:17" ht="20.25" customHeight="1">
      <c r="B12" s="71"/>
      <c r="C12" s="83"/>
      <c r="D12" s="83"/>
      <c r="E12" s="83"/>
      <c r="F12" s="83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</sheetData>
  <sheetProtection/>
  <mergeCells count="3">
    <mergeCell ref="H5:I5"/>
    <mergeCell ref="B12:F12"/>
    <mergeCell ref="B11:N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8"/>
  <sheetViews>
    <sheetView showGridLines="0" view="pageBreakPreview" zoomScale="80" zoomScaleNormal="80" zoomScaleSheetLayoutView="80" zoomScalePageLayoutView="80" workbookViewId="0" topLeftCell="A1">
      <selection activeCell="H9" sqref="H9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3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SUM(N10:N10)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49</v>
      </c>
      <c r="L9" s="31" t="s">
        <v>22</v>
      </c>
      <c r="M9" s="31" t="s">
        <v>61</v>
      </c>
      <c r="N9" s="31" t="s">
        <v>62</v>
      </c>
    </row>
    <row r="10" spans="1:14" s="4" customFormat="1" ht="63.75" customHeight="1">
      <c r="A10" s="41">
        <v>1</v>
      </c>
      <c r="B10" s="17" t="s">
        <v>79</v>
      </c>
      <c r="C10" s="17" t="s">
        <v>80</v>
      </c>
      <c r="D10" s="43" t="s">
        <v>81</v>
      </c>
      <c r="E10" s="30">
        <v>4</v>
      </c>
      <c r="F10" s="17" t="s">
        <v>77</v>
      </c>
      <c r="G10" s="13" t="s">
        <v>57</v>
      </c>
      <c r="H10" s="5"/>
      <c r="I10" s="5"/>
      <c r="J10" s="5"/>
      <c r="K10" s="5"/>
      <c r="L10" s="52">
        <v>0</v>
      </c>
      <c r="M10" s="40">
        <v>0</v>
      </c>
      <c r="N10" s="40">
        <f>ROUND(L10*ROUND(M10,2),2)</f>
        <v>0</v>
      </c>
    </row>
    <row r="11" spans="2:14" ht="15" customHeight="1">
      <c r="B11" s="84" t="s">
        <v>59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2:17" ht="20.25" customHeight="1">
      <c r="B12" s="71"/>
      <c r="C12" s="83"/>
      <c r="D12" s="83"/>
      <c r="E12" s="83"/>
      <c r="F12" s="83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</sheetData>
  <sheetProtection/>
  <mergeCells count="3">
    <mergeCell ref="H5:I5"/>
    <mergeCell ref="B11:N11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53"/>
  <sheetViews>
    <sheetView showGridLines="0" view="pageBreakPreview" zoomScale="80" zoomScaleNormal="80" zoomScaleSheetLayoutView="80" zoomScalePageLayoutView="80" workbookViewId="0" topLeftCell="A1">
      <selection activeCell="H12" sqref="H12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4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SUM(N10:N24)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145</v>
      </c>
      <c r="L9" s="31" t="s">
        <v>22</v>
      </c>
      <c r="M9" s="31" t="s">
        <v>61</v>
      </c>
      <c r="N9" s="31" t="s">
        <v>62</v>
      </c>
    </row>
    <row r="10" spans="1:14" s="4" customFormat="1" ht="60" customHeight="1">
      <c r="A10" s="55">
        <v>1</v>
      </c>
      <c r="B10" s="55" t="s">
        <v>82</v>
      </c>
      <c r="C10" s="55" t="s">
        <v>83</v>
      </c>
      <c r="D10" s="56" t="s">
        <v>84</v>
      </c>
      <c r="E10" s="57">
        <v>2340</v>
      </c>
      <c r="F10" s="17" t="s">
        <v>29</v>
      </c>
      <c r="G10" s="13" t="s">
        <v>57</v>
      </c>
      <c r="H10" s="54"/>
      <c r="I10" s="54"/>
      <c r="J10" s="54"/>
      <c r="K10" s="54"/>
      <c r="L10" s="52">
        <v>0</v>
      </c>
      <c r="M10" s="40">
        <v>0</v>
      </c>
      <c r="N10" s="40">
        <f aca="true" t="shared" si="0" ref="N10:N23">ROUND(L10*ROUND(M10,2),2)</f>
        <v>0</v>
      </c>
    </row>
    <row r="11" spans="1:14" s="4" customFormat="1" ht="60" customHeight="1">
      <c r="A11" s="55">
        <v>2</v>
      </c>
      <c r="B11" s="55" t="s">
        <v>85</v>
      </c>
      <c r="C11" s="55" t="s">
        <v>86</v>
      </c>
      <c r="D11" s="56" t="s">
        <v>87</v>
      </c>
      <c r="E11" s="57">
        <v>6048</v>
      </c>
      <c r="F11" s="17" t="s">
        <v>29</v>
      </c>
      <c r="G11" s="13" t="s">
        <v>57</v>
      </c>
      <c r="H11" s="54"/>
      <c r="I11" s="54"/>
      <c r="J11" s="54"/>
      <c r="K11" s="54"/>
      <c r="L11" s="52">
        <v>0</v>
      </c>
      <c r="M11" s="40">
        <v>0</v>
      </c>
      <c r="N11" s="40">
        <f t="shared" si="0"/>
        <v>0</v>
      </c>
    </row>
    <row r="12" spans="1:14" s="4" customFormat="1" ht="60" customHeight="1">
      <c r="A12" s="55">
        <v>3</v>
      </c>
      <c r="B12" s="55" t="s">
        <v>88</v>
      </c>
      <c r="C12" s="55" t="s">
        <v>89</v>
      </c>
      <c r="D12" s="56" t="s">
        <v>90</v>
      </c>
      <c r="E12" s="57">
        <v>672</v>
      </c>
      <c r="F12" s="17" t="s">
        <v>29</v>
      </c>
      <c r="G12" s="13" t="s">
        <v>57</v>
      </c>
      <c r="H12" s="54"/>
      <c r="I12" s="54"/>
      <c r="J12" s="54"/>
      <c r="K12" s="54"/>
      <c r="L12" s="52">
        <v>0</v>
      </c>
      <c r="M12" s="40">
        <v>0</v>
      </c>
      <c r="N12" s="40">
        <f t="shared" si="0"/>
        <v>0</v>
      </c>
    </row>
    <row r="13" spans="1:14" s="4" customFormat="1" ht="60" customHeight="1">
      <c r="A13" s="55">
        <v>4</v>
      </c>
      <c r="B13" s="55" t="s">
        <v>88</v>
      </c>
      <c r="C13" s="55" t="s">
        <v>91</v>
      </c>
      <c r="D13" s="56" t="s">
        <v>90</v>
      </c>
      <c r="E13" s="57">
        <v>672</v>
      </c>
      <c r="F13" s="17" t="s">
        <v>29</v>
      </c>
      <c r="G13" s="13" t="s">
        <v>57</v>
      </c>
      <c r="H13" s="54"/>
      <c r="I13" s="54"/>
      <c r="J13" s="54"/>
      <c r="K13" s="54"/>
      <c r="L13" s="52">
        <v>0</v>
      </c>
      <c r="M13" s="40">
        <v>0</v>
      </c>
      <c r="N13" s="40">
        <f t="shared" si="0"/>
        <v>0</v>
      </c>
    </row>
    <row r="14" spans="1:14" s="4" customFormat="1" ht="60" customHeight="1">
      <c r="A14" s="55">
        <v>5</v>
      </c>
      <c r="B14" s="55" t="s">
        <v>92</v>
      </c>
      <c r="C14" s="55" t="s">
        <v>93</v>
      </c>
      <c r="D14" s="56" t="s">
        <v>94</v>
      </c>
      <c r="E14" s="57">
        <v>1530</v>
      </c>
      <c r="F14" s="17" t="s">
        <v>29</v>
      </c>
      <c r="G14" s="13" t="s">
        <v>57</v>
      </c>
      <c r="H14" s="54"/>
      <c r="I14" s="54"/>
      <c r="J14" s="54"/>
      <c r="K14" s="54"/>
      <c r="L14" s="52">
        <v>0</v>
      </c>
      <c r="M14" s="40">
        <v>0</v>
      </c>
      <c r="N14" s="40">
        <f t="shared" si="0"/>
        <v>0</v>
      </c>
    </row>
    <row r="15" spans="1:14" s="4" customFormat="1" ht="60" customHeight="1">
      <c r="A15" s="55">
        <v>6</v>
      </c>
      <c r="B15" s="55" t="s">
        <v>92</v>
      </c>
      <c r="C15" s="55" t="s">
        <v>89</v>
      </c>
      <c r="D15" s="56" t="s">
        <v>94</v>
      </c>
      <c r="E15" s="57">
        <v>6030</v>
      </c>
      <c r="F15" s="17" t="s">
        <v>29</v>
      </c>
      <c r="G15" s="13" t="s">
        <v>57</v>
      </c>
      <c r="H15" s="54"/>
      <c r="I15" s="54"/>
      <c r="J15" s="54"/>
      <c r="K15" s="54"/>
      <c r="L15" s="52">
        <v>0</v>
      </c>
      <c r="M15" s="40">
        <v>0</v>
      </c>
      <c r="N15" s="40">
        <f t="shared" si="0"/>
        <v>0</v>
      </c>
    </row>
    <row r="16" spans="1:14" s="4" customFormat="1" ht="60" customHeight="1">
      <c r="A16" s="55">
        <v>7</v>
      </c>
      <c r="B16" s="55" t="s">
        <v>95</v>
      </c>
      <c r="C16" s="55" t="s">
        <v>96</v>
      </c>
      <c r="D16" s="56" t="s">
        <v>94</v>
      </c>
      <c r="E16" s="57">
        <v>450</v>
      </c>
      <c r="F16" s="17" t="s">
        <v>29</v>
      </c>
      <c r="G16" s="13" t="s">
        <v>57</v>
      </c>
      <c r="H16" s="54"/>
      <c r="I16" s="54"/>
      <c r="J16" s="54"/>
      <c r="K16" s="54"/>
      <c r="L16" s="52">
        <v>0</v>
      </c>
      <c r="M16" s="40">
        <v>0</v>
      </c>
      <c r="N16" s="40">
        <f t="shared" si="0"/>
        <v>0</v>
      </c>
    </row>
    <row r="17" spans="1:14" s="4" customFormat="1" ht="60" customHeight="1">
      <c r="A17" s="55">
        <v>8</v>
      </c>
      <c r="B17" s="55" t="s">
        <v>95</v>
      </c>
      <c r="C17" s="55" t="s">
        <v>97</v>
      </c>
      <c r="D17" s="56" t="s">
        <v>94</v>
      </c>
      <c r="E17" s="57">
        <v>450</v>
      </c>
      <c r="F17" s="17" t="s">
        <v>29</v>
      </c>
      <c r="G17" s="13" t="s">
        <v>57</v>
      </c>
      <c r="H17" s="54"/>
      <c r="I17" s="54"/>
      <c r="J17" s="54"/>
      <c r="K17" s="54"/>
      <c r="L17" s="52">
        <v>0</v>
      </c>
      <c r="M17" s="40">
        <v>0</v>
      </c>
      <c r="N17" s="40">
        <f t="shared" si="0"/>
        <v>0</v>
      </c>
    </row>
    <row r="18" spans="1:14" s="4" customFormat="1" ht="60" customHeight="1">
      <c r="A18" s="55">
        <v>9</v>
      </c>
      <c r="B18" s="55" t="s">
        <v>95</v>
      </c>
      <c r="C18" s="55" t="s">
        <v>98</v>
      </c>
      <c r="D18" s="56" t="s">
        <v>94</v>
      </c>
      <c r="E18" s="57">
        <v>180</v>
      </c>
      <c r="F18" s="17" t="s">
        <v>29</v>
      </c>
      <c r="G18" s="13" t="s">
        <v>57</v>
      </c>
      <c r="H18" s="54"/>
      <c r="I18" s="54"/>
      <c r="J18" s="54"/>
      <c r="K18" s="54"/>
      <c r="L18" s="52">
        <v>0</v>
      </c>
      <c r="M18" s="40">
        <v>0</v>
      </c>
      <c r="N18" s="40">
        <f t="shared" si="0"/>
        <v>0</v>
      </c>
    </row>
    <row r="19" spans="1:14" s="4" customFormat="1" ht="60" customHeight="1">
      <c r="A19" s="55">
        <v>10</v>
      </c>
      <c r="B19" s="55" t="s">
        <v>95</v>
      </c>
      <c r="C19" s="55" t="s">
        <v>99</v>
      </c>
      <c r="D19" s="56" t="s">
        <v>94</v>
      </c>
      <c r="E19" s="57">
        <v>180</v>
      </c>
      <c r="F19" s="17" t="s">
        <v>29</v>
      </c>
      <c r="G19" s="13" t="s">
        <v>57</v>
      </c>
      <c r="H19" s="54"/>
      <c r="I19" s="54"/>
      <c r="J19" s="54"/>
      <c r="K19" s="54"/>
      <c r="L19" s="52">
        <v>0</v>
      </c>
      <c r="M19" s="40">
        <v>0</v>
      </c>
      <c r="N19" s="40">
        <f t="shared" si="0"/>
        <v>0</v>
      </c>
    </row>
    <row r="20" spans="1:14" s="4" customFormat="1" ht="60" customHeight="1">
      <c r="A20" s="55">
        <v>11</v>
      </c>
      <c r="B20" s="55" t="s">
        <v>100</v>
      </c>
      <c r="C20" s="55" t="s">
        <v>101</v>
      </c>
      <c r="D20" s="56" t="s">
        <v>90</v>
      </c>
      <c r="E20" s="57">
        <v>1800</v>
      </c>
      <c r="F20" s="17" t="s">
        <v>29</v>
      </c>
      <c r="G20" s="13" t="s">
        <v>57</v>
      </c>
      <c r="H20" s="54"/>
      <c r="I20" s="54"/>
      <c r="J20" s="54"/>
      <c r="K20" s="54"/>
      <c r="L20" s="52">
        <v>0</v>
      </c>
      <c r="M20" s="40">
        <v>0</v>
      </c>
      <c r="N20" s="40">
        <f t="shared" si="0"/>
        <v>0</v>
      </c>
    </row>
    <row r="21" spans="1:14" s="4" customFormat="1" ht="60" customHeight="1">
      <c r="A21" s="55">
        <v>12</v>
      </c>
      <c r="B21" s="55" t="s">
        <v>100</v>
      </c>
      <c r="C21" s="55" t="s">
        <v>102</v>
      </c>
      <c r="D21" s="56" t="s">
        <v>90</v>
      </c>
      <c r="E21" s="57">
        <v>1800</v>
      </c>
      <c r="F21" s="17" t="s">
        <v>29</v>
      </c>
      <c r="G21" s="13" t="s">
        <v>57</v>
      </c>
      <c r="H21" s="54"/>
      <c r="I21" s="54"/>
      <c r="J21" s="54"/>
      <c r="K21" s="54"/>
      <c r="L21" s="52">
        <v>0</v>
      </c>
      <c r="M21" s="40">
        <v>0</v>
      </c>
      <c r="N21" s="40">
        <f t="shared" si="0"/>
        <v>0</v>
      </c>
    </row>
    <row r="22" spans="1:14" s="4" customFormat="1" ht="60" customHeight="1">
      <c r="A22" s="55">
        <v>13</v>
      </c>
      <c r="B22" s="55" t="s">
        <v>100</v>
      </c>
      <c r="C22" s="55" t="s">
        <v>103</v>
      </c>
      <c r="D22" s="56" t="s">
        <v>90</v>
      </c>
      <c r="E22" s="57">
        <v>180</v>
      </c>
      <c r="F22" s="17" t="s">
        <v>29</v>
      </c>
      <c r="G22" s="13" t="s">
        <v>57</v>
      </c>
      <c r="H22" s="54"/>
      <c r="I22" s="54"/>
      <c r="J22" s="54"/>
      <c r="K22" s="54"/>
      <c r="L22" s="52">
        <v>0</v>
      </c>
      <c r="M22" s="40">
        <v>0</v>
      </c>
      <c r="N22" s="40">
        <f t="shared" si="0"/>
        <v>0</v>
      </c>
    </row>
    <row r="23" spans="1:14" s="4" customFormat="1" ht="60" customHeight="1">
      <c r="A23" s="55">
        <v>14</v>
      </c>
      <c r="B23" s="55" t="s">
        <v>104</v>
      </c>
      <c r="C23" s="55" t="s">
        <v>105</v>
      </c>
      <c r="D23" s="56" t="s">
        <v>106</v>
      </c>
      <c r="E23" s="57">
        <v>756</v>
      </c>
      <c r="F23" s="17" t="s">
        <v>29</v>
      </c>
      <c r="G23" s="13" t="s">
        <v>57</v>
      </c>
      <c r="H23" s="54"/>
      <c r="I23" s="54"/>
      <c r="J23" s="54"/>
      <c r="K23" s="54"/>
      <c r="L23" s="52">
        <v>0</v>
      </c>
      <c r="M23" s="40">
        <v>0</v>
      </c>
      <c r="N23" s="40">
        <f t="shared" si="0"/>
        <v>0</v>
      </c>
    </row>
    <row r="24" spans="1:14" s="4" customFormat="1" ht="57.75" customHeight="1">
      <c r="A24" s="55">
        <v>15</v>
      </c>
      <c r="B24" s="17" t="s">
        <v>107</v>
      </c>
      <c r="C24" s="17" t="s">
        <v>108</v>
      </c>
      <c r="D24" s="43" t="s">
        <v>84</v>
      </c>
      <c r="E24" s="30">
        <v>1800</v>
      </c>
      <c r="F24" s="17" t="s">
        <v>29</v>
      </c>
      <c r="G24" s="13" t="s">
        <v>57</v>
      </c>
      <c r="H24" s="5"/>
      <c r="I24" s="5"/>
      <c r="J24" s="5"/>
      <c r="K24" s="5"/>
      <c r="L24" s="52">
        <v>0</v>
      </c>
      <c r="M24" s="40">
        <v>0</v>
      </c>
      <c r="N24" s="40">
        <f>ROUND(L24*ROUND(M24,2),2)</f>
        <v>0</v>
      </c>
    </row>
    <row r="25" spans="1:14" s="4" customFormat="1" ht="16.5" customHeight="1">
      <c r="A25" s="58"/>
      <c r="B25" s="85" t="s">
        <v>109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</row>
    <row r="26" spans="2:14" ht="15" customHeight="1">
      <c r="B26" s="84" t="s">
        <v>59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2:17" ht="20.25" customHeight="1">
      <c r="B27" s="71"/>
      <c r="C27" s="83"/>
      <c r="D27" s="83"/>
      <c r="E27" s="83"/>
      <c r="F27" s="83"/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</sheetData>
  <sheetProtection/>
  <mergeCells count="4">
    <mergeCell ref="H5:I5"/>
    <mergeCell ref="B26:N26"/>
    <mergeCell ref="B27:F27"/>
    <mergeCell ref="B25:N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8"/>
  <sheetViews>
    <sheetView showGridLines="0" view="pageBreakPreview" zoomScale="80" zoomScaleNormal="80" zoomScaleSheetLayoutView="80" zoomScalePageLayoutView="80" workbookViewId="0" topLeftCell="A1">
      <selection activeCell="F30" sqref="F30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5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SUM(N10:N10)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145</v>
      </c>
      <c r="L9" s="31" t="s">
        <v>22</v>
      </c>
      <c r="M9" s="31" t="s">
        <v>61</v>
      </c>
      <c r="N9" s="31" t="s">
        <v>62</v>
      </c>
    </row>
    <row r="10" spans="1:14" s="4" customFormat="1" ht="71.25" customHeight="1">
      <c r="A10" s="41">
        <v>1</v>
      </c>
      <c r="B10" s="17" t="s">
        <v>110</v>
      </c>
      <c r="C10" s="17" t="s">
        <v>111</v>
      </c>
      <c r="D10" s="43" t="s">
        <v>149</v>
      </c>
      <c r="E10" s="30">
        <v>400</v>
      </c>
      <c r="F10" s="17" t="s">
        <v>29</v>
      </c>
      <c r="G10" s="13" t="s">
        <v>57</v>
      </c>
      <c r="H10" s="5"/>
      <c r="I10" s="5"/>
      <c r="J10" s="5"/>
      <c r="K10" s="5"/>
      <c r="L10" s="52">
        <v>0</v>
      </c>
      <c r="M10" s="40">
        <v>0</v>
      </c>
      <c r="N10" s="40">
        <f>ROUND(L10*ROUND(M10,2),2)</f>
        <v>0</v>
      </c>
    </row>
    <row r="11" spans="2:14" ht="15" customHeight="1">
      <c r="B11" s="84" t="s">
        <v>59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2:17" ht="20.25" customHeight="1">
      <c r="B12" s="71"/>
      <c r="C12" s="83"/>
      <c r="D12" s="83"/>
      <c r="E12" s="83"/>
      <c r="F12" s="83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</sheetData>
  <sheetProtection/>
  <mergeCells count="3">
    <mergeCell ref="H5:I5"/>
    <mergeCell ref="B11:N11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H9" sqref="H9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6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SUM(N10:N13)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145</v>
      </c>
      <c r="L9" s="31" t="s">
        <v>22</v>
      </c>
      <c r="M9" s="31" t="s">
        <v>61</v>
      </c>
      <c r="N9" s="31" t="s">
        <v>62</v>
      </c>
    </row>
    <row r="10" spans="1:14" s="4" customFormat="1" ht="60" customHeight="1">
      <c r="A10" s="55">
        <v>1</v>
      </c>
      <c r="B10" s="55" t="s">
        <v>112</v>
      </c>
      <c r="C10" s="55" t="s">
        <v>113</v>
      </c>
      <c r="D10" s="56" t="s">
        <v>150</v>
      </c>
      <c r="E10" s="57">
        <v>500</v>
      </c>
      <c r="F10" s="17" t="s">
        <v>29</v>
      </c>
      <c r="G10" s="13" t="s">
        <v>57</v>
      </c>
      <c r="H10" s="54"/>
      <c r="I10" s="54"/>
      <c r="J10" s="54"/>
      <c r="K10" s="54"/>
      <c r="L10" s="52">
        <v>0</v>
      </c>
      <c r="M10" s="40">
        <v>0</v>
      </c>
      <c r="N10" s="40">
        <f>ROUND(L10*ROUND(M10,2),2)</f>
        <v>0</v>
      </c>
    </row>
    <row r="11" spans="1:14" s="4" customFormat="1" ht="60" customHeight="1">
      <c r="A11" s="55">
        <v>2</v>
      </c>
      <c r="B11" s="55" t="s">
        <v>114</v>
      </c>
      <c r="C11" s="55" t="s">
        <v>115</v>
      </c>
      <c r="D11" s="56" t="s">
        <v>116</v>
      </c>
      <c r="E11" s="57">
        <v>95</v>
      </c>
      <c r="F11" s="17" t="s">
        <v>29</v>
      </c>
      <c r="G11" s="13" t="s">
        <v>57</v>
      </c>
      <c r="H11" s="54"/>
      <c r="I11" s="54"/>
      <c r="J11" s="54"/>
      <c r="K11" s="54"/>
      <c r="L11" s="52">
        <v>0</v>
      </c>
      <c r="M11" s="40">
        <v>0</v>
      </c>
      <c r="N11" s="40">
        <f>ROUND(L11*ROUND(M11,2),2)</f>
        <v>0</v>
      </c>
    </row>
    <row r="12" spans="1:14" s="4" customFormat="1" ht="60" customHeight="1">
      <c r="A12" s="55">
        <v>3</v>
      </c>
      <c r="B12" s="55" t="s">
        <v>117</v>
      </c>
      <c r="C12" s="55" t="s">
        <v>118</v>
      </c>
      <c r="D12" s="56" t="s">
        <v>119</v>
      </c>
      <c r="E12" s="57">
        <v>150</v>
      </c>
      <c r="F12" s="17" t="s">
        <v>29</v>
      </c>
      <c r="G12" s="13" t="s">
        <v>57</v>
      </c>
      <c r="H12" s="54"/>
      <c r="I12" s="54"/>
      <c r="J12" s="54"/>
      <c r="K12" s="54"/>
      <c r="L12" s="52">
        <v>0</v>
      </c>
      <c r="M12" s="40">
        <v>0</v>
      </c>
      <c r="N12" s="40">
        <f>ROUND(L12*ROUND(M12,2),2)</f>
        <v>0</v>
      </c>
    </row>
    <row r="13" spans="1:14" s="4" customFormat="1" ht="60" customHeight="1">
      <c r="A13" s="55">
        <v>4</v>
      </c>
      <c r="B13" s="55" t="s">
        <v>120</v>
      </c>
      <c r="C13" s="55" t="s">
        <v>121</v>
      </c>
      <c r="D13" s="56" t="s">
        <v>119</v>
      </c>
      <c r="E13" s="57">
        <v>20</v>
      </c>
      <c r="F13" s="17" t="s">
        <v>29</v>
      </c>
      <c r="G13" s="13" t="s">
        <v>57</v>
      </c>
      <c r="H13" s="54"/>
      <c r="I13" s="54"/>
      <c r="J13" s="54"/>
      <c r="K13" s="54"/>
      <c r="L13" s="52">
        <v>0</v>
      </c>
      <c r="M13" s="40">
        <v>0</v>
      </c>
      <c r="N13" s="40">
        <f>ROUND(L13*ROUND(M13,2),2)</f>
        <v>0</v>
      </c>
    </row>
    <row r="14" spans="2:14" ht="15" customHeight="1">
      <c r="B14" s="84" t="s">
        <v>59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</row>
    <row r="15" spans="2:17" ht="20.25" customHeight="1">
      <c r="B15" s="71"/>
      <c r="C15" s="83"/>
      <c r="D15" s="83"/>
      <c r="E15" s="83"/>
      <c r="F15" s="83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</sheetData>
  <sheetProtection/>
  <mergeCells count="3">
    <mergeCell ref="H5:I5"/>
    <mergeCell ref="B14:N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8"/>
  <sheetViews>
    <sheetView showGridLines="0" view="pageBreakPreview" zoomScale="80" zoomScaleNormal="80" zoomScaleSheetLayoutView="80" zoomScalePageLayoutView="80" workbookViewId="0" topLeftCell="A1">
      <selection activeCell="H9" sqref="H9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7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SUM(N10:N10)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145</v>
      </c>
      <c r="L9" s="31" t="s">
        <v>22</v>
      </c>
      <c r="M9" s="31" t="s">
        <v>61</v>
      </c>
      <c r="N9" s="31" t="s">
        <v>62</v>
      </c>
    </row>
    <row r="10" spans="1:14" s="4" customFormat="1" ht="71.25" customHeight="1">
      <c r="A10" s="41">
        <v>1</v>
      </c>
      <c r="B10" s="17" t="s">
        <v>122</v>
      </c>
      <c r="C10" s="17" t="s">
        <v>123</v>
      </c>
      <c r="D10" s="43" t="s">
        <v>124</v>
      </c>
      <c r="E10" s="30">
        <v>5000</v>
      </c>
      <c r="F10" s="17" t="s">
        <v>29</v>
      </c>
      <c r="G10" s="13" t="s">
        <v>57</v>
      </c>
      <c r="H10" s="5"/>
      <c r="I10" s="5"/>
      <c r="J10" s="5"/>
      <c r="K10" s="5"/>
      <c r="L10" s="52">
        <v>0</v>
      </c>
      <c r="M10" s="40">
        <v>0</v>
      </c>
      <c r="N10" s="40">
        <f>ROUND(L10*ROUND(M10,2),2)</f>
        <v>0</v>
      </c>
    </row>
    <row r="11" spans="2:14" ht="15" customHeight="1">
      <c r="B11" s="84" t="s">
        <v>59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</row>
    <row r="12" spans="2:17" ht="20.25" customHeight="1">
      <c r="B12" s="71"/>
      <c r="C12" s="83"/>
      <c r="D12" s="83"/>
      <c r="E12" s="83"/>
      <c r="F12" s="83"/>
      <c r="Q12" s="1"/>
    </row>
    <row r="13" ht="15">
      <c r="Q13" s="1"/>
    </row>
    <row r="14" ht="15"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</sheetData>
  <sheetProtection/>
  <mergeCells count="3">
    <mergeCell ref="H5:I5"/>
    <mergeCell ref="B11:N11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H9" sqref="H9"/>
    </sheetView>
  </sheetViews>
  <sheetFormatPr defaultColWidth="9.00390625" defaultRowHeight="12.75"/>
  <cols>
    <col min="1" max="1" width="5.125" style="1" customWidth="1"/>
    <col min="2" max="2" width="19.75390625" style="1" customWidth="1"/>
    <col min="3" max="3" width="12.125" style="1" customWidth="1"/>
    <col min="4" max="4" width="29.25390625" style="1" customWidth="1"/>
    <col min="5" max="5" width="10.625" style="19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DFP.271.8.2022.KK</v>
      </c>
      <c r="N1" s="28" t="s">
        <v>56</v>
      </c>
      <c r="S1" s="2"/>
      <c r="T1" s="2"/>
    </row>
    <row r="2" ht="15">
      <c r="N2" s="28" t="s">
        <v>46</v>
      </c>
    </row>
    <row r="3" spans="2:17" ht="15">
      <c r="B3" s="4" t="s">
        <v>13</v>
      </c>
      <c r="C3" s="5">
        <v>8</v>
      </c>
      <c r="D3" s="6"/>
      <c r="E3" s="15"/>
      <c r="F3" s="9"/>
      <c r="G3" s="8" t="s">
        <v>17</v>
      </c>
      <c r="H3" s="9"/>
      <c r="I3" s="6"/>
      <c r="J3" s="9"/>
      <c r="K3" s="9"/>
      <c r="L3" s="9"/>
      <c r="M3" s="9"/>
      <c r="N3" s="9"/>
      <c r="Q3" s="1"/>
    </row>
    <row r="4" spans="2:17" ht="15">
      <c r="B4" s="4"/>
      <c r="C4" s="6"/>
      <c r="D4" s="6"/>
      <c r="E4" s="15"/>
      <c r="F4" s="9"/>
      <c r="G4" s="8"/>
      <c r="H4" s="9"/>
      <c r="I4" s="6"/>
      <c r="J4" s="9"/>
      <c r="K4" s="9"/>
      <c r="L4" s="9"/>
      <c r="M4" s="9"/>
      <c r="N4" s="9"/>
      <c r="Q4" s="1"/>
    </row>
    <row r="5" spans="1:17" ht="15">
      <c r="A5" s="4"/>
      <c r="B5" s="4"/>
      <c r="C5" s="10"/>
      <c r="D5" s="10"/>
      <c r="E5" s="15"/>
      <c r="F5" s="9"/>
      <c r="G5" s="38" t="s">
        <v>58</v>
      </c>
      <c r="H5" s="80">
        <f>SUM(N10:N12)</f>
        <v>0</v>
      </c>
      <c r="I5" s="81"/>
      <c r="Q5" s="1"/>
    </row>
    <row r="6" spans="1:17" ht="15">
      <c r="A6" s="4"/>
      <c r="C6" s="9"/>
      <c r="D6" s="9"/>
      <c r="E6" s="15"/>
      <c r="F6" s="9"/>
      <c r="G6" s="9"/>
      <c r="H6" s="9"/>
      <c r="I6" s="9"/>
      <c r="J6" s="9"/>
      <c r="K6" s="9"/>
      <c r="L6" s="9"/>
      <c r="Q6" s="1"/>
    </row>
    <row r="7" spans="1:17" ht="15">
      <c r="A7" s="4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Q7" s="1"/>
    </row>
    <row r="8" spans="2:17" ht="15">
      <c r="B8" s="4"/>
      <c r="Q8" s="1"/>
    </row>
    <row r="9" spans="1:14" s="4" customFormat="1" ht="60" customHeight="1">
      <c r="A9" s="31" t="s">
        <v>26</v>
      </c>
      <c r="B9" s="31" t="s">
        <v>14</v>
      </c>
      <c r="C9" s="31" t="s">
        <v>15</v>
      </c>
      <c r="D9" s="38" t="s">
        <v>47</v>
      </c>
      <c r="E9" s="36" t="s">
        <v>72</v>
      </c>
      <c r="F9" s="37"/>
      <c r="G9" s="31" t="str">
        <f>"Nazwa handlowa /
"&amp;C9&amp;" / 
"&amp;D9</f>
        <v>Nazwa handlowa /
Dawka / 
Postać/ Opakowanie</v>
      </c>
      <c r="H9" s="31" t="s">
        <v>41</v>
      </c>
      <c r="I9" s="31" t="str">
        <f>B9</f>
        <v>Skład</v>
      </c>
      <c r="J9" s="31" t="s">
        <v>78</v>
      </c>
      <c r="K9" s="31" t="s">
        <v>145</v>
      </c>
      <c r="L9" s="31" t="s">
        <v>22</v>
      </c>
      <c r="M9" s="31" t="s">
        <v>61</v>
      </c>
      <c r="N9" s="31" t="s">
        <v>62</v>
      </c>
    </row>
    <row r="10" spans="1:14" s="4" customFormat="1" ht="60" customHeight="1">
      <c r="A10" s="55">
        <v>1</v>
      </c>
      <c r="B10" s="55" t="s">
        <v>125</v>
      </c>
      <c r="C10" s="55" t="s">
        <v>126</v>
      </c>
      <c r="D10" s="56" t="s">
        <v>127</v>
      </c>
      <c r="E10" s="57">
        <v>300</v>
      </c>
      <c r="F10" s="17" t="s">
        <v>29</v>
      </c>
      <c r="G10" s="13" t="s">
        <v>57</v>
      </c>
      <c r="H10" s="54"/>
      <c r="I10" s="54"/>
      <c r="J10" s="54"/>
      <c r="K10" s="54"/>
      <c r="L10" s="52">
        <v>0</v>
      </c>
      <c r="M10" s="40">
        <v>0</v>
      </c>
      <c r="N10" s="40">
        <f>ROUND(L10*ROUND(M10,2),2)</f>
        <v>0</v>
      </c>
    </row>
    <row r="11" spans="1:14" s="4" customFormat="1" ht="60" customHeight="1">
      <c r="A11" s="55">
        <v>2</v>
      </c>
      <c r="B11" s="55" t="s">
        <v>128</v>
      </c>
      <c r="C11" s="55" t="s">
        <v>129</v>
      </c>
      <c r="D11" s="56" t="s">
        <v>151</v>
      </c>
      <c r="E11" s="57">
        <v>100</v>
      </c>
      <c r="F11" s="17" t="s">
        <v>29</v>
      </c>
      <c r="G11" s="13" t="s">
        <v>57</v>
      </c>
      <c r="H11" s="54"/>
      <c r="I11" s="54"/>
      <c r="J11" s="54"/>
      <c r="K11" s="54"/>
      <c r="L11" s="52">
        <v>0</v>
      </c>
      <c r="M11" s="40">
        <v>0</v>
      </c>
      <c r="N11" s="40">
        <f>ROUND(L11*ROUND(M11,2),2)</f>
        <v>0</v>
      </c>
    </row>
    <row r="12" spans="1:14" s="4" customFormat="1" ht="60" customHeight="1">
      <c r="A12" s="55">
        <v>3</v>
      </c>
      <c r="B12" s="55" t="s">
        <v>130</v>
      </c>
      <c r="C12" s="55" t="s">
        <v>146</v>
      </c>
      <c r="D12" s="56" t="s">
        <v>152</v>
      </c>
      <c r="E12" s="57">
        <v>180</v>
      </c>
      <c r="F12" s="17" t="s">
        <v>29</v>
      </c>
      <c r="G12" s="13" t="s">
        <v>57</v>
      </c>
      <c r="H12" s="54"/>
      <c r="I12" s="54"/>
      <c r="J12" s="54"/>
      <c r="K12" s="54"/>
      <c r="L12" s="52">
        <v>0</v>
      </c>
      <c r="M12" s="40">
        <v>0</v>
      </c>
      <c r="N12" s="40">
        <f>ROUND(L12*ROUND(M12,2),2)</f>
        <v>0</v>
      </c>
    </row>
    <row r="13" spans="2:14" ht="28.5" customHeight="1">
      <c r="B13" s="84" t="s">
        <v>59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2:17" ht="20.25" customHeight="1">
      <c r="B14" s="71"/>
      <c r="C14" s="83"/>
      <c r="D14" s="83"/>
      <c r="E14" s="83"/>
      <c r="F14" s="83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</sheetData>
  <sheetProtection/>
  <mergeCells count="3">
    <mergeCell ref="H5:I5"/>
    <mergeCell ref="B13:N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2021-08-12T08:24:55Z</cp:lastPrinted>
  <dcterms:created xsi:type="dcterms:W3CDTF">2003-05-16T10:10:29Z</dcterms:created>
  <dcterms:modified xsi:type="dcterms:W3CDTF">2022-01-31T11:03:50Z</dcterms:modified>
  <cp:category/>
  <cp:version/>
  <cp:contentType/>
  <cp:contentStatus/>
</cp:coreProperties>
</file>