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Terespol" sheetId="1" r:id="rId1"/>
  </sheets>
  <calcPr calcId="124519"/>
</workbook>
</file>

<file path=xl/calcChain.xml><?xml version="1.0" encoding="utf-8"?>
<calcChain xmlns="http://schemas.openxmlformats.org/spreadsheetml/2006/main">
  <c r="D10" i="1"/>
  <c r="D9" l="1"/>
  <c r="D16"/>
  <c r="D17"/>
  <c r="D18"/>
  <c r="D19"/>
  <c r="D20"/>
  <c r="D21"/>
  <c r="D22"/>
  <c r="D23"/>
  <c r="D24"/>
  <c r="D25"/>
  <c r="D26"/>
  <c r="D11"/>
  <c r="D12"/>
  <c r="D13"/>
  <c r="D14"/>
  <c r="D15"/>
  <c r="J13"/>
  <c r="J16" l="1"/>
  <c r="B17" l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D27" l="1"/>
  <c r="D28"/>
  <c r="D29"/>
  <c r="D30"/>
  <c r="D31"/>
  <c r="D32"/>
  <c r="D33" l="1"/>
  <c r="D34"/>
  <c r="D35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H5"/>
  <c r="I12" l="1"/>
  <c r="I10"/>
  <c r="I9"/>
  <c r="I13"/>
  <c r="I11"/>
  <c r="I14"/>
  <c r="I15"/>
  <c r="I8"/>
  <c r="I16"/>
  <c r="I17"/>
  <c r="H61"/>
  <c r="K16" l="1"/>
  <c r="K10"/>
  <c r="J17"/>
  <c r="I18" s="1"/>
  <c r="J18" l="1"/>
  <c r="I19" s="1"/>
  <c r="J19" l="1"/>
  <c r="I20" s="1"/>
  <c r="K20" s="1"/>
  <c r="J20" l="1"/>
  <c r="I21" s="1"/>
  <c r="J21" l="1"/>
  <c r="I22" s="1"/>
  <c r="J22" l="1"/>
  <c r="I23" s="1"/>
  <c r="J23" l="1"/>
  <c r="I24" s="1"/>
  <c r="K24" s="1"/>
  <c r="J24" l="1"/>
  <c r="I25" s="1"/>
  <c r="J25" l="1"/>
  <c r="I26" s="1"/>
  <c r="J26" l="1"/>
  <c r="I27" s="1"/>
  <c r="J27" l="1"/>
  <c r="I28" l="1"/>
  <c r="K28" s="1"/>
  <c r="J28"/>
  <c r="I29" s="1"/>
  <c r="J29" l="1"/>
  <c r="I30" s="1"/>
  <c r="J30" l="1"/>
  <c r="I31" s="1"/>
  <c r="J31" l="1"/>
  <c r="I32" s="1"/>
  <c r="K32" s="1"/>
  <c r="J32" l="1"/>
  <c r="I33" s="1"/>
  <c r="J33" l="1"/>
  <c r="I34" s="1"/>
  <c r="J34" l="1"/>
  <c r="I35" l="1"/>
  <c r="J35"/>
  <c r="I36" l="1"/>
  <c r="J36"/>
  <c r="K36" l="1"/>
  <c r="I37"/>
  <c r="J37"/>
  <c r="I38" l="1"/>
  <c r="J38"/>
  <c r="I39" l="1"/>
  <c r="J39"/>
  <c r="I40" l="1"/>
  <c r="K40" s="1"/>
  <c r="J40"/>
  <c r="I41" l="1"/>
  <c r="J41"/>
  <c r="I42" l="1"/>
  <c r="J42"/>
  <c r="I43" l="1"/>
  <c r="J43"/>
  <c r="I44" l="1"/>
  <c r="K44" s="1"/>
  <c r="J44"/>
  <c r="I45" l="1"/>
  <c r="J45"/>
  <c r="I46" l="1"/>
  <c r="J46"/>
  <c r="I47" l="1"/>
  <c r="J47"/>
  <c r="I48" l="1"/>
  <c r="K48" s="1"/>
  <c r="J48"/>
  <c r="I49" l="1"/>
  <c r="J49"/>
  <c r="I50" l="1"/>
  <c r="J50"/>
  <c r="I51" l="1"/>
  <c r="J51"/>
  <c r="I52" l="1"/>
  <c r="K52" s="1"/>
  <c r="J52"/>
  <c r="I53" l="1"/>
  <c r="J53"/>
  <c r="I54" l="1"/>
  <c r="J54"/>
  <c r="I55" l="1"/>
  <c r="J55"/>
  <c r="I56" l="1"/>
  <c r="K56" s="1"/>
  <c r="J56"/>
  <c r="I57" l="1"/>
  <c r="J57"/>
  <c r="I58" l="1"/>
  <c r="J58"/>
  <c r="I59" l="1"/>
  <c r="J59"/>
  <c r="I60" l="1"/>
  <c r="J60"/>
  <c r="K60" l="1"/>
  <c r="K61" l="1"/>
  <c r="I61"/>
</calcChain>
</file>

<file path=xl/sharedStrings.xml><?xml version="1.0" encoding="utf-8"?>
<sst xmlns="http://schemas.openxmlformats.org/spreadsheetml/2006/main" count="20" uniqueCount="20">
  <si>
    <t>Przyjęto nastepujace założenia:</t>
  </si>
  <si>
    <t>Oprocentowanie:</t>
  </si>
  <si>
    <t>Liczba rat</t>
  </si>
  <si>
    <t>Lp.</t>
  </si>
  <si>
    <t xml:space="preserve">Data spłaty </t>
  </si>
  <si>
    <t>Ilośc dni</t>
  </si>
  <si>
    <t>Kwota raty</t>
  </si>
  <si>
    <t>Odsetki</t>
  </si>
  <si>
    <t>Saldo kredytu</t>
  </si>
  <si>
    <t>RAZEM</t>
  </si>
  <si>
    <t xml:space="preserve">Stawka WIBOR 3M 
z dnia 2009-02-18 </t>
  </si>
  <si>
    <t>Odsetki roczne</t>
  </si>
  <si>
    <t>Marża banku</t>
  </si>
  <si>
    <t>Miasto Terespol - Kredyt długoterminowy w kwocie 1 550 000,00 zł.</t>
  </si>
  <si>
    <t>transza 1</t>
  </si>
  <si>
    <t>transza 2</t>
  </si>
  <si>
    <t>transza 3</t>
  </si>
  <si>
    <t>transza 4</t>
  </si>
  <si>
    <t>%</t>
  </si>
  <si>
    <t xml:space="preserve">wypłata kredytu w transzach:
transza 1: 185000,00 zł, transza 2: 565000,00 zł, transza 3: 450000,00 zł, transza 4: 350000,00 zł.           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</si>
</sst>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0" fontId="3" fillId="0" borderId="0" xfId="2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3" fillId="0" borderId="0" xfId="2" applyNumberFormat="1" applyFont="1" applyFill="1" applyAlignment="1">
      <alignment vertical="center"/>
    </xf>
    <xf numFmtId="10" fontId="2" fillId="0" borderId="0" xfId="2" applyNumberFormat="1" applyFont="1" applyAlignment="1">
      <alignment vertical="center"/>
    </xf>
    <xf numFmtId="44" fontId="3" fillId="0" borderId="0" xfId="1" applyFont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3" fontId="0" fillId="2" borderId="1" xfId="0" applyNumberForma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4" fontId="0" fillId="0" borderId="4" xfId="0" applyNumberFormat="1" applyBorder="1" applyAlignment="1">
      <alignment vertical="center"/>
    </xf>
    <xf numFmtId="44" fontId="0" fillId="0" borderId="3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44" fontId="2" fillId="0" borderId="0" xfId="1" applyFont="1" applyAlignment="1">
      <alignment vertical="center"/>
    </xf>
    <xf numFmtId="44" fontId="0" fillId="0" borderId="1" xfId="0" applyNumberFormat="1" applyBorder="1" applyAlignment="1">
      <alignment vertical="center"/>
    </xf>
    <xf numFmtId="43" fontId="0" fillId="0" borderId="0" xfId="0" applyNumberFormat="1" applyAlignment="1">
      <alignment vertical="center"/>
    </xf>
    <xf numFmtId="44" fontId="3" fillId="0" borderId="0" xfId="1" applyFont="1" applyBorder="1" applyAlignment="1">
      <alignment vertical="center"/>
    </xf>
    <xf numFmtId="44" fontId="3" fillId="0" borderId="6" xfId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44" fontId="0" fillId="0" borderId="0" xfId="0" applyNumberForma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>
      <selection activeCell="H2" sqref="H2:J2"/>
    </sheetView>
  </sheetViews>
  <sheetFormatPr defaultRowHeight="14.25"/>
  <cols>
    <col min="1" max="1" width="6.375" style="1" customWidth="1"/>
    <col min="2" max="2" width="8.875" style="2" customWidth="1"/>
    <col min="3" max="3" width="11.5" style="2" customWidth="1"/>
    <col min="4" max="4" width="8.875" style="2" customWidth="1"/>
    <col min="5" max="7" width="8.875" style="2" hidden="1" customWidth="1"/>
    <col min="8" max="8" width="16.375" style="2" bestFit="1" customWidth="1"/>
    <col min="9" max="9" width="12.875" style="2" customWidth="1"/>
    <col min="10" max="10" width="14" style="9" bestFit="1" customWidth="1"/>
    <col min="11" max="11" width="14.625" style="2" bestFit="1" customWidth="1"/>
    <col min="15" max="16" width="13.125" bestFit="1" customWidth="1"/>
  </cols>
  <sheetData>
    <row r="1" spans="1:16">
      <c r="B1" s="40" t="s">
        <v>13</v>
      </c>
      <c r="C1" s="40"/>
      <c r="D1" s="40"/>
      <c r="E1" s="40"/>
      <c r="F1" s="40"/>
      <c r="G1" s="40"/>
      <c r="H1" s="40"/>
      <c r="I1" s="40"/>
      <c r="J1" s="40"/>
    </row>
    <row r="2" spans="1:16">
      <c r="B2" s="2" t="s">
        <v>0</v>
      </c>
      <c r="H2" s="41" t="s">
        <v>19</v>
      </c>
      <c r="I2" s="41"/>
      <c r="J2" s="41"/>
    </row>
    <row r="3" spans="1:16">
      <c r="B3" s="42" t="s">
        <v>10</v>
      </c>
      <c r="C3" s="42"/>
      <c r="H3" s="3">
        <v>2.3E-3</v>
      </c>
      <c r="I3" s="4"/>
      <c r="J3" s="4"/>
    </row>
    <row r="4" spans="1:16">
      <c r="B4" s="2" t="s">
        <v>12</v>
      </c>
      <c r="C4" s="5"/>
      <c r="D4" s="6"/>
      <c r="E4" s="6"/>
      <c r="F4" s="6"/>
      <c r="G4" s="6"/>
      <c r="H4" s="7" t="s">
        <v>18</v>
      </c>
      <c r="I4" s="6"/>
      <c r="J4" s="6"/>
    </row>
    <row r="5" spans="1:16">
      <c r="B5" s="2" t="s">
        <v>1</v>
      </c>
      <c r="D5" s="3"/>
      <c r="E5" s="3"/>
      <c r="F5" s="3"/>
      <c r="G5" s="3"/>
      <c r="H5" s="8" t="e">
        <f>H4+H3</f>
        <v>#VALUE!</v>
      </c>
      <c r="K5" s="10"/>
    </row>
    <row r="6" spans="1:16">
      <c r="D6" s="3"/>
      <c r="E6" s="3"/>
      <c r="F6" s="3"/>
      <c r="G6" s="3"/>
      <c r="H6" s="8"/>
      <c r="I6" s="11"/>
      <c r="K6" s="10"/>
    </row>
    <row r="7" spans="1:16" ht="28.5">
      <c r="A7" s="12" t="s">
        <v>2</v>
      </c>
      <c r="B7" s="13" t="s">
        <v>3</v>
      </c>
      <c r="C7" s="13" t="s">
        <v>4</v>
      </c>
      <c r="D7" s="13" t="s">
        <v>5</v>
      </c>
      <c r="E7" s="13"/>
      <c r="F7" s="13"/>
      <c r="G7" s="13"/>
      <c r="H7" s="13" t="s">
        <v>6</v>
      </c>
      <c r="I7" s="13" t="s">
        <v>7</v>
      </c>
      <c r="J7" s="14" t="s">
        <v>8</v>
      </c>
      <c r="K7" s="34" t="s">
        <v>11</v>
      </c>
    </row>
    <row r="8" spans="1:16">
      <c r="A8" s="13"/>
      <c r="B8" s="15" t="s">
        <v>14</v>
      </c>
      <c r="C8" s="21">
        <v>44483</v>
      </c>
      <c r="D8" s="17">
        <v>0</v>
      </c>
      <c r="E8" s="17"/>
      <c r="F8" s="17"/>
      <c r="G8" s="17"/>
      <c r="H8" s="18">
        <v>0</v>
      </c>
      <c r="I8" s="19" t="e">
        <f>ROUND(J8*$H$5*D8/365,2)</f>
        <v>#VALUE!</v>
      </c>
      <c r="J8" s="33">
        <v>185000</v>
      </c>
      <c r="K8" s="36"/>
      <c r="O8" s="32"/>
    </row>
    <row r="9" spans="1:16">
      <c r="A9" s="13"/>
      <c r="B9" s="15" t="s">
        <v>15</v>
      </c>
      <c r="C9" s="21">
        <v>44555</v>
      </c>
      <c r="D9" s="17">
        <f t="shared" ref="D9:D26" si="0">C9-C8</f>
        <v>72</v>
      </c>
      <c r="E9" s="17"/>
      <c r="F9" s="17"/>
      <c r="G9" s="17"/>
      <c r="H9" s="18">
        <v>0</v>
      </c>
      <c r="I9" s="19" t="e">
        <f t="shared" ref="I9:I14" si="1">ROUND(J8*$H$5*D9/365,2)</f>
        <v>#VALUE!</v>
      </c>
      <c r="J9" s="33">
        <v>750000</v>
      </c>
      <c r="K9" s="37"/>
      <c r="O9" s="32"/>
    </row>
    <row r="10" spans="1:16">
      <c r="A10" s="13"/>
      <c r="B10" s="15">
        <v>1</v>
      </c>
      <c r="C10" s="21">
        <v>44561</v>
      </c>
      <c r="D10" s="17">
        <f>C10-C9</f>
        <v>6</v>
      </c>
      <c r="E10" s="17"/>
      <c r="F10" s="17"/>
      <c r="G10" s="17"/>
      <c r="H10" s="18">
        <v>0</v>
      </c>
      <c r="I10" s="19" t="e">
        <f t="shared" si="1"/>
        <v>#VALUE!</v>
      </c>
      <c r="J10" s="33">
        <v>750000</v>
      </c>
      <c r="K10" s="38" t="e">
        <f>SUM(I8:I10)</f>
        <v>#VALUE!</v>
      </c>
      <c r="O10" s="32"/>
    </row>
    <row r="11" spans="1:16">
      <c r="A11" s="13"/>
      <c r="B11" s="15">
        <v>2</v>
      </c>
      <c r="C11" s="21">
        <v>44651</v>
      </c>
      <c r="D11" s="17">
        <f t="shared" si="0"/>
        <v>90</v>
      </c>
      <c r="E11" s="17"/>
      <c r="F11" s="17"/>
      <c r="G11" s="17"/>
      <c r="H11" s="18">
        <v>0</v>
      </c>
      <c r="I11" s="19" t="e">
        <f t="shared" si="1"/>
        <v>#VALUE!</v>
      </c>
      <c r="J11" s="33">
        <v>750000</v>
      </c>
      <c r="K11" s="36"/>
      <c r="O11" s="32"/>
    </row>
    <row r="12" spans="1:16">
      <c r="A12" s="13"/>
      <c r="B12" s="15">
        <v>3</v>
      </c>
      <c r="C12" s="21">
        <v>44742</v>
      </c>
      <c r="D12" s="17">
        <f t="shared" si="0"/>
        <v>91</v>
      </c>
      <c r="E12" s="17"/>
      <c r="F12" s="17"/>
      <c r="G12" s="17"/>
      <c r="H12" s="18">
        <v>0</v>
      </c>
      <c r="I12" s="19" t="e">
        <f t="shared" si="1"/>
        <v>#VALUE!</v>
      </c>
      <c r="J12" s="33">
        <v>750000</v>
      </c>
      <c r="K12" s="37"/>
      <c r="O12" s="32"/>
      <c r="P12" s="39"/>
    </row>
    <row r="13" spans="1:16">
      <c r="A13" s="13"/>
      <c r="B13" s="15" t="s">
        <v>16</v>
      </c>
      <c r="C13" s="21">
        <v>44757</v>
      </c>
      <c r="D13" s="17">
        <f t="shared" si="0"/>
        <v>15</v>
      </c>
      <c r="E13" s="17"/>
      <c r="F13" s="17"/>
      <c r="G13" s="17"/>
      <c r="H13" s="18">
        <v>0</v>
      </c>
      <c r="I13" s="19" t="e">
        <f t="shared" si="1"/>
        <v>#VALUE!</v>
      </c>
      <c r="J13" s="33">
        <f>J12+450000</f>
        <v>1200000</v>
      </c>
      <c r="K13" s="37"/>
      <c r="O13" s="32"/>
      <c r="P13" s="39"/>
    </row>
    <row r="14" spans="1:16">
      <c r="A14" s="13"/>
      <c r="B14" s="15">
        <v>4</v>
      </c>
      <c r="C14" s="21">
        <v>44834</v>
      </c>
      <c r="D14" s="17">
        <f t="shared" si="0"/>
        <v>77</v>
      </c>
      <c r="E14" s="17"/>
      <c r="F14" s="17"/>
      <c r="G14" s="17"/>
      <c r="H14" s="18">
        <v>0</v>
      </c>
      <c r="I14" s="19" t="e">
        <f t="shared" si="1"/>
        <v>#VALUE!</v>
      </c>
      <c r="J14" s="33">
        <v>1200000</v>
      </c>
      <c r="K14" s="37"/>
      <c r="O14" s="32"/>
      <c r="P14" s="39"/>
    </row>
    <row r="15" spans="1:16">
      <c r="A15" s="13"/>
      <c r="B15" s="15" t="s">
        <v>17</v>
      </c>
      <c r="C15" s="21">
        <v>44920</v>
      </c>
      <c r="D15" s="17">
        <f t="shared" si="0"/>
        <v>86</v>
      </c>
      <c r="E15" s="17"/>
      <c r="F15" s="17"/>
      <c r="G15" s="17"/>
      <c r="H15" s="18">
        <v>0</v>
      </c>
      <c r="I15" s="19" t="e">
        <f t="shared" ref="I15:I29" si="2">ROUND(J14*$H$5*D15/365,2)</f>
        <v>#VALUE!</v>
      </c>
      <c r="J15" s="33">
        <v>1550000</v>
      </c>
      <c r="K15" s="37"/>
      <c r="O15" s="32"/>
    </row>
    <row r="16" spans="1:16">
      <c r="A16" s="13"/>
      <c r="B16" s="12">
        <v>5</v>
      </c>
      <c r="C16" s="21">
        <v>44926</v>
      </c>
      <c r="D16" s="17">
        <f t="shared" si="0"/>
        <v>6</v>
      </c>
      <c r="E16" s="17"/>
      <c r="F16" s="17"/>
      <c r="G16" s="17"/>
      <c r="H16" s="18">
        <v>0</v>
      </c>
      <c r="I16" s="19" t="e">
        <f t="shared" si="2"/>
        <v>#VALUE!</v>
      </c>
      <c r="J16" s="33">
        <f>J15-H16</f>
        <v>1550000</v>
      </c>
      <c r="K16" s="22" t="e">
        <f>SUM(I11:I16)</f>
        <v>#VALUE!</v>
      </c>
    </row>
    <row r="17" spans="1:11">
      <c r="A17" s="13"/>
      <c r="B17" s="12">
        <f t="shared" ref="B17:B60" si="3">B16+1</f>
        <v>6</v>
      </c>
      <c r="C17" s="21">
        <v>45016</v>
      </c>
      <c r="D17" s="17">
        <f t="shared" si="0"/>
        <v>90</v>
      </c>
      <c r="E17" s="17"/>
      <c r="F17" s="17"/>
      <c r="G17" s="17"/>
      <c r="H17" s="18">
        <v>25000</v>
      </c>
      <c r="I17" s="19" t="e">
        <f t="shared" si="2"/>
        <v>#VALUE!</v>
      </c>
      <c r="J17" s="19">
        <f t="shared" ref="J17:J53" si="4">J16-H17</f>
        <v>1525000</v>
      </c>
      <c r="K17" s="16"/>
    </row>
    <row r="18" spans="1:11">
      <c r="A18" s="13"/>
      <c r="B18" s="12">
        <f t="shared" si="3"/>
        <v>7</v>
      </c>
      <c r="C18" s="21">
        <v>45107</v>
      </c>
      <c r="D18" s="17">
        <f t="shared" si="0"/>
        <v>91</v>
      </c>
      <c r="E18" s="17"/>
      <c r="F18" s="17"/>
      <c r="G18" s="17"/>
      <c r="H18" s="18">
        <v>25000</v>
      </c>
      <c r="I18" s="19" t="e">
        <f t="shared" si="2"/>
        <v>#VALUE!</v>
      </c>
      <c r="J18" s="19">
        <f t="shared" si="4"/>
        <v>1500000</v>
      </c>
      <c r="K18" s="16"/>
    </row>
    <row r="19" spans="1:11">
      <c r="A19" s="13"/>
      <c r="B19" s="12">
        <f t="shared" si="3"/>
        <v>8</v>
      </c>
      <c r="C19" s="21">
        <v>45199</v>
      </c>
      <c r="D19" s="17">
        <f t="shared" si="0"/>
        <v>92</v>
      </c>
      <c r="E19" s="17"/>
      <c r="F19" s="17"/>
      <c r="G19" s="17"/>
      <c r="H19" s="18">
        <v>25000</v>
      </c>
      <c r="I19" s="19" t="e">
        <f t="shared" si="2"/>
        <v>#VALUE!</v>
      </c>
      <c r="J19" s="19">
        <f t="shared" si="4"/>
        <v>1475000</v>
      </c>
      <c r="K19" s="23"/>
    </row>
    <row r="20" spans="1:11">
      <c r="A20" s="13"/>
      <c r="B20" s="12">
        <f t="shared" si="3"/>
        <v>9</v>
      </c>
      <c r="C20" s="21">
        <v>45291</v>
      </c>
      <c r="D20" s="17">
        <f t="shared" si="0"/>
        <v>92</v>
      </c>
      <c r="E20" s="17"/>
      <c r="F20" s="17"/>
      <c r="G20" s="17"/>
      <c r="H20" s="18">
        <v>25000</v>
      </c>
      <c r="I20" s="19" t="e">
        <f t="shared" si="2"/>
        <v>#VALUE!</v>
      </c>
      <c r="J20" s="19">
        <f t="shared" si="4"/>
        <v>1450000</v>
      </c>
      <c r="K20" s="22" t="e">
        <f>SUM(I17:I20)</f>
        <v>#VALUE!</v>
      </c>
    </row>
    <row r="21" spans="1:11">
      <c r="A21" s="13"/>
      <c r="B21" s="12">
        <f t="shared" si="3"/>
        <v>10</v>
      </c>
      <c r="C21" s="21">
        <v>45382</v>
      </c>
      <c r="D21" s="17">
        <f t="shared" si="0"/>
        <v>91</v>
      </c>
      <c r="E21" s="17"/>
      <c r="F21" s="17"/>
      <c r="G21" s="17"/>
      <c r="H21" s="18">
        <v>37500</v>
      </c>
      <c r="I21" s="19" t="e">
        <f t="shared" si="2"/>
        <v>#VALUE!</v>
      </c>
      <c r="J21" s="19">
        <f t="shared" si="4"/>
        <v>1412500</v>
      </c>
      <c r="K21" s="20"/>
    </row>
    <row r="22" spans="1:11">
      <c r="A22" s="13"/>
      <c r="B22" s="12">
        <f t="shared" si="3"/>
        <v>11</v>
      </c>
      <c r="C22" s="21">
        <v>45473</v>
      </c>
      <c r="D22" s="17">
        <f t="shared" si="0"/>
        <v>91</v>
      </c>
      <c r="E22" s="17"/>
      <c r="F22" s="17"/>
      <c r="G22" s="17"/>
      <c r="H22" s="18">
        <v>37500</v>
      </c>
      <c r="I22" s="19" t="e">
        <f t="shared" si="2"/>
        <v>#VALUE!</v>
      </c>
      <c r="J22" s="19">
        <f t="shared" si="4"/>
        <v>1375000</v>
      </c>
      <c r="K22" s="16"/>
    </row>
    <row r="23" spans="1:11">
      <c r="A23" s="13"/>
      <c r="B23" s="12">
        <f t="shared" si="3"/>
        <v>12</v>
      </c>
      <c r="C23" s="21">
        <v>45565</v>
      </c>
      <c r="D23" s="17">
        <f t="shared" si="0"/>
        <v>92</v>
      </c>
      <c r="E23" s="17"/>
      <c r="F23" s="17"/>
      <c r="G23" s="17"/>
      <c r="H23" s="18">
        <v>37500</v>
      </c>
      <c r="I23" s="19" t="e">
        <f t="shared" si="2"/>
        <v>#VALUE!</v>
      </c>
      <c r="J23" s="19">
        <f t="shared" si="4"/>
        <v>1337500</v>
      </c>
      <c r="K23" s="23"/>
    </row>
    <row r="24" spans="1:11">
      <c r="A24" s="13"/>
      <c r="B24" s="12">
        <f t="shared" si="3"/>
        <v>13</v>
      </c>
      <c r="C24" s="21">
        <v>45657</v>
      </c>
      <c r="D24" s="17">
        <f t="shared" si="0"/>
        <v>92</v>
      </c>
      <c r="E24" s="17"/>
      <c r="F24" s="17"/>
      <c r="G24" s="17"/>
      <c r="H24" s="18">
        <v>37500</v>
      </c>
      <c r="I24" s="19" t="e">
        <f t="shared" si="2"/>
        <v>#VALUE!</v>
      </c>
      <c r="J24" s="19">
        <f t="shared" si="4"/>
        <v>1300000</v>
      </c>
      <c r="K24" s="22" t="e">
        <f>SUM(I21:I24)</f>
        <v>#VALUE!</v>
      </c>
    </row>
    <row r="25" spans="1:11">
      <c r="A25" s="13"/>
      <c r="B25" s="12">
        <f t="shared" si="3"/>
        <v>14</v>
      </c>
      <c r="C25" s="21">
        <v>45747</v>
      </c>
      <c r="D25" s="17">
        <f t="shared" si="0"/>
        <v>90</v>
      </c>
      <c r="E25" s="17"/>
      <c r="F25" s="17"/>
      <c r="G25" s="17"/>
      <c r="H25" s="18">
        <v>37500</v>
      </c>
      <c r="I25" s="19" t="e">
        <f t="shared" si="2"/>
        <v>#VALUE!</v>
      </c>
      <c r="J25" s="19">
        <f t="shared" si="4"/>
        <v>1262500</v>
      </c>
      <c r="K25" s="20"/>
    </row>
    <row r="26" spans="1:11">
      <c r="A26" s="13"/>
      <c r="B26" s="12">
        <f t="shared" si="3"/>
        <v>15</v>
      </c>
      <c r="C26" s="21">
        <v>45838</v>
      </c>
      <c r="D26" s="17">
        <f t="shared" si="0"/>
        <v>91</v>
      </c>
      <c r="E26" s="17"/>
      <c r="F26" s="17"/>
      <c r="G26" s="17"/>
      <c r="H26" s="18">
        <v>37500</v>
      </c>
      <c r="I26" s="19" t="e">
        <f t="shared" si="2"/>
        <v>#VALUE!</v>
      </c>
      <c r="J26" s="19">
        <f t="shared" si="4"/>
        <v>1225000</v>
      </c>
      <c r="K26" s="16"/>
    </row>
    <row r="27" spans="1:11">
      <c r="A27" s="13"/>
      <c r="B27" s="12">
        <f t="shared" si="3"/>
        <v>16</v>
      </c>
      <c r="C27" s="21">
        <v>45930</v>
      </c>
      <c r="D27" s="17">
        <f t="shared" ref="D27:D32" si="5">C27-C26</f>
        <v>92</v>
      </c>
      <c r="E27" s="17"/>
      <c r="F27" s="17"/>
      <c r="G27" s="17"/>
      <c r="H27" s="18">
        <v>37500</v>
      </c>
      <c r="I27" s="19" t="e">
        <f t="shared" si="2"/>
        <v>#VALUE!</v>
      </c>
      <c r="J27" s="19">
        <f t="shared" si="4"/>
        <v>1187500</v>
      </c>
      <c r="K27" s="23"/>
    </row>
    <row r="28" spans="1:11">
      <c r="A28" s="13"/>
      <c r="B28" s="12">
        <f t="shared" si="3"/>
        <v>17</v>
      </c>
      <c r="C28" s="21">
        <v>46022</v>
      </c>
      <c r="D28" s="17">
        <f t="shared" si="5"/>
        <v>92</v>
      </c>
      <c r="E28" s="17"/>
      <c r="F28" s="17"/>
      <c r="G28" s="17"/>
      <c r="H28" s="18">
        <v>37500</v>
      </c>
      <c r="I28" s="19" t="e">
        <f t="shared" si="2"/>
        <v>#VALUE!</v>
      </c>
      <c r="J28" s="19">
        <f t="shared" si="4"/>
        <v>1150000</v>
      </c>
      <c r="K28" s="22" t="e">
        <f t="shared" ref="K28" si="6">SUM(I25:I28)</f>
        <v>#VALUE!</v>
      </c>
    </row>
    <row r="29" spans="1:11">
      <c r="A29" s="13"/>
      <c r="B29" s="12">
        <f t="shared" si="3"/>
        <v>18</v>
      </c>
      <c r="C29" s="21">
        <v>46112</v>
      </c>
      <c r="D29" s="17">
        <f t="shared" si="5"/>
        <v>90</v>
      </c>
      <c r="E29" s="17"/>
      <c r="F29" s="17"/>
      <c r="G29" s="17"/>
      <c r="H29" s="18">
        <v>37500</v>
      </c>
      <c r="I29" s="19" t="e">
        <f t="shared" si="2"/>
        <v>#VALUE!</v>
      </c>
      <c r="J29" s="19">
        <f t="shared" si="4"/>
        <v>1112500</v>
      </c>
      <c r="K29" s="20"/>
    </row>
    <row r="30" spans="1:11">
      <c r="A30" s="13"/>
      <c r="B30" s="12">
        <f t="shared" si="3"/>
        <v>19</v>
      </c>
      <c r="C30" s="21">
        <v>46203</v>
      </c>
      <c r="D30" s="17">
        <f t="shared" si="5"/>
        <v>91</v>
      </c>
      <c r="E30" s="17"/>
      <c r="F30" s="17"/>
      <c r="G30" s="17"/>
      <c r="H30" s="18">
        <v>37500</v>
      </c>
      <c r="I30" s="19" t="e">
        <f t="shared" ref="I30:I34" si="7">ROUND(J29*$H$5*D30/365,2)</f>
        <v>#VALUE!</v>
      </c>
      <c r="J30" s="19">
        <f t="shared" si="4"/>
        <v>1075000</v>
      </c>
      <c r="K30" s="16"/>
    </row>
    <row r="31" spans="1:11">
      <c r="A31" s="13"/>
      <c r="B31" s="12">
        <f t="shared" si="3"/>
        <v>20</v>
      </c>
      <c r="C31" s="21">
        <v>46295</v>
      </c>
      <c r="D31" s="17">
        <f t="shared" si="5"/>
        <v>92</v>
      </c>
      <c r="E31" s="17"/>
      <c r="F31" s="17"/>
      <c r="G31" s="17"/>
      <c r="H31" s="18">
        <v>37500</v>
      </c>
      <c r="I31" s="19" t="e">
        <f t="shared" si="7"/>
        <v>#VALUE!</v>
      </c>
      <c r="J31" s="19">
        <f t="shared" si="4"/>
        <v>1037500</v>
      </c>
      <c r="K31" s="23"/>
    </row>
    <row r="32" spans="1:11">
      <c r="A32" s="13"/>
      <c r="B32" s="12">
        <f t="shared" si="3"/>
        <v>21</v>
      </c>
      <c r="C32" s="21">
        <v>46387</v>
      </c>
      <c r="D32" s="17">
        <f t="shared" si="5"/>
        <v>92</v>
      </c>
      <c r="E32" s="17"/>
      <c r="F32" s="17"/>
      <c r="G32" s="17"/>
      <c r="H32" s="18">
        <v>37500</v>
      </c>
      <c r="I32" s="19" t="e">
        <f t="shared" si="7"/>
        <v>#VALUE!</v>
      </c>
      <c r="J32" s="19">
        <f t="shared" si="4"/>
        <v>1000000</v>
      </c>
      <c r="K32" s="22" t="e">
        <f t="shared" ref="K32" si="8">SUM(I29:I32)</f>
        <v>#VALUE!</v>
      </c>
    </row>
    <row r="33" spans="1:11">
      <c r="A33" s="13"/>
      <c r="B33" s="12">
        <f t="shared" si="3"/>
        <v>22</v>
      </c>
      <c r="C33" s="21">
        <v>46477</v>
      </c>
      <c r="D33" s="17">
        <f>C33-C32</f>
        <v>90</v>
      </c>
      <c r="E33" s="17"/>
      <c r="F33" s="17"/>
      <c r="G33" s="17"/>
      <c r="H33" s="18">
        <v>37500</v>
      </c>
      <c r="I33" s="19" t="e">
        <f t="shared" si="7"/>
        <v>#VALUE!</v>
      </c>
      <c r="J33" s="19">
        <f t="shared" si="4"/>
        <v>962500</v>
      </c>
      <c r="K33" s="20"/>
    </row>
    <row r="34" spans="1:11">
      <c r="A34" s="13"/>
      <c r="B34" s="12">
        <f t="shared" si="3"/>
        <v>23</v>
      </c>
      <c r="C34" s="21">
        <v>46568</v>
      </c>
      <c r="D34" s="17">
        <f t="shared" ref="D34:D53" si="9">C34-C33</f>
        <v>91</v>
      </c>
      <c r="E34" s="17"/>
      <c r="F34" s="17"/>
      <c r="G34" s="17"/>
      <c r="H34" s="18">
        <v>37500</v>
      </c>
      <c r="I34" s="19" t="e">
        <f t="shared" si="7"/>
        <v>#VALUE!</v>
      </c>
      <c r="J34" s="19">
        <f t="shared" si="4"/>
        <v>925000</v>
      </c>
      <c r="K34" s="16"/>
    </row>
    <row r="35" spans="1:11">
      <c r="A35" s="13"/>
      <c r="B35" s="12">
        <f t="shared" si="3"/>
        <v>24</v>
      </c>
      <c r="C35" s="21">
        <v>46660</v>
      </c>
      <c r="D35" s="17">
        <f t="shared" si="9"/>
        <v>92</v>
      </c>
      <c r="E35" s="17"/>
      <c r="F35" s="17"/>
      <c r="G35" s="17"/>
      <c r="H35" s="18">
        <v>37500</v>
      </c>
      <c r="I35" s="19" t="e">
        <f t="shared" ref="I35:I60" si="10">ROUND(J34*$H$5*D35/365,2)</f>
        <v>#VALUE!</v>
      </c>
      <c r="J35" s="19">
        <f t="shared" si="4"/>
        <v>887500</v>
      </c>
      <c r="K35" s="23"/>
    </row>
    <row r="36" spans="1:11">
      <c r="A36" s="13"/>
      <c r="B36" s="12">
        <f t="shared" si="3"/>
        <v>25</v>
      </c>
      <c r="C36" s="21">
        <v>46752</v>
      </c>
      <c r="D36" s="17">
        <f>C36-C35</f>
        <v>92</v>
      </c>
      <c r="E36" s="17"/>
      <c r="F36" s="17"/>
      <c r="G36" s="17"/>
      <c r="H36" s="18">
        <v>37500</v>
      </c>
      <c r="I36" s="19" t="e">
        <f t="shared" si="10"/>
        <v>#VALUE!</v>
      </c>
      <c r="J36" s="19">
        <f>J35-H36</f>
        <v>850000</v>
      </c>
      <c r="K36" s="22" t="e">
        <f t="shared" ref="K36" si="11">SUM(I33:I36)</f>
        <v>#VALUE!</v>
      </c>
    </row>
    <row r="37" spans="1:11">
      <c r="A37" s="13"/>
      <c r="B37" s="12">
        <f t="shared" si="3"/>
        <v>26</v>
      </c>
      <c r="C37" s="21">
        <v>46843</v>
      </c>
      <c r="D37" s="17">
        <f>C37-C36</f>
        <v>91</v>
      </c>
      <c r="E37" s="17"/>
      <c r="F37" s="17"/>
      <c r="G37" s="17"/>
      <c r="H37" s="18">
        <v>37500</v>
      </c>
      <c r="I37" s="19" t="e">
        <f t="shared" si="10"/>
        <v>#VALUE!</v>
      </c>
      <c r="J37" s="19">
        <f>J36-H37</f>
        <v>812500</v>
      </c>
      <c r="K37" s="20"/>
    </row>
    <row r="38" spans="1:11">
      <c r="A38" s="13"/>
      <c r="B38" s="12">
        <f t="shared" si="3"/>
        <v>27</v>
      </c>
      <c r="C38" s="21">
        <v>46934</v>
      </c>
      <c r="D38" s="17">
        <f t="shared" si="9"/>
        <v>91</v>
      </c>
      <c r="E38" s="17"/>
      <c r="F38" s="17"/>
      <c r="G38" s="17"/>
      <c r="H38" s="18">
        <v>37500</v>
      </c>
      <c r="I38" s="19" t="e">
        <f t="shared" si="10"/>
        <v>#VALUE!</v>
      </c>
      <c r="J38" s="19">
        <f t="shared" si="4"/>
        <v>775000</v>
      </c>
      <c r="K38" s="16"/>
    </row>
    <row r="39" spans="1:11">
      <c r="A39" s="13"/>
      <c r="B39" s="12">
        <f t="shared" si="3"/>
        <v>28</v>
      </c>
      <c r="C39" s="21">
        <v>47026</v>
      </c>
      <c r="D39" s="17">
        <f t="shared" si="9"/>
        <v>92</v>
      </c>
      <c r="E39" s="17"/>
      <c r="F39" s="17"/>
      <c r="G39" s="17"/>
      <c r="H39" s="18">
        <v>37500</v>
      </c>
      <c r="I39" s="19" t="e">
        <f t="shared" si="10"/>
        <v>#VALUE!</v>
      </c>
      <c r="J39" s="19">
        <f t="shared" si="4"/>
        <v>737500</v>
      </c>
      <c r="K39" s="23"/>
    </row>
    <row r="40" spans="1:11">
      <c r="A40" s="13"/>
      <c r="B40" s="12">
        <f t="shared" si="3"/>
        <v>29</v>
      </c>
      <c r="C40" s="21">
        <v>47118</v>
      </c>
      <c r="D40" s="17">
        <f t="shared" si="9"/>
        <v>92</v>
      </c>
      <c r="E40" s="17"/>
      <c r="F40" s="17"/>
      <c r="G40" s="17"/>
      <c r="H40" s="18">
        <v>37500</v>
      </c>
      <c r="I40" s="19" t="e">
        <f t="shared" si="10"/>
        <v>#VALUE!</v>
      </c>
      <c r="J40" s="19">
        <f t="shared" si="4"/>
        <v>700000</v>
      </c>
      <c r="K40" s="22" t="e">
        <f t="shared" ref="K40" si="12">SUM(I37:I40)</f>
        <v>#VALUE!</v>
      </c>
    </row>
    <row r="41" spans="1:11">
      <c r="A41" s="13"/>
      <c r="B41" s="12">
        <f t="shared" si="3"/>
        <v>30</v>
      </c>
      <c r="C41" s="21">
        <v>47208</v>
      </c>
      <c r="D41" s="17">
        <f t="shared" si="9"/>
        <v>90</v>
      </c>
      <c r="E41" s="17"/>
      <c r="F41" s="17"/>
      <c r="G41" s="17"/>
      <c r="H41" s="18">
        <v>37500</v>
      </c>
      <c r="I41" s="19" t="e">
        <f t="shared" si="10"/>
        <v>#VALUE!</v>
      </c>
      <c r="J41" s="19">
        <f t="shared" si="4"/>
        <v>662500</v>
      </c>
      <c r="K41" s="20"/>
    </row>
    <row r="42" spans="1:11">
      <c r="A42" s="13"/>
      <c r="B42" s="12">
        <f t="shared" si="3"/>
        <v>31</v>
      </c>
      <c r="C42" s="21">
        <v>47299</v>
      </c>
      <c r="D42" s="17">
        <f t="shared" si="9"/>
        <v>91</v>
      </c>
      <c r="E42" s="17"/>
      <c r="F42" s="17"/>
      <c r="G42" s="17"/>
      <c r="H42" s="18">
        <v>37500</v>
      </c>
      <c r="I42" s="19" t="e">
        <f t="shared" si="10"/>
        <v>#VALUE!</v>
      </c>
      <c r="J42" s="19">
        <f t="shared" si="4"/>
        <v>625000</v>
      </c>
      <c r="K42" s="16"/>
    </row>
    <row r="43" spans="1:11">
      <c r="A43" s="13"/>
      <c r="B43" s="12">
        <f t="shared" si="3"/>
        <v>32</v>
      </c>
      <c r="C43" s="21">
        <v>47391</v>
      </c>
      <c r="D43" s="17">
        <f t="shared" si="9"/>
        <v>92</v>
      </c>
      <c r="E43" s="17"/>
      <c r="F43" s="17"/>
      <c r="G43" s="17"/>
      <c r="H43" s="18">
        <v>37500</v>
      </c>
      <c r="I43" s="19" t="e">
        <f t="shared" si="10"/>
        <v>#VALUE!</v>
      </c>
      <c r="J43" s="19">
        <f t="shared" si="4"/>
        <v>587500</v>
      </c>
      <c r="K43" s="23"/>
    </row>
    <row r="44" spans="1:11">
      <c r="A44" s="13"/>
      <c r="B44" s="12">
        <f t="shared" si="3"/>
        <v>33</v>
      </c>
      <c r="C44" s="21">
        <v>47483</v>
      </c>
      <c r="D44" s="17">
        <f t="shared" si="9"/>
        <v>92</v>
      </c>
      <c r="E44" s="17"/>
      <c r="F44" s="17"/>
      <c r="G44" s="17"/>
      <c r="H44" s="18">
        <v>37500</v>
      </c>
      <c r="I44" s="19" t="e">
        <f t="shared" si="10"/>
        <v>#VALUE!</v>
      </c>
      <c r="J44" s="19">
        <f t="shared" si="4"/>
        <v>550000</v>
      </c>
      <c r="K44" s="22" t="e">
        <f t="shared" ref="K44" si="13">SUM(I41:I44)</f>
        <v>#VALUE!</v>
      </c>
    </row>
    <row r="45" spans="1:11">
      <c r="A45" s="13"/>
      <c r="B45" s="12">
        <f t="shared" si="3"/>
        <v>34</v>
      </c>
      <c r="C45" s="21">
        <v>47573</v>
      </c>
      <c r="D45" s="17">
        <f t="shared" si="9"/>
        <v>90</v>
      </c>
      <c r="E45" s="17"/>
      <c r="F45" s="17"/>
      <c r="G45" s="17"/>
      <c r="H45" s="18">
        <v>37500</v>
      </c>
      <c r="I45" s="19" t="e">
        <f t="shared" si="10"/>
        <v>#VALUE!</v>
      </c>
      <c r="J45" s="19">
        <f t="shared" si="4"/>
        <v>512500</v>
      </c>
      <c r="K45" s="20"/>
    </row>
    <row r="46" spans="1:11">
      <c r="A46" s="13"/>
      <c r="B46" s="12">
        <f t="shared" si="3"/>
        <v>35</v>
      </c>
      <c r="C46" s="21">
        <v>47664</v>
      </c>
      <c r="D46" s="17">
        <f t="shared" si="9"/>
        <v>91</v>
      </c>
      <c r="E46" s="17"/>
      <c r="F46" s="17"/>
      <c r="G46" s="17"/>
      <c r="H46" s="18">
        <v>37500</v>
      </c>
      <c r="I46" s="19" t="e">
        <f t="shared" si="10"/>
        <v>#VALUE!</v>
      </c>
      <c r="J46" s="19">
        <f t="shared" si="4"/>
        <v>475000</v>
      </c>
      <c r="K46" s="16"/>
    </row>
    <row r="47" spans="1:11">
      <c r="A47" s="13"/>
      <c r="B47" s="12">
        <f t="shared" si="3"/>
        <v>36</v>
      </c>
      <c r="C47" s="21">
        <v>47756</v>
      </c>
      <c r="D47" s="17">
        <f t="shared" si="9"/>
        <v>92</v>
      </c>
      <c r="E47" s="17"/>
      <c r="F47" s="17"/>
      <c r="G47" s="17"/>
      <c r="H47" s="18">
        <v>37500</v>
      </c>
      <c r="I47" s="19" t="e">
        <f t="shared" si="10"/>
        <v>#VALUE!</v>
      </c>
      <c r="J47" s="19">
        <f t="shared" si="4"/>
        <v>437500</v>
      </c>
      <c r="K47" s="23"/>
    </row>
    <row r="48" spans="1:11">
      <c r="A48" s="13"/>
      <c r="B48" s="12">
        <f t="shared" si="3"/>
        <v>37</v>
      </c>
      <c r="C48" s="21">
        <v>47848</v>
      </c>
      <c r="D48" s="17">
        <f t="shared" si="9"/>
        <v>92</v>
      </c>
      <c r="E48" s="17"/>
      <c r="F48" s="17"/>
      <c r="G48" s="17"/>
      <c r="H48" s="18">
        <v>37500</v>
      </c>
      <c r="I48" s="19" t="e">
        <f t="shared" si="10"/>
        <v>#VALUE!</v>
      </c>
      <c r="J48" s="19">
        <f t="shared" si="4"/>
        <v>400000</v>
      </c>
      <c r="K48" s="22" t="e">
        <f t="shared" ref="K48" si="14">SUM(I45:I48)</f>
        <v>#VALUE!</v>
      </c>
    </row>
    <row r="49" spans="1:11">
      <c r="A49" s="13"/>
      <c r="B49" s="12">
        <f t="shared" si="3"/>
        <v>38</v>
      </c>
      <c r="C49" s="21">
        <v>47938</v>
      </c>
      <c r="D49" s="17">
        <f t="shared" si="9"/>
        <v>90</v>
      </c>
      <c r="E49" s="17"/>
      <c r="F49" s="17"/>
      <c r="G49" s="17"/>
      <c r="H49" s="18">
        <v>37500</v>
      </c>
      <c r="I49" s="19" t="e">
        <f t="shared" si="10"/>
        <v>#VALUE!</v>
      </c>
      <c r="J49" s="19">
        <f t="shared" si="4"/>
        <v>362500</v>
      </c>
      <c r="K49" s="20"/>
    </row>
    <row r="50" spans="1:11">
      <c r="A50" s="13"/>
      <c r="B50" s="12">
        <f t="shared" si="3"/>
        <v>39</v>
      </c>
      <c r="C50" s="21">
        <v>48029</v>
      </c>
      <c r="D50" s="17">
        <f t="shared" si="9"/>
        <v>91</v>
      </c>
      <c r="E50" s="17"/>
      <c r="F50" s="17"/>
      <c r="G50" s="17"/>
      <c r="H50" s="18">
        <v>37500</v>
      </c>
      <c r="I50" s="19" t="e">
        <f t="shared" si="10"/>
        <v>#VALUE!</v>
      </c>
      <c r="J50" s="19">
        <f t="shared" si="4"/>
        <v>325000</v>
      </c>
      <c r="K50" s="16"/>
    </row>
    <row r="51" spans="1:11">
      <c r="A51" s="13"/>
      <c r="B51" s="12">
        <f t="shared" si="3"/>
        <v>40</v>
      </c>
      <c r="C51" s="21">
        <v>48121</v>
      </c>
      <c r="D51" s="17">
        <f t="shared" si="9"/>
        <v>92</v>
      </c>
      <c r="E51" s="17"/>
      <c r="F51" s="17"/>
      <c r="G51" s="17"/>
      <c r="H51" s="18">
        <v>37500</v>
      </c>
      <c r="I51" s="19" t="e">
        <f t="shared" si="10"/>
        <v>#VALUE!</v>
      </c>
      <c r="J51" s="19">
        <f t="shared" si="4"/>
        <v>287500</v>
      </c>
      <c r="K51" s="23"/>
    </row>
    <row r="52" spans="1:11">
      <c r="A52" s="13"/>
      <c r="B52" s="12">
        <f t="shared" si="3"/>
        <v>41</v>
      </c>
      <c r="C52" s="21">
        <v>48213</v>
      </c>
      <c r="D52" s="17">
        <f t="shared" si="9"/>
        <v>92</v>
      </c>
      <c r="E52" s="17"/>
      <c r="F52" s="17"/>
      <c r="G52" s="17"/>
      <c r="H52" s="18">
        <v>37500</v>
      </c>
      <c r="I52" s="19" t="e">
        <f t="shared" si="10"/>
        <v>#VALUE!</v>
      </c>
      <c r="J52" s="19">
        <f t="shared" si="4"/>
        <v>250000</v>
      </c>
      <c r="K52" s="22" t="e">
        <f t="shared" ref="K52" si="15">SUM(I49:I52)</f>
        <v>#VALUE!</v>
      </c>
    </row>
    <row r="53" spans="1:11">
      <c r="A53" s="13"/>
      <c r="B53" s="12">
        <f t="shared" si="3"/>
        <v>42</v>
      </c>
      <c r="C53" s="21">
        <v>48304</v>
      </c>
      <c r="D53" s="17">
        <f t="shared" si="9"/>
        <v>91</v>
      </c>
      <c r="E53" s="17"/>
      <c r="F53" s="17"/>
      <c r="G53" s="17"/>
      <c r="H53" s="18">
        <v>37500</v>
      </c>
      <c r="I53" s="19" t="e">
        <f t="shared" si="10"/>
        <v>#VALUE!</v>
      </c>
      <c r="J53" s="19">
        <f t="shared" si="4"/>
        <v>212500</v>
      </c>
      <c r="K53" s="20"/>
    </row>
    <row r="54" spans="1:11">
      <c r="A54" s="13"/>
      <c r="B54" s="12">
        <f t="shared" si="3"/>
        <v>43</v>
      </c>
      <c r="C54" s="21">
        <v>48395</v>
      </c>
      <c r="D54" s="17">
        <f t="shared" ref="D54:D60" si="16">C54-C53</f>
        <v>91</v>
      </c>
      <c r="E54" s="17"/>
      <c r="F54" s="17"/>
      <c r="G54" s="17"/>
      <c r="H54" s="18">
        <v>37500</v>
      </c>
      <c r="I54" s="19" t="e">
        <f t="shared" si="10"/>
        <v>#VALUE!</v>
      </c>
      <c r="J54" s="19">
        <f t="shared" ref="J54:J60" si="17">J53-H54</f>
        <v>175000</v>
      </c>
      <c r="K54" s="16"/>
    </row>
    <row r="55" spans="1:11">
      <c r="A55" s="13"/>
      <c r="B55" s="12">
        <f t="shared" si="3"/>
        <v>44</v>
      </c>
      <c r="C55" s="21">
        <v>48487</v>
      </c>
      <c r="D55" s="17">
        <f t="shared" si="16"/>
        <v>92</v>
      </c>
      <c r="E55" s="17"/>
      <c r="F55" s="17"/>
      <c r="G55" s="17"/>
      <c r="H55" s="18">
        <v>37500</v>
      </c>
      <c r="I55" s="19" t="e">
        <f t="shared" si="10"/>
        <v>#VALUE!</v>
      </c>
      <c r="J55" s="19">
        <f t="shared" si="17"/>
        <v>137500</v>
      </c>
      <c r="K55" s="23"/>
    </row>
    <row r="56" spans="1:11">
      <c r="A56" s="13"/>
      <c r="B56" s="12">
        <f t="shared" si="3"/>
        <v>45</v>
      </c>
      <c r="C56" s="21">
        <v>48579</v>
      </c>
      <c r="D56" s="17">
        <f t="shared" si="16"/>
        <v>92</v>
      </c>
      <c r="E56" s="17"/>
      <c r="F56" s="17"/>
      <c r="G56" s="17"/>
      <c r="H56" s="18">
        <v>37500</v>
      </c>
      <c r="I56" s="19" t="e">
        <f t="shared" si="10"/>
        <v>#VALUE!</v>
      </c>
      <c r="J56" s="19">
        <f t="shared" si="17"/>
        <v>100000</v>
      </c>
      <c r="K56" s="22" t="e">
        <f t="shared" ref="K56" si="18">SUM(I53:I56)</f>
        <v>#VALUE!</v>
      </c>
    </row>
    <row r="57" spans="1:11">
      <c r="A57" s="13"/>
      <c r="B57" s="12">
        <f t="shared" si="3"/>
        <v>46</v>
      </c>
      <c r="C57" s="21">
        <v>48669</v>
      </c>
      <c r="D57" s="17">
        <f t="shared" si="16"/>
        <v>90</v>
      </c>
      <c r="E57" s="17"/>
      <c r="F57" s="17"/>
      <c r="G57" s="17"/>
      <c r="H57" s="18">
        <v>25000</v>
      </c>
      <c r="I57" s="19" t="e">
        <f t="shared" si="10"/>
        <v>#VALUE!</v>
      </c>
      <c r="J57" s="19">
        <f t="shared" si="17"/>
        <v>75000</v>
      </c>
      <c r="K57" s="20"/>
    </row>
    <row r="58" spans="1:11">
      <c r="A58" s="13"/>
      <c r="B58" s="12">
        <f t="shared" si="3"/>
        <v>47</v>
      </c>
      <c r="C58" s="21">
        <v>48760</v>
      </c>
      <c r="D58" s="17">
        <f t="shared" si="16"/>
        <v>91</v>
      </c>
      <c r="E58" s="17"/>
      <c r="F58" s="17"/>
      <c r="G58" s="17"/>
      <c r="H58" s="18">
        <v>25000</v>
      </c>
      <c r="I58" s="19" t="e">
        <f t="shared" si="10"/>
        <v>#VALUE!</v>
      </c>
      <c r="J58" s="19">
        <f t="shared" si="17"/>
        <v>50000</v>
      </c>
      <c r="K58" s="16"/>
    </row>
    <row r="59" spans="1:11">
      <c r="A59" s="13"/>
      <c r="B59" s="12">
        <f t="shared" si="3"/>
        <v>48</v>
      </c>
      <c r="C59" s="21">
        <v>48852</v>
      </c>
      <c r="D59" s="17">
        <f t="shared" si="16"/>
        <v>92</v>
      </c>
      <c r="E59" s="17"/>
      <c r="F59" s="17"/>
      <c r="G59" s="17"/>
      <c r="H59" s="18">
        <v>25000</v>
      </c>
      <c r="I59" s="19" t="e">
        <f t="shared" si="10"/>
        <v>#VALUE!</v>
      </c>
      <c r="J59" s="19">
        <f t="shared" si="17"/>
        <v>25000</v>
      </c>
      <c r="K59" s="23"/>
    </row>
    <row r="60" spans="1:11">
      <c r="A60" s="13"/>
      <c r="B60" s="12">
        <f t="shared" si="3"/>
        <v>49</v>
      </c>
      <c r="C60" s="21">
        <v>48944</v>
      </c>
      <c r="D60" s="17">
        <f t="shared" si="16"/>
        <v>92</v>
      </c>
      <c r="E60" s="17"/>
      <c r="F60" s="17"/>
      <c r="G60" s="17"/>
      <c r="H60" s="18">
        <v>25000</v>
      </c>
      <c r="I60" s="19" t="e">
        <f t="shared" si="10"/>
        <v>#VALUE!</v>
      </c>
      <c r="J60" s="19">
        <f t="shared" si="17"/>
        <v>0</v>
      </c>
      <c r="K60" s="22" t="e">
        <f t="shared" ref="K60" si="19">SUM(I57:I60)</f>
        <v>#VALUE!</v>
      </c>
    </row>
    <row r="61" spans="1:11">
      <c r="A61" s="6"/>
      <c r="B61" s="24"/>
      <c r="C61" s="25"/>
      <c r="D61" s="26" t="s">
        <v>9</v>
      </c>
      <c r="E61" s="27"/>
      <c r="F61" s="27"/>
      <c r="G61" s="27"/>
      <c r="H61" s="28">
        <f>SUM(H8:H60)</f>
        <v>1550000</v>
      </c>
      <c r="I61" s="28" t="e">
        <f>SUM(I8:I60)</f>
        <v>#VALUE!</v>
      </c>
      <c r="J61" s="29"/>
      <c r="K61" s="30" t="e">
        <f>SUM(K8:K60)</f>
        <v>#VALUE!</v>
      </c>
    </row>
    <row r="62" spans="1:11">
      <c r="C62" s="25"/>
      <c r="H62" s="31"/>
      <c r="K62" s="10"/>
    </row>
    <row r="63" spans="1:11">
      <c r="K63" s="35"/>
    </row>
  </sheetData>
  <mergeCells count="3">
    <mergeCell ref="B1:J1"/>
    <mergeCell ref="H2:J2"/>
    <mergeCell ref="B3:C3"/>
  </mergeCells>
  <phoneticPr fontId="5" type="noConversion"/>
  <pageMargins left="0.7" right="0.7" top="0.75" bottom="0.75" header="0.3" footer="0.3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Terespol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Marek Mazurek</cp:lastModifiedBy>
  <cp:lastPrinted>2019-09-19T09:10:58Z</cp:lastPrinted>
  <dcterms:created xsi:type="dcterms:W3CDTF">2014-08-20T13:09:42Z</dcterms:created>
  <dcterms:modified xsi:type="dcterms:W3CDTF">2021-09-06T18:23:07Z</dcterms:modified>
</cp:coreProperties>
</file>