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10" windowWidth="19140" windowHeight="7650"/>
  </bookViews>
  <sheets>
    <sheet name="metraż" sheetId="1" r:id="rId1"/>
  </sheets>
  <definedNames>
    <definedName name="_xlnm.Print_Area" localSheetId="0">metraż!$A$1:$O$59</definedName>
  </definedNames>
  <calcPr calcId="145621"/>
</workbook>
</file>

<file path=xl/calcChain.xml><?xml version="1.0" encoding="utf-8"?>
<calcChain xmlns="http://schemas.openxmlformats.org/spreadsheetml/2006/main">
  <c r="K57" i="1" l="1"/>
  <c r="M24" i="1" l="1"/>
  <c r="J24" i="1"/>
  <c r="J17" i="1"/>
  <c r="J25" i="1" s="1"/>
  <c r="M15" i="1"/>
  <c r="M16" i="1"/>
  <c r="M14" i="1"/>
  <c r="M13" i="1"/>
  <c r="M12" i="1"/>
  <c r="M11" i="1"/>
  <c r="M10" i="1"/>
  <c r="M9" i="1"/>
  <c r="M8" i="1"/>
  <c r="M7" i="1"/>
  <c r="M6" i="1"/>
  <c r="E55" i="1"/>
  <c r="M17" i="1" l="1"/>
  <c r="M25" i="1" s="1"/>
  <c r="B57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56" i="1"/>
  <c r="E54" i="1"/>
  <c r="E53" i="1"/>
  <c r="E52" i="1"/>
  <c r="E51" i="1"/>
  <c r="E36" i="1"/>
  <c r="E35" i="1"/>
  <c r="E34" i="1"/>
  <c r="E33" i="1"/>
  <c r="E32" i="1"/>
  <c r="E31" i="1"/>
  <c r="E30" i="1"/>
  <c r="E29" i="1"/>
  <c r="E28" i="1"/>
  <c r="E27" i="1"/>
  <c r="E26" i="1"/>
  <c r="E25" i="1"/>
  <c r="B19" i="1"/>
  <c r="E18" i="1"/>
  <c r="E17" i="1"/>
  <c r="E16" i="1"/>
  <c r="E15" i="1"/>
  <c r="B9" i="1"/>
  <c r="E7" i="1"/>
  <c r="E8" i="1"/>
  <c r="E6" i="1"/>
  <c r="B58" i="1" l="1"/>
  <c r="E9" i="1"/>
  <c r="E57" i="1"/>
  <c r="E19" i="1"/>
  <c r="E58" i="1" l="1"/>
</calcChain>
</file>

<file path=xl/sharedStrings.xml><?xml version="1.0" encoding="utf-8"?>
<sst xmlns="http://schemas.openxmlformats.org/spreadsheetml/2006/main" count="173" uniqueCount="55">
  <si>
    <t>Gmach Technologii Chemicznej</t>
  </si>
  <si>
    <t>pomieszczenie nr 2 (parter)</t>
  </si>
  <si>
    <t>1.</t>
  </si>
  <si>
    <t>ilość regałów</t>
  </si>
  <si>
    <t xml:space="preserve">długość </t>
  </si>
  <si>
    <t>[szt.]</t>
  </si>
  <si>
    <t>ilość półek</t>
  </si>
  <si>
    <t>[mb.]</t>
  </si>
  <si>
    <t>razem</t>
  </si>
  <si>
    <t>SUMA</t>
  </si>
  <si>
    <t>2.</t>
  </si>
  <si>
    <t>3.</t>
  </si>
  <si>
    <t>uwagi</t>
  </si>
  <si>
    <t>księgozbiór</t>
  </si>
  <si>
    <t>czasopisma</t>
  </si>
  <si>
    <t>pomieszczenie KP (parter)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</si>
  <si>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</si>
  <si>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</si>
  <si>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</si>
  <si>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</si>
  <si>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</si>
  <si>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</si>
  <si>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</si>
  <si>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</si>
  <si>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</si>
  <si>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</si>
  <si>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</si>
  <si>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</si>
  <si>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</si>
  <si>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</si>
  <si>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</si>
  <si>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</si>
  <si>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</si>
  <si>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</si>
  <si>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</si>
  <si>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</si>
  <si>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</si>
  <si>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</si>
  <si>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</si>
  <si>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</si>
  <si>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</si>
  <si>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</si>
  <si>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</si>
  <si>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</si>
  <si>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nr regału
przesuw.</t>
  </si>
  <si>
    <t>Lp.</t>
  </si>
  <si>
    <t>pomieszczenie nr 130 (I piętro)</t>
  </si>
  <si>
    <t>32.</t>
  </si>
  <si>
    <t>Gmach Chemii</t>
  </si>
  <si>
    <t>wypożyczalnia</t>
  </si>
  <si>
    <t>Kalkulacja ilości mb. (metrów bieżących) księgozbioru do przewiezienia</t>
  </si>
  <si>
    <t>[cmb.]</t>
  </si>
  <si>
    <t>pomieszczenie czytelni</t>
  </si>
  <si>
    <t xml:space="preserve">SUMA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</si>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</sst>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ont="1"/>
    <xf numFmtId="0" fontId="2" fillId="2" borderId="0" xfId="0" applyFont="1" applyFill="1"/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ont="1" applyBorder="1"/>
    <xf numFmtId="0" fontId="0" fillId="0" borderId="15" xfId="0" applyBorder="1"/>
    <xf numFmtId="0" fontId="0" fillId="0" borderId="16" xfId="0" applyBorder="1"/>
    <xf numFmtId="0" fontId="0" fillId="0" borderId="3" xfId="0" applyBorder="1"/>
    <xf numFmtId="0" fontId="0" fillId="0" borderId="4" xfId="0" applyBorder="1" applyAlignment="1">
      <alignment wrapText="1"/>
    </xf>
    <xf numFmtId="0" fontId="0" fillId="0" borderId="4" xfId="0" applyFont="1" applyBorder="1"/>
    <xf numFmtId="0" fontId="0" fillId="0" borderId="5" xfId="0" applyBorder="1"/>
    <xf numFmtId="0" fontId="0" fillId="0" borderId="1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2" fillId="2" borderId="17" xfId="0" applyFont="1" applyFill="1" applyBorder="1"/>
    <xf numFmtId="0" fontId="2" fillId="2" borderId="18" xfId="0" applyFont="1" applyFill="1" applyBorder="1" applyAlignment="1">
      <alignment wrapText="1"/>
    </xf>
    <xf numFmtId="0" fontId="0" fillId="0" borderId="12" xfId="0" applyBorder="1"/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Border="1"/>
    <xf numFmtId="0" fontId="1" fillId="4" borderId="18" xfId="0" applyFont="1" applyFill="1" applyBorder="1" applyAlignment="1">
      <alignment wrapText="1"/>
    </xf>
    <xf numFmtId="0" fontId="0" fillId="0" borderId="25" xfId="0" applyBorder="1"/>
    <xf numFmtId="0" fontId="0" fillId="0" borderId="24" xfId="0" applyBorder="1" applyAlignment="1">
      <alignment wrapText="1"/>
    </xf>
    <xf numFmtId="0" fontId="0" fillId="0" borderId="24" xfId="0" applyFont="1" applyBorder="1"/>
    <xf numFmtId="0" fontId="0" fillId="0" borderId="26" xfId="0" applyBorder="1"/>
    <xf numFmtId="0" fontId="0" fillId="0" borderId="0" xfId="0" applyFill="1"/>
    <xf numFmtId="0" fontId="1" fillId="4" borderId="17" xfId="0" applyFont="1" applyFill="1" applyBorder="1"/>
    <xf numFmtId="0" fontId="1" fillId="5" borderId="24" xfId="0" applyFont="1" applyFill="1" applyBorder="1"/>
    <xf numFmtId="0" fontId="1" fillId="5" borderId="1" xfId="0" applyFont="1" applyFill="1" applyBorder="1"/>
    <xf numFmtId="0" fontId="1" fillId="5" borderId="4" xfId="0" applyFont="1" applyFill="1" applyBorder="1"/>
    <xf numFmtId="0" fontId="1" fillId="5" borderId="13" xfId="0" applyFont="1" applyFill="1" applyBorder="1"/>
    <xf numFmtId="0" fontId="1" fillId="5" borderId="18" xfId="0" applyFont="1" applyFill="1" applyBorder="1" applyAlignment="1">
      <alignment wrapText="1"/>
    </xf>
    <xf numFmtId="0" fontId="2" fillId="5" borderId="18" xfId="0" applyFont="1" applyFill="1" applyBorder="1" applyAlignment="1">
      <alignment wrapText="1"/>
    </xf>
    <xf numFmtId="0" fontId="2" fillId="6" borderId="30" xfId="0" applyFont="1" applyFill="1" applyBorder="1" applyAlignment="1">
      <alignment wrapText="1"/>
    </xf>
    <xf numFmtId="0" fontId="0" fillId="6" borderId="29" xfId="0" applyFill="1" applyBorder="1" applyAlignment="1">
      <alignment horizontal="right" vertical="center"/>
    </xf>
    <xf numFmtId="0" fontId="2" fillId="6" borderId="29" xfId="0" applyFont="1" applyFill="1" applyBorder="1" applyAlignment="1">
      <alignment horizontal="right" vertical="center" wrapText="1"/>
    </xf>
    <xf numFmtId="0" fontId="2" fillId="4" borderId="17" xfId="0" applyFont="1" applyFill="1" applyBorder="1" applyAlignment="1">
      <alignment horizontal="right" vertical="center"/>
    </xf>
    <xf numFmtId="0" fontId="0" fillId="6" borderId="32" xfId="0" applyFill="1" applyBorder="1" applyAlignment="1">
      <alignment horizontal="right" vertical="center" wrapText="1"/>
    </xf>
    <xf numFmtId="0" fontId="0" fillId="6" borderId="33" xfId="0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right" vertical="center" wrapText="1"/>
    </xf>
    <xf numFmtId="0" fontId="2" fillId="6" borderId="33" xfId="0" applyFont="1" applyFill="1" applyBorder="1" applyAlignment="1">
      <alignment horizontal="right"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2" fillId="6" borderId="3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0" fillId="6" borderId="33" xfId="0" applyFill="1" applyBorder="1" applyAlignment="1">
      <alignment horizontal="right" vertical="center" wrapText="1"/>
    </xf>
    <xf numFmtId="0" fontId="0" fillId="4" borderId="19" xfId="0" applyFill="1" applyBorder="1" applyAlignment="1">
      <alignment horizontal="right" vertical="center" wrapText="1"/>
    </xf>
    <xf numFmtId="0" fontId="2" fillId="3" borderId="17" xfId="0" applyFont="1" applyFill="1" applyBorder="1"/>
    <xf numFmtId="0" fontId="2" fillId="3" borderId="19" xfId="0" applyFont="1" applyFill="1" applyBorder="1" applyAlignment="1">
      <alignment wrapText="1"/>
    </xf>
    <xf numFmtId="0" fontId="0" fillId="6" borderId="34" xfId="0" applyFill="1" applyBorder="1" applyAlignment="1">
      <alignment wrapText="1"/>
    </xf>
    <xf numFmtId="0" fontId="0" fillId="6" borderId="31" xfId="0" applyFill="1" applyBorder="1"/>
    <xf numFmtId="0" fontId="0" fillId="6" borderId="35" xfId="0" applyFill="1" applyBorder="1" applyAlignment="1">
      <alignment wrapText="1"/>
    </xf>
    <xf numFmtId="0" fontId="0" fillId="6" borderId="34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6" borderId="31" xfId="0" applyFont="1" applyFill="1" applyBorder="1"/>
    <xf numFmtId="0" fontId="1" fillId="6" borderId="34" xfId="0" applyFont="1" applyFill="1" applyBorder="1" applyAlignment="1">
      <alignment wrapText="1"/>
    </xf>
    <xf numFmtId="0" fontId="1" fillId="2" borderId="17" xfId="0" applyFont="1" applyFill="1" applyBorder="1"/>
    <xf numFmtId="0" fontId="1" fillId="2" borderId="19" xfId="0" applyFont="1" applyFill="1" applyBorder="1" applyAlignment="1">
      <alignment wrapText="1"/>
    </xf>
    <xf numFmtId="0" fontId="1" fillId="6" borderId="35" xfId="0" applyFont="1" applyFill="1" applyBorder="1" applyAlignment="1">
      <alignment wrapText="1"/>
    </xf>
    <xf numFmtId="0" fontId="0" fillId="6" borderId="34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0" fontId="1" fillId="6" borderId="30" xfId="0" applyFont="1" applyFill="1" applyBorder="1" applyAlignment="1">
      <alignment wrapText="1"/>
    </xf>
    <xf numFmtId="0" fontId="1" fillId="6" borderId="29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right" vertical="center" wrapText="1"/>
    </xf>
    <xf numFmtId="0" fontId="2" fillId="0" borderId="0" xfId="0" applyFont="1" applyFill="1"/>
    <xf numFmtId="0" fontId="0" fillId="0" borderId="41" xfId="0" applyBorder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3" borderId="2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0"/>
  <sheetViews>
    <sheetView tabSelected="1" zoomScale="55" zoomScaleNormal="55" workbookViewId="0">
      <selection activeCell="U12" sqref="U12"/>
    </sheetView>
  </sheetViews>
  <sheetFormatPr defaultRowHeight="14.5" x14ac:dyDescent="0.35"/>
  <cols>
    <col min="1" max="1" width="6.81640625" bestFit="1" customWidth="1"/>
    <col min="2" max="2" width="8.7265625" style="3"/>
    <col min="3" max="3" width="8.6328125" style="3" customWidth="1"/>
    <col min="4" max="4" width="8.7265625" style="3"/>
    <col min="5" max="5" width="8.7265625" style="1"/>
    <col min="6" max="6" width="8.7265625" style="4"/>
    <col min="7" max="7" width="11.6328125" bestFit="1" customWidth="1"/>
    <col min="8" max="8" width="3.08984375" style="30" customWidth="1"/>
    <col min="15" max="15" width="11.36328125" bestFit="1" customWidth="1"/>
  </cols>
  <sheetData>
    <row r="1" spans="1:15" ht="39" customHeight="1" thickBot="1" x14ac:dyDescent="0.4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19" thickBot="1" x14ac:dyDescent="0.5">
      <c r="A2" s="74" t="s">
        <v>0</v>
      </c>
      <c r="B2" s="75"/>
      <c r="C2" s="75"/>
      <c r="D2" s="75"/>
      <c r="E2" s="75"/>
      <c r="F2" s="75"/>
      <c r="G2" s="76"/>
      <c r="H2" s="117"/>
      <c r="I2" s="74" t="s">
        <v>48</v>
      </c>
      <c r="J2" s="75"/>
      <c r="K2" s="75"/>
      <c r="L2" s="75"/>
      <c r="M2" s="75"/>
      <c r="N2" s="75"/>
      <c r="O2" s="76"/>
    </row>
    <row r="3" spans="1:15" ht="15" thickBot="1" x14ac:dyDescent="0.4">
      <c r="A3" s="90" t="s">
        <v>1</v>
      </c>
      <c r="B3" s="91"/>
      <c r="C3" s="91"/>
      <c r="D3" s="91"/>
      <c r="E3" s="91"/>
      <c r="F3" s="91"/>
      <c r="G3" s="92"/>
      <c r="H3" s="118"/>
      <c r="I3" s="90" t="s">
        <v>49</v>
      </c>
      <c r="J3" s="91"/>
      <c r="K3" s="91"/>
      <c r="L3" s="91"/>
      <c r="M3" s="91"/>
      <c r="N3" s="91"/>
      <c r="O3" s="92"/>
    </row>
    <row r="4" spans="1:15" s="2" customFormat="1" ht="29" x14ac:dyDescent="0.35">
      <c r="A4" s="77" t="s">
        <v>45</v>
      </c>
      <c r="B4" s="6" t="s">
        <v>3</v>
      </c>
      <c r="C4" s="6" t="s">
        <v>4</v>
      </c>
      <c r="D4" s="6" t="s">
        <v>6</v>
      </c>
      <c r="E4" s="68" t="s">
        <v>8</v>
      </c>
      <c r="F4" s="81" t="s">
        <v>44</v>
      </c>
      <c r="G4" s="87" t="s">
        <v>12</v>
      </c>
      <c r="H4" s="118"/>
      <c r="I4" s="77" t="s">
        <v>45</v>
      </c>
      <c r="J4" s="6" t="s">
        <v>3</v>
      </c>
      <c r="K4" s="6" t="s">
        <v>4</v>
      </c>
      <c r="L4" s="6" t="s">
        <v>6</v>
      </c>
      <c r="M4" s="68" t="s">
        <v>8</v>
      </c>
      <c r="N4" s="81" t="s">
        <v>44</v>
      </c>
      <c r="O4" s="87" t="s">
        <v>12</v>
      </c>
    </row>
    <row r="5" spans="1:15" s="2" customFormat="1" ht="15" thickBot="1" x14ac:dyDescent="0.4">
      <c r="A5" s="78"/>
      <c r="B5" s="7" t="s">
        <v>5</v>
      </c>
      <c r="C5" s="7" t="s">
        <v>51</v>
      </c>
      <c r="D5" s="7" t="s">
        <v>5</v>
      </c>
      <c r="E5" s="69" t="s">
        <v>7</v>
      </c>
      <c r="F5" s="98"/>
      <c r="G5" s="99"/>
      <c r="H5" s="118"/>
      <c r="I5" s="78"/>
      <c r="J5" s="7" t="s">
        <v>5</v>
      </c>
      <c r="K5" s="7" t="s">
        <v>51</v>
      </c>
      <c r="L5" s="7" t="s">
        <v>5</v>
      </c>
      <c r="M5" s="69" t="s">
        <v>7</v>
      </c>
      <c r="N5" s="98"/>
      <c r="O5" s="99"/>
    </row>
    <row r="6" spans="1:15" x14ac:dyDescent="0.35">
      <c r="A6" s="26" t="s">
        <v>2</v>
      </c>
      <c r="B6" s="27">
        <v>16</v>
      </c>
      <c r="C6" s="27">
        <v>97</v>
      </c>
      <c r="D6" s="27">
        <v>9</v>
      </c>
      <c r="E6" s="32">
        <f>B6*C6*D6/100</f>
        <v>139.68</v>
      </c>
      <c r="F6" s="28"/>
      <c r="G6" s="29" t="s">
        <v>13</v>
      </c>
      <c r="H6" s="118"/>
      <c r="I6" s="26" t="s">
        <v>2</v>
      </c>
      <c r="J6" s="27">
        <v>1</v>
      </c>
      <c r="K6" s="27">
        <v>77</v>
      </c>
      <c r="L6" s="27">
        <v>7</v>
      </c>
      <c r="M6" s="32">
        <f>J6*K6*L6/100</f>
        <v>5.39</v>
      </c>
      <c r="N6" s="28"/>
      <c r="O6" s="29" t="s">
        <v>13</v>
      </c>
    </row>
    <row r="7" spans="1:15" x14ac:dyDescent="0.35">
      <c r="A7" s="11" t="s">
        <v>10</v>
      </c>
      <c r="B7" s="9">
        <v>6</v>
      </c>
      <c r="C7" s="9">
        <v>77</v>
      </c>
      <c r="D7" s="9">
        <v>9</v>
      </c>
      <c r="E7" s="33">
        <f t="shared" ref="E7:E8" si="0">B7*C7*D7/100</f>
        <v>41.58</v>
      </c>
      <c r="F7" s="10"/>
      <c r="G7" s="12" t="s">
        <v>13</v>
      </c>
      <c r="H7" s="118"/>
      <c r="I7" s="11" t="s">
        <v>10</v>
      </c>
      <c r="J7" s="9">
        <v>1</v>
      </c>
      <c r="K7" s="9">
        <v>117</v>
      </c>
      <c r="L7" s="9">
        <v>8</v>
      </c>
      <c r="M7" s="33">
        <f t="shared" ref="M7:M8" si="1">J7*K7*L7/100</f>
        <v>9.36</v>
      </c>
      <c r="N7" s="10"/>
      <c r="O7" s="12" t="s">
        <v>13</v>
      </c>
    </row>
    <row r="8" spans="1:15" ht="15" thickBot="1" x14ac:dyDescent="0.4">
      <c r="A8" s="21" t="s">
        <v>11</v>
      </c>
      <c r="B8" s="22">
        <v>1</v>
      </c>
      <c r="C8" s="9">
        <v>77</v>
      </c>
      <c r="D8" s="9">
        <v>8</v>
      </c>
      <c r="E8" s="35">
        <f t="shared" si="0"/>
        <v>6.16</v>
      </c>
      <c r="F8" s="10"/>
      <c r="G8" s="12" t="s">
        <v>13</v>
      </c>
      <c r="H8" s="118"/>
      <c r="I8" s="11" t="s">
        <v>11</v>
      </c>
      <c r="J8" s="9">
        <v>3</v>
      </c>
      <c r="K8" s="9">
        <v>97</v>
      </c>
      <c r="L8" s="9">
        <v>18</v>
      </c>
      <c r="M8" s="33">
        <f t="shared" si="1"/>
        <v>52.38</v>
      </c>
      <c r="N8" s="10"/>
      <c r="O8" s="12" t="s">
        <v>13</v>
      </c>
    </row>
    <row r="9" spans="1:15" s="1" customFormat="1" ht="15" thickBot="1" x14ac:dyDescent="0.4">
      <c r="A9" s="60" t="s">
        <v>9</v>
      </c>
      <c r="B9" s="61">
        <f>SUM(B6:B8)</f>
        <v>23</v>
      </c>
      <c r="C9" s="59"/>
      <c r="D9" s="62"/>
      <c r="E9" s="64">
        <f t="shared" ref="E9" si="2">SUM(E6:E8)</f>
        <v>187.42</v>
      </c>
      <c r="F9" s="63"/>
      <c r="G9" s="58"/>
      <c r="H9" s="118"/>
      <c r="I9" s="11" t="s">
        <v>11</v>
      </c>
      <c r="J9" s="9">
        <v>3</v>
      </c>
      <c r="K9" s="9">
        <v>97</v>
      </c>
      <c r="L9" s="9">
        <v>18</v>
      </c>
      <c r="M9" s="33">
        <f t="shared" ref="M9" si="3">J9*K9*L9/100</f>
        <v>52.38</v>
      </c>
      <c r="N9" s="10"/>
      <c r="O9" s="12" t="s">
        <v>13</v>
      </c>
    </row>
    <row r="10" spans="1:15" s="1" customFormat="1" ht="15" thickBot="1" x14ac:dyDescent="0.4">
      <c r="A10" s="115"/>
      <c r="B10" s="116"/>
      <c r="C10" s="116"/>
      <c r="D10" s="116"/>
      <c r="E10" s="116"/>
      <c r="F10" s="116"/>
      <c r="G10" s="116"/>
      <c r="H10" s="119"/>
      <c r="I10" s="11" t="s">
        <v>16</v>
      </c>
      <c r="J10" s="9">
        <v>3</v>
      </c>
      <c r="K10" s="9">
        <v>97</v>
      </c>
      <c r="L10" s="9">
        <v>18</v>
      </c>
      <c r="M10" s="33">
        <f>J10*K10*L10/100</f>
        <v>52.38</v>
      </c>
      <c r="N10" s="10"/>
      <c r="O10" s="12" t="s">
        <v>13</v>
      </c>
    </row>
    <row r="11" spans="1:15" ht="15" thickBot="1" x14ac:dyDescent="0.4">
      <c r="A11" s="93" t="s">
        <v>46</v>
      </c>
      <c r="B11" s="94"/>
      <c r="C11" s="94"/>
      <c r="D11" s="94"/>
      <c r="E11" s="94"/>
      <c r="F11" s="94"/>
      <c r="G11" s="95"/>
      <c r="H11" s="118"/>
      <c r="I11" s="11" t="s">
        <v>17</v>
      </c>
      <c r="J11" s="9">
        <v>3</v>
      </c>
      <c r="K11" s="9">
        <v>97</v>
      </c>
      <c r="L11" s="9">
        <v>18</v>
      </c>
      <c r="M11" s="33">
        <f t="shared" ref="M11" si="4">J11*K11*L11/100</f>
        <v>52.38</v>
      </c>
      <c r="N11" s="10"/>
      <c r="O11" s="12" t="s">
        <v>13</v>
      </c>
    </row>
    <row r="12" spans="1:15" x14ac:dyDescent="0.35">
      <c r="A12" s="77" t="s">
        <v>45</v>
      </c>
      <c r="B12" s="85" t="s">
        <v>3</v>
      </c>
      <c r="C12" s="85" t="s">
        <v>4</v>
      </c>
      <c r="D12" s="85" t="s">
        <v>6</v>
      </c>
      <c r="E12" s="96" t="s">
        <v>8</v>
      </c>
      <c r="F12" s="81" t="s">
        <v>44</v>
      </c>
      <c r="G12" s="87" t="s">
        <v>12</v>
      </c>
      <c r="H12" s="118"/>
      <c r="I12" s="11" t="s">
        <v>18</v>
      </c>
      <c r="J12" s="9">
        <v>3</v>
      </c>
      <c r="K12" s="9">
        <v>97</v>
      </c>
      <c r="L12" s="9">
        <v>18</v>
      </c>
      <c r="M12" s="33">
        <f>J12*K12*L12/100</f>
        <v>52.38</v>
      </c>
      <c r="N12" s="10"/>
      <c r="O12" s="12" t="s">
        <v>13</v>
      </c>
    </row>
    <row r="13" spans="1:15" x14ac:dyDescent="0.35">
      <c r="A13" s="79"/>
      <c r="B13" s="86"/>
      <c r="C13" s="86"/>
      <c r="D13" s="86"/>
      <c r="E13" s="97"/>
      <c r="F13" s="82"/>
      <c r="G13" s="88"/>
      <c r="H13" s="118"/>
      <c r="I13" s="11" t="s">
        <v>19</v>
      </c>
      <c r="J13" s="9">
        <v>3</v>
      </c>
      <c r="K13" s="9">
        <v>97</v>
      </c>
      <c r="L13" s="9">
        <v>18</v>
      </c>
      <c r="M13" s="33">
        <f t="shared" ref="M13" si="5">J13*K13*L13/100</f>
        <v>52.38</v>
      </c>
      <c r="N13" s="10"/>
      <c r="O13" s="12" t="s">
        <v>13</v>
      </c>
    </row>
    <row r="14" spans="1:15" ht="15" thickBot="1" x14ac:dyDescent="0.4">
      <c r="A14" s="80"/>
      <c r="B14" s="8" t="s">
        <v>5</v>
      </c>
      <c r="C14" s="7" t="s">
        <v>51</v>
      </c>
      <c r="D14" s="8" t="s">
        <v>5</v>
      </c>
      <c r="E14" s="70" t="s">
        <v>7</v>
      </c>
      <c r="F14" s="83"/>
      <c r="G14" s="89"/>
      <c r="H14" s="118"/>
      <c r="I14" s="11" t="s">
        <v>20</v>
      </c>
      <c r="J14" s="9">
        <v>3</v>
      </c>
      <c r="K14" s="9">
        <v>97</v>
      </c>
      <c r="L14" s="9">
        <v>18</v>
      </c>
      <c r="M14" s="33">
        <f t="shared" ref="M14" si="6">J14*K14*L14/100</f>
        <v>52.38</v>
      </c>
      <c r="N14" s="10"/>
      <c r="O14" s="12" t="s">
        <v>13</v>
      </c>
    </row>
    <row r="15" spans="1:15" x14ac:dyDescent="0.35">
      <c r="A15" s="13" t="s">
        <v>2</v>
      </c>
      <c r="B15" s="14">
        <v>4</v>
      </c>
      <c r="C15" s="14">
        <v>97</v>
      </c>
      <c r="D15" s="14">
        <v>9</v>
      </c>
      <c r="E15" s="34">
        <f>B15*C15*D15/100</f>
        <v>34.92</v>
      </c>
      <c r="F15" s="15"/>
      <c r="G15" s="16" t="s">
        <v>13</v>
      </c>
      <c r="H15" s="118"/>
      <c r="I15" s="11" t="s">
        <v>21</v>
      </c>
      <c r="J15" s="9">
        <v>1</v>
      </c>
      <c r="K15" s="9">
        <v>97</v>
      </c>
      <c r="L15" s="9">
        <v>3</v>
      </c>
      <c r="M15" s="33">
        <f t="shared" ref="M15:M16" si="7">J15*K15*L15/100</f>
        <v>2.91</v>
      </c>
      <c r="N15" s="10"/>
      <c r="O15" s="12" t="s">
        <v>13</v>
      </c>
    </row>
    <row r="16" spans="1:15" ht="15" thickBot="1" x14ac:dyDescent="0.4">
      <c r="A16" s="11" t="s">
        <v>10</v>
      </c>
      <c r="B16" s="9">
        <v>2</v>
      </c>
      <c r="C16" s="9">
        <v>77</v>
      </c>
      <c r="D16" s="9">
        <v>9</v>
      </c>
      <c r="E16" s="33">
        <f t="shared" ref="E16:E17" si="8">B16*C16*D16/100</f>
        <v>13.86</v>
      </c>
      <c r="F16" s="10"/>
      <c r="G16" s="12" t="s">
        <v>13</v>
      </c>
      <c r="H16" s="118"/>
      <c r="I16" s="21" t="s">
        <v>22</v>
      </c>
      <c r="J16" s="22">
        <v>1</v>
      </c>
      <c r="K16" s="9">
        <v>97</v>
      </c>
      <c r="L16" s="9">
        <v>7</v>
      </c>
      <c r="M16" s="35">
        <f t="shared" si="7"/>
        <v>6.79</v>
      </c>
      <c r="N16" s="10"/>
      <c r="O16" s="12" t="s">
        <v>13</v>
      </c>
    </row>
    <row r="17" spans="1:15" ht="15" thickBot="1" x14ac:dyDescent="0.4">
      <c r="A17" s="11" t="s">
        <v>11</v>
      </c>
      <c r="B17" s="9">
        <v>4</v>
      </c>
      <c r="C17" s="9">
        <v>77</v>
      </c>
      <c r="D17" s="9">
        <v>9</v>
      </c>
      <c r="E17" s="33">
        <f t="shared" si="8"/>
        <v>27.72</v>
      </c>
      <c r="F17" s="10"/>
      <c r="G17" s="12" t="s">
        <v>13</v>
      </c>
      <c r="H17" s="118"/>
      <c r="I17" s="60" t="s">
        <v>9</v>
      </c>
      <c r="J17" s="61">
        <f>SUM(J6:J16)</f>
        <v>25</v>
      </c>
      <c r="K17" s="59"/>
      <c r="L17" s="62"/>
      <c r="M17" s="65">
        <f>SUM(M6:M16)</f>
        <v>391.11</v>
      </c>
      <c r="N17" s="63"/>
      <c r="O17" s="58"/>
    </row>
    <row r="18" spans="1:15" ht="15" thickBot="1" x14ac:dyDescent="0.4">
      <c r="A18" s="21" t="s">
        <v>11</v>
      </c>
      <c r="B18" s="22">
        <v>6</v>
      </c>
      <c r="C18" s="9">
        <v>97</v>
      </c>
      <c r="D18" s="9">
        <v>9</v>
      </c>
      <c r="E18" s="35">
        <f t="shared" ref="E18" si="9">B18*C18*D18/100</f>
        <v>52.38</v>
      </c>
      <c r="F18" s="10"/>
      <c r="G18" s="12" t="s">
        <v>13</v>
      </c>
      <c r="H18" s="118"/>
      <c r="I18" s="116"/>
      <c r="J18" s="116"/>
      <c r="K18" s="116"/>
      <c r="L18" s="116"/>
      <c r="M18" s="116"/>
      <c r="N18" s="116"/>
      <c r="O18" s="120"/>
    </row>
    <row r="19" spans="1:15" ht="16" thickBot="1" x14ac:dyDescent="0.4">
      <c r="A19" s="51" t="s">
        <v>9</v>
      </c>
      <c r="B19" s="52">
        <f>SUM(B15:B18)</f>
        <v>16</v>
      </c>
      <c r="C19" s="53"/>
      <c r="D19" s="55"/>
      <c r="E19" s="57">
        <f>SUM(E15:E18)</f>
        <v>128.88</v>
      </c>
      <c r="F19" s="56"/>
      <c r="G19" s="54"/>
      <c r="H19" s="118"/>
      <c r="I19" s="100" t="s">
        <v>52</v>
      </c>
      <c r="J19" s="101"/>
      <c r="K19" s="101"/>
      <c r="L19" s="101"/>
      <c r="M19" s="101"/>
      <c r="N19" s="101"/>
      <c r="O19" s="102"/>
    </row>
    <row r="20" spans="1:15" ht="15" thickBot="1" x14ac:dyDescent="0.4">
      <c r="A20" s="115"/>
      <c r="B20" s="116"/>
      <c r="C20" s="116"/>
      <c r="D20" s="116"/>
      <c r="E20" s="116"/>
      <c r="F20" s="116"/>
      <c r="G20" s="116"/>
      <c r="H20" s="118"/>
      <c r="I20" s="103" t="s">
        <v>45</v>
      </c>
      <c r="J20" s="85" t="s">
        <v>3</v>
      </c>
      <c r="K20" s="85" t="s">
        <v>4</v>
      </c>
      <c r="L20" s="85" t="s">
        <v>6</v>
      </c>
      <c r="M20" s="96" t="s">
        <v>8</v>
      </c>
      <c r="N20" s="113" t="s">
        <v>44</v>
      </c>
      <c r="O20" s="105" t="s">
        <v>12</v>
      </c>
    </row>
    <row r="21" spans="1:15" s="1" customFormat="1" ht="15" thickBot="1" x14ac:dyDescent="0.4">
      <c r="A21" s="100" t="s">
        <v>15</v>
      </c>
      <c r="B21" s="101"/>
      <c r="C21" s="101"/>
      <c r="D21" s="101"/>
      <c r="E21" s="101"/>
      <c r="F21" s="101"/>
      <c r="G21" s="102"/>
      <c r="H21" s="118"/>
      <c r="I21" s="79"/>
      <c r="J21" s="86"/>
      <c r="K21" s="86"/>
      <c r="L21" s="86"/>
      <c r="M21" s="97"/>
      <c r="N21" s="82"/>
      <c r="O21" s="88"/>
    </row>
    <row r="22" spans="1:15" ht="15" customHeight="1" thickBot="1" x14ac:dyDescent="0.4">
      <c r="A22" s="103" t="s">
        <v>45</v>
      </c>
      <c r="B22" s="85" t="s">
        <v>3</v>
      </c>
      <c r="C22" s="85" t="s">
        <v>4</v>
      </c>
      <c r="D22" s="85" t="s">
        <v>6</v>
      </c>
      <c r="E22" s="96" t="s">
        <v>8</v>
      </c>
      <c r="F22" s="113" t="s">
        <v>44</v>
      </c>
      <c r="G22" s="105" t="s">
        <v>12</v>
      </c>
      <c r="H22" s="118"/>
      <c r="I22" s="104"/>
      <c r="J22" s="8" t="s">
        <v>5</v>
      </c>
      <c r="K22" s="7" t="s">
        <v>51</v>
      </c>
      <c r="L22" s="8" t="s">
        <v>5</v>
      </c>
      <c r="M22" s="70" t="s">
        <v>7</v>
      </c>
      <c r="N22" s="114"/>
      <c r="O22" s="106"/>
    </row>
    <row r="23" spans="1:15" ht="15" customHeight="1" thickBot="1" x14ac:dyDescent="0.4">
      <c r="A23" s="79"/>
      <c r="B23" s="86"/>
      <c r="C23" s="86"/>
      <c r="D23" s="86"/>
      <c r="E23" s="97"/>
      <c r="F23" s="82"/>
      <c r="G23" s="88"/>
      <c r="H23" s="118"/>
      <c r="I23" s="13" t="s">
        <v>2</v>
      </c>
      <c r="J23" s="14">
        <v>0</v>
      </c>
      <c r="K23" s="14">
        <v>0</v>
      </c>
      <c r="L23" s="14">
        <v>0</v>
      </c>
      <c r="M23" s="34">
        <v>70</v>
      </c>
      <c r="N23" s="18"/>
      <c r="O23" s="16" t="s">
        <v>13</v>
      </c>
    </row>
    <row r="24" spans="1:15" ht="15" thickBot="1" x14ac:dyDescent="0.4">
      <c r="A24" s="104"/>
      <c r="B24" s="8" t="s">
        <v>5</v>
      </c>
      <c r="C24" s="7" t="s">
        <v>51</v>
      </c>
      <c r="D24" s="8" t="s">
        <v>5</v>
      </c>
      <c r="E24" s="70" t="s">
        <v>7</v>
      </c>
      <c r="F24" s="114"/>
      <c r="G24" s="106"/>
      <c r="H24" s="118"/>
      <c r="I24" s="31" t="s">
        <v>9</v>
      </c>
      <c r="J24" s="25">
        <f>SUM(J23)</f>
        <v>0</v>
      </c>
      <c r="K24" s="66"/>
      <c r="L24" s="66"/>
      <c r="M24" s="36">
        <f t="shared" ref="M24" si="10">SUM(M23)</f>
        <v>70</v>
      </c>
      <c r="N24" s="66"/>
      <c r="O24" s="67"/>
    </row>
    <row r="25" spans="1:15" ht="16" thickBot="1" x14ac:dyDescent="0.4">
      <c r="A25" s="13" t="s">
        <v>2</v>
      </c>
      <c r="B25" s="14">
        <v>1</v>
      </c>
      <c r="C25" s="14">
        <v>97</v>
      </c>
      <c r="D25" s="14">
        <v>20</v>
      </c>
      <c r="E25" s="34">
        <f>B25*C25*D25/100</f>
        <v>19.399999999999999</v>
      </c>
      <c r="F25" s="18">
        <v>972</v>
      </c>
      <c r="G25" s="16" t="s">
        <v>13</v>
      </c>
      <c r="H25" s="118"/>
      <c r="I25" s="19" t="s">
        <v>9</v>
      </c>
      <c r="J25" s="20">
        <f>SUM(J17+J24)</f>
        <v>25</v>
      </c>
      <c r="K25" s="38"/>
      <c r="L25" s="38"/>
      <c r="M25" s="37">
        <f>SUM(M17+M24)</f>
        <v>461.11</v>
      </c>
      <c r="N25" s="38"/>
      <c r="O25" s="38"/>
    </row>
    <row r="26" spans="1:15" x14ac:dyDescent="0.35">
      <c r="A26" s="11" t="s">
        <v>10</v>
      </c>
      <c r="B26" s="9">
        <v>1</v>
      </c>
      <c r="C26" s="9">
        <v>97</v>
      </c>
      <c r="D26" s="9">
        <v>17</v>
      </c>
      <c r="E26" s="33">
        <f t="shared" ref="E26:E28" si="11">B26*C26*D26/100</f>
        <v>16.489999999999998</v>
      </c>
      <c r="F26" s="17">
        <v>971</v>
      </c>
      <c r="G26" s="12" t="s">
        <v>13</v>
      </c>
      <c r="H26" s="118"/>
    </row>
    <row r="27" spans="1:15" x14ac:dyDescent="0.35">
      <c r="A27" s="11" t="s">
        <v>11</v>
      </c>
      <c r="B27" s="9">
        <v>2</v>
      </c>
      <c r="C27" s="9">
        <v>97</v>
      </c>
      <c r="D27" s="9">
        <v>27</v>
      </c>
      <c r="E27" s="33">
        <f t="shared" si="11"/>
        <v>52.38</v>
      </c>
      <c r="F27" s="17">
        <v>970</v>
      </c>
      <c r="G27" s="12" t="s">
        <v>14</v>
      </c>
      <c r="H27" s="118"/>
    </row>
    <row r="28" spans="1:15" x14ac:dyDescent="0.35">
      <c r="A28" s="11" t="s">
        <v>16</v>
      </c>
      <c r="B28" s="9">
        <v>2</v>
      </c>
      <c r="C28" s="9">
        <v>77</v>
      </c>
      <c r="D28" s="9">
        <v>9</v>
      </c>
      <c r="E28" s="33">
        <f t="shared" si="11"/>
        <v>13.86</v>
      </c>
      <c r="F28" s="17">
        <v>970</v>
      </c>
      <c r="G28" s="12" t="s">
        <v>14</v>
      </c>
      <c r="H28" s="118"/>
    </row>
    <row r="29" spans="1:15" x14ac:dyDescent="0.35">
      <c r="A29" s="11" t="s">
        <v>17</v>
      </c>
      <c r="B29" s="9">
        <v>2</v>
      </c>
      <c r="C29" s="9">
        <v>97</v>
      </c>
      <c r="D29" s="9">
        <v>27</v>
      </c>
      <c r="E29" s="33">
        <f t="shared" ref="E29:E32" si="12">B29*C29*D29/100</f>
        <v>52.38</v>
      </c>
      <c r="F29" s="17">
        <v>969</v>
      </c>
      <c r="G29" s="12" t="s">
        <v>14</v>
      </c>
      <c r="H29" s="118"/>
    </row>
    <row r="30" spans="1:15" x14ac:dyDescent="0.35">
      <c r="A30" s="11" t="s">
        <v>18</v>
      </c>
      <c r="B30" s="9">
        <v>2</v>
      </c>
      <c r="C30" s="9">
        <v>77</v>
      </c>
      <c r="D30" s="9">
        <v>9</v>
      </c>
      <c r="E30" s="33">
        <f t="shared" si="12"/>
        <v>13.86</v>
      </c>
      <c r="F30" s="17">
        <v>969</v>
      </c>
      <c r="G30" s="12" t="s">
        <v>14</v>
      </c>
      <c r="H30" s="118"/>
    </row>
    <row r="31" spans="1:15" x14ac:dyDescent="0.35">
      <c r="A31" s="11" t="s">
        <v>19</v>
      </c>
      <c r="B31" s="9">
        <v>2</v>
      </c>
      <c r="C31" s="9">
        <v>97</v>
      </c>
      <c r="D31" s="9">
        <v>27</v>
      </c>
      <c r="E31" s="33">
        <f t="shared" si="12"/>
        <v>52.38</v>
      </c>
      <c r="F31" s="17">
        <v>974</v>
      </c>
      <c r="G31" s="12" t="s">
        <v>14</v>
      </c>
      <c r="H31" s="118"/>
    </row>
    <row r="32" spans="1:15" x14ac:dyDescent="0.35">
      <c r="A32" s="11" t="s">
        <v>20</v>
      </c>
      <c r="B32" s="9">
        <v>2</v>
      </c>
      <c r="C32" s="9">
        <v>77</v>
      </c>
      <c r="D32" s="9">
        <v>9</v>
      </c>
      <c r="E32" s="33">
        <f t="shared" si="12"/>
        <v>13.86</v>
      </c>
      <c r="F32" s="17">
        <v>974</v>
      </c>
      <c r="G32" s="12" t="s">
        <v>14</v>
      </c>
      <c r="H32" s="118"/>
    </row>
    <row r="33" spans="1:8" x14ac:dyDescent="0.35">
      <c r="A33" s="11" t="s">
        <v>21</v>
      </c>
      <c r="B33" s="9">
        <v>2</v>
      </c>
      <c r="C33" s="9">
        <v>97</v>
      </c>
      <c r="D33" s="9">
        <v>27</v>
      </c>
      <c r="E33" s="33">
        <f t="shared" ref="E33:E53" si="13">B33*C33*D33/100</f>
        <v>52.38</v>
      </c>
      <c r="F33" s="17">
        <v>991</v>
      </c>
      <c r="G33" s="12" t="s">
        <v>14</v>
      </c>
      <c r="H33" s="118"/>
    </row>
    <row r="34" spans="1:8" x14ac:dyDescent="0.35">
      <c r="A34" s="11" t="s">
        <v>22</v>
      </c>
      <c r="B34" s="9">
        <v>2</v>
      </c>
      <c r="C34" s="9">
        <v>77</v>
      </c>
      <c r="D34" s="9">
        <v>9</v>
      </c>
      <c r="E34" s="33">
        <f t="shared" si="13"/>
        <v>13.86</v>
      </c>
      <c r="F34" s="17">
        <v>991</v>
      </c>
      <c r="G34" s="12" t="s">
        <v>14</v>
      </c>
      <c r="H34" s="118"/>
    </row>
    <row r="35" spans="1:8" x14ac:dyDescent="0.35">
      <c r="A35" s="11" t="s">
        <v>23</v>
      </c>
      <c r="B35" s="9">
        <v>2</v>
      </c>
      <c r="C35" s="9">
        <v>97</v>
      </c>
      <c r="D35" s="9">
        <v>18</v>
      </c>
      <c r="E35" s="33">
        <f t="shared" si="13"/>
        <v>34.92</v>
      </c>
      <c r="F35" s="17">
        <v>980</v>
      </c>
      <c r="G35" s="12" t="s">
        <v>14</v>
      </c>
      <c r="H35" s="118"/>
    </row>
    <row r="36" spans="1:8" x14ac:dyDescent="0.35">
      <c r="A36" s="11" t="s">
        <v>24</v>
      </c>
      <c r="B36" s="9">
        <v>2</v>
      </c>
      <c r="C36" s="9">
        <v>77</v>
      </c>
      <c r="D36" s="9">
        <v>18</v>
      </c>
      <c r="E36" s="33">
        <f t="shared" si="13"/>
        <v>27.72</v>
      </c>
      <c r="F36" s="17">
        <v>980</v>
      </c>
      <c r="G36" s="12" t="s">
        <v>14</v>
      </c>
      <c r="H36" s="118"/>
    </row>
    <row r="37" spans="1:8" x14ac:dyDescent="0.35">
      <c r="A37" s="11" t="s">
        <v>25</v>
      </c>
      <c r="B37" s="9">
        <v>2</v>
      </c>
      <c r="C37" s="9">
        <v>97</v>
      </c>
      <c r="D37" s="9">
        <v>18</v>
      </c>
      <c r="E37" s="33">
        <f t="shared" ref="E37:E40" si="14">B37*C37*D37/100</f>
        <v>34.92</v>
      </c>
      <c r="F37" s="17">
        <v>989</v>
      </c>
      <c r="G37" s="12" t="s">
        <v>14</v>
      </c>
      <c r="H37" s="118"/>
    </row>
    <row r="38" spans="1:8" x14ac:dyDescent="0.35">
      <c r="A38" s="11" t="s">
        <v>26</v>
      </c>
      <c r="B38" s="9">
        <v>2</v>
      </c>
      <c r="C38" s="9">
        <v>77</v>
      </c>
      <c r="D38" s="9">
        <v>18</v>
      </c>
      <c r="E38" s="33">
        <f t="shared" si="14"/>
        <v>27.72</v>
      </c>
      <c r="F38" s="17">
        <v>989</v>
      </c>
      <c r="G38" s="12" t="s">
        <v>14</v>
      </c>
      <c r="H38" s="118"/>
    </row>
    <row r="39" spans="1:8" x14ac:dyDescent="0.35">
      <c r="A39" s="11" t="s">
        <v>27</v>
      </c>
      <c r="B39" s="9">
        <v>2</v>
      </c>
      <c r="C39" s="9">
        <v>97</v>
      </c>
      <c r="D39" s="9">
        <v>18</v>
      </c>
      <c r="E39" s="33">
        <f t="shared" si="14"/>
        <v>34.92</v>
      </c>
      <c r="F39" s="17">
        <v>987</v>
      </c>
      <c r="G39" s="12" t="s">
        <v>14</v>
      </c>
      <c r="H39" s="118"/>
    </row>
    <row r="40" spans="1:8" x14ac:dyDescent="0.35">
      <c r="A40" s="11" t="s">
        <v>28</v>
      </c>
      <c r="B40" s="9">
        <v>2</v>
      </c>
      <c r="C40" s="9">
        <v>77</v>
      </c>
      <c r="D40" s="9">
        <v>18</v>
      </c>
      <c r="E40" s="33">
        <f t="shared" si="14"/>
        <v>27.72</v>
      </c>
      <c r="F40" s="17">
        <v>987</v>
      </c>
      <c r="G40" s="12" t="s">
        <v>14</v>
      </c>
      <c r="H40" s="118"/>
    </row>
    <row r="41" spans="1:8" x14ac:dyDescent="0.35">
      <c r="A41" s="11" t="s">
        <v>29</v>
      </c>
      <c r="B41" s="9">
        <v>2</v>
      </c>
      <c r="C41" s="9">
        <v>97</v>
      </c>
      <c r="D41" s="9">
        <v>18</v>
      </c>
      <c r="E41" s="33">
        <f t="shared" ref="E41:E48" si="15">B41*C41*D41/100</f>
        <v>34.92</v>
      </c>
      <c r="F41" s="17">
        <v>985</v>
      </c>
      <c r="G41" s="12" t="s">
        <v>14</v>
      </c>
      <c r="H41" s="118"/>
    </row>
    <row r="42" spans="1:8" x14ac:dyDescent="0.35">
      <c r="A42" s="11" t="s">
        <v>30</v>
      </c>
      <c r="B42" s="9">
        <v>2</v>
      </c>
      <c r="C42" s="9">
        <v>77</v>
      </c>
      <c r="D42" s="9">
        <v>18</v>
      </c>
      <c r="E42" s="33">
        <f t="shared" si="15"/>
        <v>27.72</v>
      </c>
      <c r="F42" s="17">
        <v>985</v>
      </c>
      <c r="G42" s="12" t="s">
        <v>14</v>
      </c>
      <c r="H42" s="118"/>
    </row>
    <row r="43" spans="1:8" x14ac:dyDescent="0.35">
      <c r="A43" s="11" t="s">
        <v>31</v>
      </c>
      <c r="B43" s="9">
        <v>2</v>
      </c>
      <c r="C43" s="9">
        <v>97</v>
      </c>
      <c r="D43" s="9">
        <v>18</v>
      </c>
      <c r="E43" s="33">
        <f t="shared" si="15"/>
        <v>34.92</v>
      </c>
      <c r="F43" s="17">
        <v>983</v>
      </c>
      <c r="G43" s="12" t="s">
        <v>14</v>
      </c>
      <c r="H43" s="118"/>
    </row>
    <row r="44" spans="1:8" x14ac:dyDescent="0.35">
      <c r="A44" s="11" t="s">
        <v>32</v>
      </c>
      <c r="B44" s="9">
        <v>2</v>
      </c>
      <c r="C44" s="9">
        <v>77</v>
      </c>
      <c r="D44" s="9">
        <v>18</v>
      </c>
      <c r="E44" s="33">
        <f t="shared" si="15"/>
        <v>27.72</v>
      </c>
      <c r="F44" s="17">
        <v>983</v>
      </c>
      <c r="G44" s="12" t="s">
        <v>14</v>
      </c>
      <c r="H44" s="118"/>
    </row>
    <row r="45" spans="1:8" x14ac:dyDescent="0.35">
      <c r="A45" s="11" t="s">
        <v>33</v>
      </c>
      <c r="B45" s="9">
        <v>2</v>
      </c>
      <c r="C45" s="9">
        <v>97</v>
      </c>
      <c r="D45" s="9">
        <v>18</v>
      </c>
      <c r="E45" s="33">
        <f t="shared" si="15"/>
        <v>34.92</v>
      </c>
      <c r="F45" s="17">
        <v>981</v>
      </c>
      <c r="G45" s="12" t="s">
        <v>14</v>
      </c>
      <c r="H45" s="118"/>
    </row>
    <row r="46" spans="1:8" x14ac:dyDescent="0.35">
      <c r="A46" s="11" t="s">
        <v>34</v>
      </c>
      <c r="B46" s="9">
        <v>2</v>
      </c>
      <c r="C46" s="9">
        <v>77</v>
      </c>
      <c r="D46" s="9">
        <v>18</v>
      </c>
      <c r="E46" s="33">
        <f t="shared" si="15"/>
        <v>27.72</v>
      </c>
      <c r="F46" s="17">
        <v>981</v>
      </c>
      <c r="G46" s="12" t="s">
        <v>14</v>
      </c>
      <c r="H46" s="118"/>
    </row>
    <row r="47" spans="1:8" x14ac:dyDescent="0.35">
      <c r="A47" s="11" t="s">
        <v>35</v>
      </c>
      <c r="B47" s="9">
        <v>2</v>
      </c>
      <c r="C47" s="9">
        <v>97</v>
      </c>
      <c r="D47" s="9">
        <v>18</v>
      </c>
      <c r="E47" s="33">
        <f t="shared" si="15"/>
        <v>34.92</v>
      </c>
      <c r="F47" s="17">
        <v>979</v>
      </c>
      <c r="G47" s="12" t="s">
        <v>14</v>
      </c>
      <c r="H47" s="118"/>
    </row>
    <row r="48" spans="1:8" x14ac:dyDescent="0.35">
      <c r="A48" s="11" t="s">
        <v>36</v>
      </c>
      <c r="B48" s="9">
        <v>2</v>
      </c>
      <c r="C48" s="9">
        <v>77</v>
      </c>
      <c r="D48" s="9">
        <v>18</v>
      </c>
      <c r="E48" s="33">
        <f t="shared" si="15"/>
        <v>27.72</v>
      </c>
      <c r="F48" s="17">
        <v>979</v>
      </c>
      <c r="G48" s="12" t="s">
        <v>14</v>
      </c>
      <c r="H48" s="118"/>
    </row>
    <row r="49" spans="1:42" x14ac:dyDescent="0.35">
      <c r="A49" s="11" t="s">
        <v>37</v>
      </c>
      <c r="B49" s="9">
        <v>2</v>
      </c>
      <c r="C49" s="9">
        <v>97</v>
      </c>
      <c r="D49" s="9">
        <v>18</v>
      </c>
      <c r="E49" s="33">
        <f t="shared" ref="E49:E50" si="16">B49*C49*D49/100</f>
        <v>34.92</v>
      </c>
      <c r="F49" s="17">
        <v>978</v>
      </c>
      <c r="G49" s="12" t="s">
        <v>14</v>
      </c>
      <c r="H49" s="118"/>
    </row>
    <row r="50" spans="1:42" x14ac:dyDescent="0.35">
      <c r="A50" s="11" t="s">
        <v>38</v>
      </c>
      <c r="B50" s="9">
        <v>2</v>
      </c>
      <c r="C50" s="9">
        <v>77</v>
      </c>
      <c r="D50" s="9">
        <v>18</v>
      </c>
      <c r="E50" s="33">
        <f t="shared" si="16"/>
        <v>27.72</v>
      </c>
      <c r="F50" s="17">
        <v>978</v>
      </c>
      <c r="G50" s="12" t="s">
        <v>14</v>
      </c>
      <c r="H50" s="118"/>
    </row>
    <row r="51" spans="1:42" x14ac:dyDescent="0.35">
      <c r="A51" s="11" t="s">
        <v>39</v>
      </c>
      <c r="B51" s="9">
        <v>2</v>
      </c>
      <c r="C51" s="9">
        <v>97</v>
      </c>
      <c r="D51" s="9">
        <v>27</v>
      </c>
      <c r="E51" s="33">
        <f t="shared" si="13"/>
        <v>52.38</v>
      </c>
      <c r="F51" s="17">
        <v>976</v>
      </c>
      <c r="G51" s="12" t="s">
        <v>14</v>
      </c>
      <c r="H51" s="118"/>
    </row>
    <row r="52" spans="1:42" x14ac:dyDescent="0.35">
      <c r="A52" s="11" t="s">
        <v>40</v>
      </c>
      <c r="B52" s="9">
        <v>2</v>
      </c>
      <c r="C52" s="9">
        <v>77</v>
      </c>
      <c r="D52" s="9">
        <v>9</v>
      </c>
      <c r="E52" s="33">
        <f t="shared" si="13"/>
        <v>13.86</v>
      </c>
      <c r="F52" s="17">
        <v>976</v>
      </c>
      <c r="G52" s="12" t="s">
        <v>14</v>
      </c>
      <c r="H52" s="118"/>
    </row>
    <row r="53" spans="1:42" x14ac:dyDescent="0.35">
      <c r="A53" s="11" t="s">
        <v>41</v>
      </c>
      <c r="B53" s="9">
        <v>1</v>
      </c>
      <c r="C53" s="9">
        <v>97</v>
      </c>
      <c r="D53" s="9">
        <v>27</v>
      </c>
      <c r="E53" s="33">
        <f t="shared" si="13"/>
        <v>26.19</v>
      </c>
      <c r="F53" s="17">
        <v>974</v>
      </c>
      <c r="G53" s="12" t="s">
        <v>14</v>
      </c>
      <c r="H53" s="118"/>
    </row>
    <row r="54" spans="1:42" x14ac:dyDescent="0.35">
      <c r="A54" s="11" t="s">
        <v>42</v>
      </c>
      <c r="B54" s="9">
        <v>2</v>
      </c>
      <c r="C54" s="9">
        <v>97</v>
      </c>
      <c r="D54" s="9">
        <v>9</v>
      </c>
      <c r="E54" s="33">
        <f t="shared" ref="E54:E56" si="17">B54*C54*D54/100</f>
        <v>17.46</v>
      </c>
      <c r="F54" s="17"/>
      <c r="G54" s="12" t="s">
        <v>13</v>
      </c>
      <c r="H54" s="118"/>
    </row>
    <row r="55" spans="1:42" x14ac:dyDescent="0.35">
      <c r="A55" s="11" t="s">
        <v>43</v>
      </c>
      <c r="B55" s="9">
        <v>1</v>
      </c>
      <c r="C55" s="9">
        <v>77</v>
      </c>
      <c r="D55" s="9">
        <v>27</v>
      </c>
      <c r="E55" s="33">
        <f t="shared" ref="E55" si="18">B55*C55*D55/100</f>
        <v>20.79</v>
      </c>
      <c r="F55" s="17"/>
      <c r="G55" s="12" t="s">
        <v>13</v>
      </c>
      <c r="H55" s="118"/>
    </row>
    <row r="56" spans="1:42" s="5" customFormat="1" ht="16" thickBot="1" x14ac:dyDescent="0.4">
      <c r="A56" s="21" t="s">
        <v>47</v>
      </c>
      <c r="B56" s="22">
        <v>1</v>
      </c>
      <c r="C56" s="22">
        <v>97</v>
      </c>
      <c r="D56" s="22">
        <v>9</v>
      </c>
      <c r="E56" s="35">
        <f t="shared" si="17"/>
        <v>8.73</v>
      </c>
      <c r="F56" s="23"/>
      <c r="G56" s="24" t="s">
        <v>13</v>
      </c>
      <c r="H56" s="118"/>
      <c r="I56" s="30"/>
      <c r="J56" s="30"/>
      <c r="K56" s="30"/>
      <c r="L56" s="30"/>
      <c r="M56" s="30"/>
      <c r="N56" s="30"/>
      <c r="O56" s="30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</row>
    <row r="57" spans="1:42" ht="16" customHeight="1" thickBot="1" x14ac:dyDescent="0.4">
      <c r="A57" s="41" t="s">
        <v>9</v>
      </c>
      <c r="B57" s="50">
        <f>SUM(B25:B56)</f>
        <v>59</v>
      </c>
      <c r="C57" s="49"/>
      <c r="D57" s="42"/>
      <c r="E57" s="44">
        <f>SUM(E25:E56)</f>
        <v>941.38</v>
      </c>
      <c r="F57" s="43"/>
      <c r="G57" s="39"/>
      <c r="H57" s="118"/>
      <c r="I57" s="107" t="s">
        <v>54</v>
      </c>
      <c r="J57" s="108"/>
      <c r="K57" s="108">
        <f>E58+M25</f>
        <v>1718.79</v>
      </c>
      <c r="L57" s="108"/>
      <c r="M57" s="108"/>
      <c r="N57" s="108"/>
      <c r="O57" s="111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</row>
    <row r="58" spans="1:42" ht="16" customHeight="1" thickBot="1" x14ac:dyDescent="0.4">
      <c r="A58" s="71" t="s">
        <v>53</v>
      </c>
      <c r="B58" s="46">
        <f>SUM(B9+B19+B57)</f>
        <v>98</v>
      </c>
      <c r="C58" s="45"/>
      <c r="D58" s="47"/>
      <c r="E58" s="48">
        <f>SUM(E9+E19+E57)</f>
        <v>1257.6799999999998</v>
      </c>
      <c r="F58" s="45"/>
      <c r="G58" s="40"/>
      <c r="H58" s="118"/>
      <c r="I58" s="109"/>
      <c r="J58" s="110"/>
      <c r="K58" s="110"/>
      <c r="L58" s="110"/>
      <c r="M58" s="110"/>
      <c r="N58" s="110"/>
      <c r="O58" s="112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</row>
    <row r="59" spans="1:42" ht="25" customHeight="1" x14ac:dyDescent="0.35">
      <c r="G59" s="73"/>
      <c r="H59" s="119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</row>
    <row r="60" spans="1:42" x14ac:dyDescent="0.35"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</row>
  </sheetData>
  <mergeCells count="41">
    <mergeCell ref="I57:J58"/>
    <mergeCell ref="K57:O58"/>
    <mergeCell ref="N20:N22"/>
    <mergeCell ref="A22:A24"/>
    <mergeCell ref="B22:B23"/>
    <mergeCell ref="C22:C23"/>
    <mergeCell ref="D22:D23"/>
    <mergeCell ref="F22:F24"/>
    <mergeCell ref="G22:G24"/>
    <mergeCell ref="A20:G20"/>
    <mergeCell ref="M20:M21"/>
    <mergeCell ref="E22:E23"/>
    <mergeCell ref="H2:H59"/>
    <mergeCell ref="A10:G10"/>
    <mergeCell ref="A21:G21"/>
    <mergeCell ref="I18:O18"/>
    <mergeCell ref="J20:J21"/>
    <mergeCell ref="K20:K21"/>
    <mergeCell ref="I20:I22"/>
    <mergeCell ref="L20:L21"/>
    <mergeCell ref="O20:O22"/>
    <mergeCell ref="I19:O19"/>
    <mergeCell ref="I2:O2"/>
    <mergeCell ref="I3:O3"/>
    <mergeCell ref="I4:I5"/>
    <mergeCell ref="N4:N5"/>
    <mergeCell ref="O4:O5"/>
    <mergeCell ref="A2:G2"/>
    <mergeCell ref="A4:A5"/>
    <mergeCell ref="A12:A14"/>
    <mergeCell ref="F12:F14"/>
    <mergeCell ref="A1:O1"/>
    <mergeCell ref="B12:B13"/>
    <mergeCell ref="G12:G14"/>
    <mergeCell ref="A3:G3"/>
    <mergeCell ref="A11:G11"/>
    <mergeCell ref="C12:C13"/>
    <mergeCell ref="D12:D13"/>
    <mergeCell ref="E12:E13"/>
    <mergeCell ref="F4:F5"/>
    <mergeCell ref="G4:G5"/>
  </mergeCells>
  <pageMargins left="0.23622047244094491" right="0.23622047244094491" top="0.74803149606299213" bottom="0.74803149606299213" header="0.31496062992125984" footer="0.31496062992125984"/>
  <pageSetup paperSize="9" scale="77" orientation="portrait" r:id="rId1"/>
  <headerFooter>
    <oddHeader>&amp;R&amp;"-,Pogrubiony"&amp;12Uzupełnienie nr 1 &amp;"-,Standardowy"do  OPZ 
- &amp;"-,Pogrubiony"„Kalkulacja ilości mb. (metrów bieżących) księgozbioru do przewiezienia”</oddHeader>
    <oddFooter>&amp;L&amp;"-,Pogrubiony"&amp;12DABG.261.47.2021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metraż</vt:lpstr>
      <vt:lpstr>metraż!Obszar_wydruku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Król</dc:creator>
  <cp:lastModifiedBy>Krzysztof Król</cp:lastModifiedBy>
  <cp:lastPrinted>2021-12-01T08:50:00Z</cp:lastPrinted>
  <dcterms:created xsi:type="dcterms:W3CDTF">2021-11-18T06:37:38Z</dcterms:created>
  <dcterms:modified xsi:type="dcterms:W3CDTF">2021-12-01T09:04:20Z</dcterms:modified>
</cp:coreProperties>
</file>