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3\PRZETARGI 2023\18 SWZ Ubezpieczenia FLOTA\23.11.2023\PLATFORMA\"/>
    </mc:Choice>
  </mc:AlternateContent>
  <bookViews>
    <workbookView xWindow="-120" yWindow="-120" windowWidth="29040" windowHeight="15720"/>
  </bookViews>
  <sheets>
    <sheet name="ZAŁACZNIK NR 2 - F. CENOWY" sheetId="1" r:id="rId1"/>
  </sheets>
  <definedNames>
    <definedName name="_xlnm._FilterDatabase" localSheetId="0" hidden="1">'ZAŁACZNIK NR 2 - F. CENOWY'!$A$18:$X$63</definedName>
    <definedName name="_xlnm.Print_Area" localSheetId="0">'ZAŁACZNIK NR 2 - F. CENOWY'!$B$1:$X$90</definedName>
    <definedName name="_xlnm.Print_Titles" localSheetId="0">'ZAŁACZNIK NR 2 - F. CENOWY'!$18:$18</definedName>
    <definedName name="Z_C6233BDB_63C2_4AB0_8170_35E5E72DD405_.wvu.FilterData" localSheetId="0" hidden="1">'ZAŁACZNIK NR 2 - F. CENOWY'!#REF!</definedName>
    <definedName name="Z_C6233BDB_63C2_4AB0_8170_35E5E72DD405_.wvu.PrintArea" localSheetId="0" hidden="1">'ZAŁACZNIK NR 2 - F. CENOWY'!$B$17:$L$17</definedName>
    <definedName name="Z_C6233BDB_63C2_4AB0_8170_35E5E72DD405_.wvu.PrintTitles" localSheetId="0" hidden="1">'ZAŁACZNIK NR 2 - F. CENOWY'!#REF!</definedName>
  </definedNames>
  <calcPr calcId="191029"/>
  <customWorkbookViews>
    <customWorkbookView name="przetarg" guid="{C6233BDB-63C2-4AB0-8170-35E5E72DD405}" maximized="1" windowWidth="1873" windowHeight="80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0" i="1" l="1"/>
  <c r="H81" i="1"/>
  <c r="U56" i="1"/>
  <c r="X56" i="1" s="1"/>
  <c r="U33" i="1"/>
  <c r="U58" i="1"/>
  <c r="X58" i="1" s="1"/>
  <c r="U57" i="1"/>
  <c r="X57" i="1" s="1"/>
  <c r="U55" i="1"/>
  <c r="X55" i="1" s="1"/>
  <c r="X35" i="1"/>
  <c r="G70" i="1"/>
  <c r="E74" i="1" s="1"/>
  <c r="U59" i="1"/>
  <c r="U54" i="1"/>
  <c r="U53" i="1"/>
  <c r="U52" i="1"/>
  <c r="U51" i="1"/>
  <c r="U50" i="1"/>
  <c r="U49" i="1"/>
  <c r="U48" i="1"/>
  <c r="U47" i="1"/>
  <c r="U45" i="1"/>
  <c r="U44" i="1"/>
  <c r="U43" i="1"/>
  <c r="U42" i="1"/>
  <c r="U41" i="1"/>
  <c r="X41" i="1" s="1"/>
  <c r="U40" i="1"/>
  <c r="X40" i="1" s="1"/>
  <c r="U39" i="1"/>
  <c r="U38" i="1"/>
  <c r="U37" i="1"/>
  <c r="U32" i="1"/>
  <c r="U31" i="1"/>
  <c r="U30" i="1"/>
  <c r="U29" i="1"/>
  <c r="U28" i="1"/>
  <c r="U27" i="1"/>
  <c r="U26" i="1"/>
  <c r="U20" i="1"/>
  <c r="U21" i="1"/>
  <c r="U22" i="1"/>
  <c r="U23" i="1"/>
  <c r="U24" i="1"/>
  <c r="U19" i="1"/>
  <c r="W60" i="1"/>
  <c r="V60" i="1"/>
  <c r="S60" i="1"/>
  <c r="U60" i="1" l="1"/>
  <c r="X23" i="1"/>
  <c r="X59" i="1"/>
  <c r="X53" i="1" l="1"/>
  <c r="X54" i="1"/>
  <c r="X32" i="1"/>
  <c r="X28" i="1"/>
  <c r="X22" i="1"/>
  <c r="X46" i="1" l="1"/>
  <c r="X34" i="1"/>
  <c r="X33" i="1"/>
  <c r="X25" i="1"/>
  <c r="X52" i="1" l="1"/>
  <c r="X51" i="1"/>
  <c r="X50" i="1"/>
  <c r="X49" i="1"/>
  <c r="X48" i="1"/>
  <c r="X47" i="1"/>
  <c r="X45" i="1"/>
  <c r="X44" i="1"/>
  <c r="X43" i="1"/>
  <c r="X42" i="1"/>
  <c r="X39" i="1"/>
  <c r="X38" i="1"/>
  <c r="X37" i="1"/>
  <c r="X36" i="1"/>
  <c r="X31" i="1"/>
  <c r="X30" i="1"/>
  <c r="X29" i="1"/>
  <c r="X27" i="1"/>
  <c r="X26" i="1"/>
  <c r="X20" i="1"/>
  <c r="X21" i="1"/>
  <c r="X24" i="1"/>
  <c r="X19" i="1"/>
  <c r="X60" i="1" l="1"/>
  <c r="E73" i="1" s="1"/>
</calcChain>
</file>

<file path=xl/sharedStrings.xml><?xml version="1.0" encoding="utf-8"?>
<sst xmlns="http://schemas.openxmlformats.org/spreadsheetml/2006/main" count="487" uniqueCount="221">
  <si>
    <t>Marka</t>
  </si>
  <si>
    <t>-</t>
  </si>
  <si>
    <t>Rok prod.</t>
  </si>
  <si>
    <t>OC</t>
  </si>
  <si>
    <t>Powiat Świdnicki</t>
  </si>
  <si>
    <t>ul. Marii Skłodowskiej – Curie 7</t>
  </si>
  <si>
    <t>58-100 Świdnica</t>
  </si>
  <si>
    <t>Lp.</t>
  </si>
  <si>
    <t>Właściciel</t>
  </si>
  <si>
    <t>Użytkownik</t>
  </si>
  <si>
    <t>Kat.</t>
  </si>
  <si>
    <t>Nr rejestracyjny</t>
  </si>
  <si>
    <t>Numer VIN</t>
  </si>
  <si>
    <t>Typ/model</t>
  </si>
  <si>
    <t>Poj. sil.</t>
  </si>
  <si>
    <t>L. miejsc</t>
  </si>
  <si>
    <t>zakres ubezp.</t>
  </si>
  <si>
    <t>S</t>
  </si>
  <si>
    <t>DSW5H77</t>
  </si>
  <si>
    <t>WDB4633311X120772</t>
  </si>
  <si>
    <t>Mercedes-Benz</t>
  </si>
  <si>
    <t>G300</t>
  </si>
  <si>
    <t>OC/AC/NNW/AS</t>
  </si>
  <si>
    <t>O</t>
  </si>
  <si>
    <t>DSW62555</t>
  </si>
  <si>
    <t>WV2ZZZ7HZHH113790</t>
  </si>
  <si>
    <t xml:space="preserve">Volkswagen </t>
  </si>
  <si>
    <t>7HC kombi</t>
  </si>
  <si>
    <t>7HC TRANSPORTER</t>
  </si>
  <si>
    <t>DSW5S73</t>
  </si>
  <si>
    <t>WV2ZZZ7HZ6X028291</t>
  </si>
  <si>
    <t xml:space="preserve">Fiat </t>
  </si>
  <si>
    <t>OC/NNW/AS</t>
  </si>
  <si>
    <t>DSW03SW</t>
  </si>
  <si>
    <t>ZFA16900000201355</t>
  </si>
  <si>
    <t>Panda</t>
  </si>
  <si>
    <t>Młodzieżowy Ośrodek Wychowawczy nr 1 w Mrowinach</t>
  </si>
  <si>
    <t>DSW31000</t>
  </si>
  <si>
    <t>Renault</t>
  </si>
  <si>
    <t>Traffic Grand Passenger</t>
  </si>
  <si>
    <t>DSW40504</t>
  </si>
  <si>
    <t>Skoda</t>
  </si>
  <si>
    <t xml:space="preserve">Active Fabia 1.2 </t>
  </si>
  <si>
    <t>C</t>
  </si>
  <si>
    <t>Dom Pomocy Społecznej w Jaskulinie</t>
  </si>
  <si>
    <t>DSW44A5</t>
  </si>
  <si>
    <t>TMBDX41U488852516</t>
  </si>
  <si>
    <t xml:space="preserve">Tour Octavia 1.6 </t>
  </si>
  <si>
    <t>DSW88X5</t>
  </si>
  <si>
    <t>VF7GJ9HWC93497904</t>
  </si>
  <si>
    <t>Citroen</t>
  </si>
  <si>
    <t>Berlingo Multispace</t>
  </si>
  <si>
    <t>Służba Drogowa Powiatu Świdnickiego</t>
  </si>
  <si>
    <t>P</t>
  </si>
  <si>
    <t>DSW28A9</t>
  </si>
  <si>
    <t>SWNB7500070035703</t>
  </si>
  <si>
    <t>Niewiadów</t>
  </si>
  <si>
    <t>B750 wariant 7B, wersja D2011V</t>
  </si>
  <si>
    <t>DSW30A9</t>
  </si>
  <si>
    <t>SWNB1300070001332</t>
  </si>
  <si>
    <t>B1300 wariant 13B, wersja D2613V</t>
  </si>
  <si>
    <t>DSWR611</t>
  </si>
  <si>
    <t>0763H</t>
  </si>
  <si>
    <t>Pronar</t>
  </si>
  <si>
    <t>T672</t>
  </si>
  <si>
    <t>DSW2E99</t>
  </si>
  <si>
    <t>WDB4051001V209144</t>
  </si>
  <si>
    <t>Unimog</t>
  </si>
  <si>
    <t>OC/AC/NNW</t>
  </si>
  <si>
    <t>L</t>
  </si>
  <si>
    <t>New Holland</t>
  </si>
  <si>
    <t>LB95</t>
  </si>
  <si>
    <t>R</t>
  </si>
  <si>
    <t>MTZ</t>
  </si>
  <si>
    <t>82 SA</t>
  </si>
  <si>
    <t>DSW7A43</t>
  </si>
  <si>
    <t>01849R</t>
  </si>
  <si>
    <t>DSW8X94</t>
  </si>
  <si>
    <t>JTDKG12C40N112269</t>
  </si>
  <si>
    <t xml:space="preserve">Toyota </t>
  </si>
  <si>
    <t>Premium MM Aygo</t>
  </si>
  <si>
    <t>DSW8X95</t>
  </si>
  <si>
    <t>JTDKG12C10N114979</t>
  </si>
  <si>
    <t>DSW9Y71</t>
  </si>
  <si>
    <t>MR0HR29G902014702</t>
  </si>
  <si>
    <t>DLX Hilux Arctic</t>
  </si>
  <si>
    <t>MEC12MTXV80040101</t>
  </si>
  <si>
    <t>Mecalac</t>
  </si>
  <si>
    <t>12MTX</t>
  </si>
  <si>
    <t>DSW00305</t>
  </si>
  <si>
    <t>WMAN38ZZ08Y199239</t>
  </si>
  <si>
    <t>Man</t>
  </si>
  <si>
    <t>46.011 TGL 12,0t</t>
  </si>
  <si>
    <t>DSW04150</t>
  </si>
  <si>
    <t>WV1ZZZ2EZ96016772</t>
  </si>
  <si>
    <t>Volkswagen</t>
  </si>
  <si>
    <t>Crafter 35 Tdi E5 3.5t</t>
  </si>
  <si>
    <t>PS</t>
  </si>
  <si>
    <t>DSW53PP</t>
  </si>
  <si>
    <t>SVA100R128D000029</t>
  </si>
  <si>
    <t>Skorpion 120 SD</t>
  </si>
  <si>
    <t>Rębak do gałezi Teknamotor</t>
  </si>
  <si>
    <t>DSW11128</t>
  </si>
  <si>
    <t>WV1ZZZ2EZA6016883</t>
  </si>
  <si>
    <t>DSW68PR</t>
  </si>
  <si>
    <t>SVA100R169D000045</t>
  </si>
  <si>
    <t>Skorpion 120</t>
  </si>
  <si>
    <t>DSW15195</t>
  </si>
  <si>
    <t>WV1ZZZ2KZAX140126</t>
  </si>
  <si>
    <t>Caddy 1.4 TSI 2.1t</t>
  </si>
  <si>
    <t>DSW15196</t>
  </si>
  <si>
    <t>WV1ZZZ2EZB6003010</t>
  </si>
  <si>
    <t>Crafter 35 Tdi E4 3.5t</t>
  </si>
  <si>
    <t>DSW16806</t>
  </si>
  <si>
    <t>WMAN08ZZ9AY249182</t>
  </si>
  <si>
    <t>18.250 BB 18.250 TGM E5 18.0t</t>
  </si>
  <si>
    <t>DSW76467</t>
  </si>
  <si>
    <t>Crafter 35</t>
  </si>
  <si>
    <t>X</t>
  </si>
  <si>
    <t>RAZEM 
SKŁADKA ŁĄCZNA</t>
  </si>
  <si>
    <t>DSW84474</t>
  </si>
  <si>
    <t>WV2ZZZ2KZKX097045</t>
  </si>
  <si>
    <t>Caddy</t>
  </si>
  <si>
    <t>DSW86399</t>
  </si>
  <si>
    <t>WV1ZZZSYZK9066368</t>
  </si>
  <si>
    <t>Crafter GP 35 TDI-CR E5 3.5t</t>
  </si>
  <si>
    <t>DSWVT94</t>
  </si>
  <si>
    <t>DSW83533</t>
  </si>
  <si>
    <t>SZBZMC30XK3X00078</t>
  </si>
  <si>
    <t>HACT6180HKEG20020</t>
  </si>
  <si>
    <t>VR7ECYHZJKJ574873</t>
  </si>
  <si>
    <t>OC/AC</t>
  </si>
  <si>
    <t>ZMC3.0</t>
  </si>
  <si>
    <t>T6080 Range/Power Command 8.3t</t>
  </si>
  <si>
    <t xml:space="preserve">Berlingo  </t>
  </si>
  <si>
    <t>Powiat Świdnicki / Zespół Placówek w Bystrzycy Górnej</t>
  </si>
  <si>
    <t>DSW377AC</t>
  </si>
  <si>
    <t>SKHCKGA000C210128</t>
  </si>
  <si>
    <t>Greenmech</t>
  </si>
  <si>
    <t>Arborist 200</t>
  </si>
  <si>
    <t>DSW99699</t>
  </si>
  <si>
    <t>VR7ECYHYCLJ685623</t>
  </si>
  <si>
    <t>Berlingo</t>
  </si>
  <si>
    <t>DSWVN66</t>
  </si>
  <si>
    <t>……………………………………</t>
  </si>
  <si>
    <t>( pieczęć, nazwa i adres Wykonawcy)</t>
  </si>
  <si>
    <t>FORMULARZ CENOWY</t>
  </si>
  <si>
    <t>Informacja:</t>
  </si>
  <si>
    <t xml:space="preserve">RAZEM </t>
  </si>
  <si>
    <t xml:space="preserve">*)W polu stawka AC wykonawca podaje:  procent sumy ubezpieczenia, stanowiący postawę naliczenia składki. </t>
  </si>
  <si>
    <t>***) w polu składka AC - pole wypelnia się automatycznie, wykonawca wypełnia pole samodzielnie wyłącznie w przypadku woli zastosowania składki minimalnej</t>
  </si>
  <si>
    <t>stawka AC
(*)</t>
  </si>
  <si>
    <t>składka OC
(**)</t>
  </si>
  <si>
    <t>składka AC
(***)</t>
  </si>
  <si>
    <t>składka NNW
(**)</t>
  </si>
  <si>
    <t>składka Assistance (**)</t>
  </si>
  <si>
    <t>**) W polu składka OC, składka NNW, składka Assistance podaje się składkę na pojazd</t>
  </si>
  <si>
    <r>
      <t>…………………………………………….…………………………….……………………</t>
    </r>
    <r>
      <rPr>
        <sz val="18"/>
        <color theme="1"/>
        <rFont val="Tahoma"/>
        <family val="2"/>
        <charset val="238"/>
      </rPr>
      <t>zł</t>
    </r>
  </si>
  <si>
    <r>
      <t>Łączna cena oferty słownie</t>
    </r>
    <r>
      <rPr>
        <b/>
        <sz val="18"/>
        <color theme="1"/>
        <rFont val="Tahoma"/>
        <family val="2"/>
        <charset val="238"/>
      </rPr>
      <t xml:space="preserve">: </t>
    </r>
  </si>
  <si>
    <t xml:space="preserve">............................................... </t>
  </si>
  <si>
    <t xml:space="preserve">….................................................. </t>
  </si>
  <si>
    <t xml:space="preserve">(miejscowość i data) </t>
  </si>
  <si>
    <t>(upoważniony przedstawiciel)</t>
  </si>
  <si>
    <t>Załącznik nr 2 do SWZ</t>
  </si>
  <si>
    <t>............…………....., dnia ……………………..</t>
  </si>
  <si>
    <t>W przypadku odmiennej metody kalkulacji niż wynikająca z formularza należy podać w polu stawka informację „wg załącznika” i dołączyć kalkulację składki uwzględniającą stawki dla poszczególnych pozycji. 
Metoda kalkulacji i stawki wynikowe są wiążące.</t>
  </si>
  <si>
    <r>
      <t xml:space="preserve">Wykonawca podaje cenę, jak i jej składowe, z dokładnością </t>
    </r>
    <r>
      <rPr>
        <b/>
        <i/>
        <u/>
        <sz val="12"/>
        <color rgb="FF000000"/>
        <rFont val="Tahoma"/>
        <family val="2"/>
        <charset val="238"/>
      </rPr>
      <t>do dwóch miejsc po przecinku</t>
    </r>
    <r>
      <rPr>
        <i/>
        <sz val="12"/>
        <color rgb="FF000000"/>
        <rFont val="Tahoma"/>
        <family val="2"/>
        <charset val="238"/>
      </rPr>
      <t xml:space="preserve"> (groszy).</t>
    </r>
  </si>
  <si>
    <r>
      <t xml:space="preserve">W tabelach należy podać stawki i składki </t>
    </r>
    <r>
      <rPr>
        <b/>
        <i/>
        <u/>
        <sz val="12"/>
        <color rgb="FF000000"/>
        <rFont val="Tahoma"/>
        <family val="2"/>
        <charset val="238"/>
      </rPr>
      <t>ROCZNE</t>
    </r>
  </si>
  <si>
    <t>L.p.</t>
  </si>
  <si>
    <t>Opis</t>
  </si>
  <si>
    <t>Pozycja A</t>
  </si>
  <si>
    <t>Pozycja B</t>
  </si>
  <si>
    <t xml:space="preserve">Razem (B) </t>
  </si>
  <si>
    <t xml:space="preserve">Razem (A) </t>
  </si>
  <si>
    <t xml:space="preserve">(A) UBEZPIECZENIE POJAZDÓW: </t>
  </si>
  <si>
    <t xml:space="preserve">(B) POZOSTAŁE SKŁADNIKI CENY ZAMÓWIENIA: </t>
  </si>
  <si>
    <t>(dot. składników oferty nie wyszczególnionych w pkt. (A), a wpływających na składkę, np.. klauzule)</t>
  </si>
  <si>
    <t>Składka roczna [zł]</t>
  </si>
  <si>
    <t>SKŁADKA ROCZNA ZA UBEZPIECZENIA OGÓŁEM</t>
  </si>
  <si>
    <t xml:space="preserve">Zastosowano składkę minimalną: TAK/NIE (niepotrzebne skreślić) w wysokości  </t>
  </si>
  <si>
    <t xml:space="preserve">Pozycje dla których zastosowano składkę minimalną:  </t>
  </si>
  <si>
    <t>Składka DWULETNIA (łączna cena oferty)</t>
  </si>
  <si>
    <t>DSW6297A</t>
  </si>
  <si>
    <t>TMBAR7NX1NY048155</t>
  </si>
  <si>
    <t>Octavia IV</t>
  </si>
  <si>
    <t>DSW2266C</t>
  </si>
  <si>
    <t>ZFABF5CGXN3H83227</t>
  </si>
  <si>
    <t>VF1JLB7BSDV435100</t>
  </si>
  <si>
    <t>TMBEC25J3E3116518</t>
  </si>
  <si>
    <t>DSW4100C</t>
  </si>
  <si>
    <t>WF01XXTTG1PC39683</t>
  </si>
  <si>
    <t>Ford</t>
  </si>
  <si>
    <t>Transit Custom</t>
  </si>
  <si>
    <t>WV1ZZZSYZK9004693</t>
  </si>
  <si>
    <t>DSW9636A</t>
  </si>
  <si>
    <t>VNKKAAC3X0A037947</t>
  </si>
  <si>
    <t>Yaris</t>
  </si>
  <si>
    <t>DSW053AF</t>
  </si>
  <si>
    <t>HACT6145KNDG20103</t>
  </si>
  <si>
    <t>T6</t>
  </si>
  <si>
    <t>DSW279AF</t>
  </si>
  <si>
    <t>M6SG77RLANF586957</t>
  </si>
  <si>
    <t>Farmtrac</t>
  </si>
  <si>
    <t>26 4WD</t>
  </si>
  <si>
    <t>DSW550AF</t>
  </si>
  <si>
    <t>SZNG30000PR000967</t>
  </si>
  <si>
    <t>Głowacz</t>
  </si>
  <si>
    <t>G3</t>
  </si>
  <si>
    <t>Suma ubezpieczenia 
(brutto) 2023</t>
  </si>
  <si>
    <t>OC od</t>
  </si>
  <si>
    <t>AC od</t>
  </si>
  <si>
    <t>Assistance od</t>
  </si>
  <si>
    <t>NNW od</t>
  </si>
  <si>
    <t xml:space="preserve">Dopuszcza się stosowanie składki minimalnej w ubezpieczeniu AC, jednak nie wyższej niż 300 zł. W takim przypadku w formularzu cenowym w polu stawka dopuszcza się i zaleca się podanie stawki rzeczywistej 
(nie wynikającej z przeliczenia składki minimalnej na stawkę) w a w polu przeznaczonym dla składki należy podać składkę minimalną (wyedytować pole i wpisać kwotę ręcznie). 
W przypadku zastosowania składki minimalnej należy w dedykowanym polu poniżej tabeli wskazać wysokość składki minimalnej oraz pojazdy, dla których zastosowano składkę minimalną. 
W przypadku braku takiej informacji jako wiążąca będzie traktowana stawka i składka obliczona jako iloczyn stawki i sumy ubezpieczenia. 
W przypadku nie pobierania składki za jakiś składnik oferty należy wpisać wartość 0,00 zł w odpowiednim miejscu. </t>
  </si>
  <si>
    <t>Starostwo Powiatowe w Świdnicy</t>
  </si>
  <si>
    <t>Centrum Kształcenia Zawodowego w Świdnicy</t>
  </si>
  <si>
    <t>Powiatowy Urząd Pracy w Świdnicy</t>
  </si>
  <si>
    <t>Zespół Placówek Opiekuńczo-Wychowawczych w Świdnicy</t>
  </si>
  <si>
    <t>Powiatowe Centrum Pomocy Rodzinie w Świdnicy</t>
  </si>
  <si>
    <t>Zespół Szkół Hotelarsko-Turystycznych im. Tony Halika w Świdnicy</t>
  </si>
  <si>
    <t>Zespół Szkół Mechanicznych im. Mikołaja Kopernika w Świdnicy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</si>
</sst>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\ &quot;zł&quot;"/>
  </numFmts>
  <fonts count="3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8"/>
      <color rgb="FF000000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13"/>
      <color rgb="FF000000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8"/>
      <color theme="1"/>
      <name val="Tahoma"/>
      <family val="2"/>
      <charset val="238"/>
    </font>
    <font>
      <sz val="18"/>
      <color theme="1"/>
      <name val="Tahoma"/>
      <family val="2"/>
      <charset val="238"/>
    </font>
    <font>
      <b/>
      <i/>
      <sz val="18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i/>
      <sz val="12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i/>
      <sz val="12"/>
      <color rgb="FF000000"/>
      <name val="Tahoma"/>
      <family val="2"/>
      <charset val="238"/>
    </font>
    <font>
      <b/>
      <i/>
      <u/>
      <sz val="12"/>
      <color rgb="FF000000"/>
      <name val="Tahoma"/>
      <family val="2"/>
      <charset val="238"/>
    </font>
    <font>
      <b/>
      <sz val="14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rgb="FF000000"/>
      <name val="Calibri"/>
      <family val="2"/>
      <charset val="238"/>
      <scheme val="minor"/>
    </font>
    <font>
      <i/>
      <sz val="11"/>
      <color rgb="FF000000"/>
      <name val="Tahoma"/>
      <family val="2"/>
      <charset val="238"/>
    </font>
    <font>
      <sz val="11"/>
      <color theme="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mediumGray">
        <fgColor theme="0" tint="-0.49998474074526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6E6E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/>
    <xf numFmtId="0" fontId="3" fillId="0" borderId="0"/>
    <xf numFmtId="9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3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4" fontId="5" fillId="0" borderId="0" xfId="5" applyFont="1"/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4" fontId="5" fillId="0" borderId="0" xfId="0" applyNumberFormat="1" applyFont="1"/>
    <xf numFmtId="0" fontId="2" fillId="0" borderId="0" xfId="0" applyFont="1"/>
    <xf numFmtId="164" fontId="1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4" fontId="2" fillId="0" borderId="0" xfId="5" applyFont="1"/>
    <xf numFmtId="0" fontId="15" fillId="0" borderId="0" xfId="0" applyFont="1" applyAlignment="1">
      <alignment horizontal="left"/>
    </xf>
    <xf numFmtId="0" fontId="16" fillId="0" borderId="0" xfId="0" applyFont="1"/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9" fillId="0" borderId="0" xfId="0" applyFont="1" applyAlignment="1">
      <alignment horizontal="right" vertical="center" wrapText="1" indent="2"/>
    </xf>
    <xf numFmtId="44" fontId="8" fillId="0" borderId="0" xfId="0" applyNumberFormat="1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4" fontId="10" fillId="4" borderId="1" xfId="0" applyNumberFormat="1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 wrapText="1"/>
    </xf>
    <xf numFmtId="44" fontId="10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right" vertical="center" wrapText="1" indent="2"/>
    </xf>
    <xf numFmtId="44" fontId="9" fillId="4" borderId="1" xfId="0" applyNumberFormat="1" applyFont="1" applyFill="1" applyBorder="1" applyAlignment="1">
      <alignment horizontal="right" vertical="center" wrapText="1" indent="2"/>
    </xf>
    <xf numFmtId="0" fontId="10" fillId="0" borderId="0" xfId="0" applyFont="1" applyAlignment="1">
      <alignment horizontal="center" vertical="center"/>
    </xf>
    <xf numFmtId="0" fontId="20" fillId="0" borderId="0" xfId="0" applyFont="1"/>
    <xf numFmtId="0" fontId="22" fillId="0" borderId="0" xfId="0" applyFont="1"/>
    <xf numFmtId="0" fontId="22" fillId="0" borderId="0" xfId="0" applyFont="1" applyProtection="1">
      <protection locked="0"/>
    </xf>
    <xf numFmtId="165" fontId="22" fillId="0" borderId="0" xfId="0" applyNumberFormat="1" applyFont="1" applyProtection="1">
      <protection locked="0"/>
    </xf>
    <xf numFmtId="10" fontId="22" fillId="0" borderId="0" xfId="0" applyNumberFormat="1" applyFont="1" applyProtection="1">
      <protection locked="0"/>
    </xf>
    <xf numFmtId="43" fontId="22" fillId="0" borderId="0" xfId="12" applyFont="1"/>
    <xf numFmtId="165" fontId="22" fillId="0" borderId="0" xfId="0" applyNumberFormat="1" applyFont="1"/>
    <xf numFmtId="10" fontId="22" fillId="0" borderId="0" xfId="0" applyNumberFormat="1" applyFont="1"/>
    <xf numFmtId="43" fontId="22" fillId="0" borderId="0" xfId="12" applyFont="1" applyProtection="1">
      <protection locked="0"/>
    </xf>
    <xf numFmtId="0" fontId="23" fillId="0" borderId="0" xfId="0" applyFont="1"/>
    <xf numFmtId="0" fontId="24" fillId="0" borderId="0" xfId="0" applyFont="1"/>
    <xf numFmtId="165" fontId="24" fillId="0" borderId="0" xfId="0" applyNumberFormat="1" applyFont="1"/>
    <xf numFmtId="10" fontId="24" fillId="0" borderId="0" xfId="0" applyNumberFormat="1" applyFont="1"/>
    <xf numFmtId="43" fontId="24" fillId="0" borderId="0" xfId="12" applyFont="1"/>
    <xf numFmtId="0" fontId="25" fillId="0" borderId="0" xfId="0" applyFont="1"/>
    <xf numFmtId="0" fontId="26" fillId="0" borderId="0" xfId="0" applyFont="1"/>
    <xf numFmtId="165" fontId="26" fillId="0" borderId="0" xfId="0" applyNumberFormat="1" applyFont="1"/>
    <xf numFmtId="10" fontId="26" fillId="0" borderId="0" xfId="0" applyNumberFormat="1" applyFont="1"/>
    <xf numFmtId="43" fontId="26" fillId="0" borderId="0" xfId="12" applyFont="1"/>
    <xf numFmtId="0" fontId="26" fillId="0" borderId="0" xfId="0" applyFont="1" applyProtection="1">
      <protection locked="0"/>
    </xf>
    <xf numFmtId="0" fontId="27" fillId="0" borderId="0" xfId="0" applyFont="1" applyAlignment="1">
      <alignment horizontal="left" vertical="center" indent="1"/>
    </xf>
    <xf numFmtId="0" fontId="23" fillId="0" borderId="0" xfId="0" applyFont="1" applyProtection="1"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21" fillId="5" borderId="2" xfId="0" applyFont="1" applyFill="1" applyBorder="1" applyAlignment="1" applyProtection="1">
      <alignment horizontal="center" vertical="center" wrapText="1"/>
      <protection locked="0"/>
    </xf>
    <xf numFmtId="0" fontId="21" fillId="5" borderId="1" xfId="0" applyFont="1" applyFill="1" applyBorder="1" applyAlignment="1" applyProtection="1">
      <alignment horizontal="center" vertical="center" wrapText="1"/>
      <protection locked="0"/>
    </xf>
    <xf numFmtId="0" fontId="21" fillId="5" borderId="3" xfId="0" applyFont="1" applyFill="1" applyBorder="1" applyAlignment="1" applyProtection="1">
      <alignment horizontal="center" vertical="center" wrapText="1"/>
      <protection locked="0"/>
    </xf>
    <xf numFmtId="14" fontId="10" fillId="4" borderId="1" xfId="0" applyNumberFormat="1" applyFont="1" applyFill="1" applyBorder="1" applyAlignment="1" applyProtection="1">
      <alignment horizontal="left" vertical="center"/>
      <protection locked="0"/>
    </xf>
    <xf numFmtId="0" fontId="10" fillId="4" borderId="7" xfId="0" applyFont="1" applyFill="1" applyBorder="1" applyAlignment="1" applyProtection="1">
      <alignment horizontal="left" vertical="center"/>
      <protection locked="0"/>
    </xf>
    <xf numFmtId="44" fontId="10" fillId="0" borderId="2" xfId="0" applyNumberFormat="1" applyFont="1" applyBorder="1" applyAlignment="1" applyProtection="1">
      <alignment horizontal="left" vertical="center"/>
      <protection locked="0"/>
    </xf>
    <xf numFmtId="10" fontId="10" fillId="0" borderId="1" xfId="6" applyNumberFormat="1" applyFont="1" applyBorder="1" applyAlignment="1" applyProtection="1">
      <alignment horizontal="center" vertical="center"/>
      <protection locked="0"/>
    </xf>
    <xf numFmtId="44" fontId="10" fillId="4" borderId="1" xfId="0" applyNumberFormat="1" applyFont="1" applyFill="1" applyBorder="1" applyAlignment="1" applyProtection="1">
      <alignment horizontal="left" vertical="center"/>
      <protection locked="0"/>
    </xf>
    <xf numFmtId="44" fontId="10" fillId="0" borderId="1" xfId="0" applyNumberFormat="1" applyFont="1" applyBorder="1" applyAlignment="1" applyProtection="1">
      <alignment horizontal="left" vertical="center"/>
      <protection locked="0"/>
    </xf>
    <xf numFmtId="44" fontId="10" fillId="4" borderId="3" xfId="0" applyNumberFormat="1" applyFont="1" applyFill="1" applyBorder="1" applyAlignment="1" applyProtection="1">
      <alignment horizontal="left" vertical="center"/>
      <protection locked="0"/>
    </xf>
    <xf numFmtId="14" fontId="10" fillId="4" borderId="1" xfId="0" applyNumberFormat="1" applyFont="1" applyFill="1" applyBorder="1" applyAlignment="1" applyProtection="1">
      <alignment horizontal="center" vertical="center"/>
      <protection locked="0"/>
    </xf>
    <xf numFmtId="9" fontId="10" fillId="3" borderId="1" xfId="6" applyFont="1" applyFill="1" applyBorder="1" applyAlignment="1" applyProtection="1">
      <alignment horizontal="center" vertical="center"/>
      <protection locked="0"/>
    </xf>
    <xf numFmtId="14" fontId="9" fillId="4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right" vertical="center" wrapText="1" indent="2"/>
      <protection locked="0"/>
    </xf>
    <xf numFmtId="0" fontId="9" fillId="4" borderId="7" xfId="0" applyFont="1" applyFill="1" applyBorder="1" applyAlignment="1" applyProtection="1">
      <alignment horizontal="right" vertical="center" wrapText="1" indent="2"/>
      <protection locked="0"/>
    </xf>
    <xf numFmtId="44" fontId="9" fillId="0" borderId="8" xfId="0" applyNumberFormat="1" applyFont="1" applyBorder="1" applyAlignment="1" applyProtection="1">
      <alignment horizontal="right" vertical="center" wrapText="1" indent="2"/>
      <protection locked="0"/>
    </xf>
    <xf numFmtId="0" fontId="9" fillId="0" borderId="9" xfId="0" applyFont="1" applyBorder="1" applyAlignment="1" applyProtection="1">
      <alignment horizontal="right" vertical="center" wrapText="1" indent="2"/>
      <protection locked="0"/>
    </xf>
    <xf numFmtId="44" fontId="9" fillId="0" borderId="9" xfId="0" applyNumberFormat="1" applyFont="1" applyBorder="1" applyAlignment="1" applyProtection="1">
      <alignment horizontal="right" vertical="center" wrapText="1" indent="2"/>
      <protection locked="0"/>
    </xf>
    <xf numFmtId="44" fontId="5" fillId="4" borderId="10" xfId="0" applyNumberFormat="1" applyFont="1" applyFill="1" applyBorder="1" applyAlignment="1" applyProtection="1">
      <alignment horizontal="left" vertical="center"/>
      <protection locked="0"/>
    </xf>
    <xf numFmtId="10" fontId="10" fillId="3" borderId="1" xfId="6" applyNumberFormat="1" applyFont="1" applyFill="1" applyBorder="1" applyAlignment="1" applyProtection="1">
      <alignment horizontal="center" vertical="center"/>
    </xf>
    <xf numFmtId="44" fontId="10" fillId="3" borderId="1" xfId="0" applyNumberFormat="1" applyFont="1" applyFill="1" applyBorder="1" applyAlignment="1">
      <alignment horizontal="center" vertical="center"/>
    </xf>
    <xf numFmtId="9" fontId="10" fillId="3" borderId="1" xfId="6" applyFont="1" applyFill="1" applyBorder="1" applyAlignment="1" applyProtection="1">
      <alignment horizontal="center" vertical="center"/>
    </xf>
    <xf numFmtId="9" fontId="11" fillId="3" borderId="1" xfId="6" applyFont="1" applyFill="1" applyBorder="1" applyAlignment="1" applyProtection="1">
      <alignment horizontal="center" vertical="center"/>
    </xf>
    <xf numFmtId="0" fontId="28" fillId="0" borderId="0" xfId="0" applyFont="1"/>
    <xf numFmtId="0" fontId="22" fillId="0" borderId="0" xfId="0" applyFont="1" applyAlignment="1" applyProtection="1">
      <alignment horizontal="left"/>
      <protection locked="0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43" fontId="26" fillId="0" borderId="0" xfId="12" applyFont="1" applyAlignment="1"/>
    <xf numFmtId="0" fontId="30" fillId="0" borderId="0" xfId="0" applyFont="1" applyAlignment="1">
      <alignment vertical="center"/>
    </xf>
    <xf numFmtId="0" fontId="31" fillId="0" borderId="0" xfId="0" applyFont="1"/>
    <xf numFmtId="0" fontId="2" fillId="0" borderId="19" xfId="0" applyFont="1" applyBorder="1"/>
    <xf numFmtId="0" fontId="10" fillId="7" borderId="20" xfId="0" applyFont="1" applyFill="1" applyBorder="1" applyAlignment="1">
      <alignment horizontal="center" wrapText="1"/>
    </xf>
    <xf numFmtId="0" fontId="10" fillId="7" borderId="24" xfId="0" applyFont="1" applyFill="1" applyBorder="1" applyAlignment="1">
      <alignment horizontal="center" wrapText="1"/>
    </xf>
    <xf numFmtId="0" fontId="2" fillId="0" borderId="31" xfId="0" applyFont="1" applyBorder="1"/>
    <xf numFmtId="0" fontId="18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 applyAlignment="1" applyProtection="1">
      <alignment vertical="center"/>
      <protection locked="0"/>
    </xf>
    <xf numFmtId="0" fontId="36" fillId="0" borderId="0" xfId="0" applyFont="1"/>
    <xf numFmtId="0" fontId="1" fillId="4" borderId="1" xfId="0" applyFont="1" applyFill="1" applyBorder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vertical="top" wrapText="1"/>
    </xf>
    <xf numFmtId="0" fontId="9" fillId="4" borderId="7" xfId="0" applyFont="1" applyFill="1" applyBorder="1" applyAlignment="1">
      <alignment horizontal="right" vertical="center" wrapText="1"/>
    </xf>
    <xf numFmtId="0" fontId="9" fillId="4" borderId="11" xfId="0" applyFont="1" applyFill="1" applyBorder="1" applyAlignment="1">
      <alignment horizontal="right" vertical="center" wrapText="1"/>
    </xf>
    <xf numFmtId="44" fontId="10" fillId="0" borderId="29" xfId="5" applyFont="1" applyBorder="1" applyAlignment="1">
      <alignment horizontal="center" wrapText="1"/>
    </xf>
    <xf numFmtId="44" fontId="10" fillId="0" borderId="30" xfId="5" applyFont="1" applyBorder="1" applyAlignment="1">
      <alignment horizontal="center" wrapText="1"/>
    </xf>
    <xf numFmtId="0" fontId="9" fillId="7" borderId="5" xfId="0" applyFont="1" applyFill="1" applyBorder="1" applyAlignment="1">
      <alignment horizontal="left" vertical="center" wrapText="1"/>
    </xf>
    <xf numFmtId="0" fontId="9" fillId="7" borderId="6" xfId="0" applyFont="1" applyFill="1" applyBorder="1" applyAlignment="1">
      <alignment horizontal="left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wrapText="1"/>
    </xf>
    <xf numFmtId="0" fontId="9" fillId="6" borderId="14" xfId="0" applyFont="1" applyFill="1" applyBorder="1" applyAlignment="1">
      <alignment horizontal="center" wrapText="1"/>
    </xf>
    <xf numFmtId="0" fontId="9" fillId="6" borderId="15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32" fillId="6" borderId="17" xfId="0" applyFont="1" applyFill="1" applyBorder="1" applyAlignment="1">
      <alignment horizontal="center" vertical="center" wrapText="1"/>
    </xf>
    <xf numFmtId="0" fontId="32" fillId="6" borderId="18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wrapText="1"/>
    </xf>
    <xf numFmtId="0" fontId="10" fillId="7" borderId="13" xfId="0" applyFont="1" applyFill="1" applyBorder="1" applyAlignment="1">
      <alignment horizontal="center" wrapText="1"/>
    </xf>
    <xf numFmtId="0" fontId="10" fillId="7" borderId="22" xfId="0" applyFont="1" applyFill="1" applyBorder="1" applyAlignment="1">
      <alignment horizontal="center" wrapText="1"/>
    </xf>
    <xf numFmtId="0" fontId="10" fillId="7" borderId="25" xfId="0" applyFont="1" applyFill="1" applyBorder="1" applyAlignment="1">
      <alignment horizontal="center" wrapText="1"/>
    </xf>
    <xf numFmtId="0" fontId="10" fillId="7" borderId="26" xfId="0" applyFont="1" applyFill="1" applyBorder="1" applyAlignment="1">
      <alignment horizontal="center" wrapText="1"/>
    </xf>
    <xf numFmtId="0" fontId="10" fillId="7" borderId="27" xfId="0" applyFont="1" applyFill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23" fillId="0" borderId="0" xfId="0" applyFont="1" applyAlignment="1" applyProtection="1">
      <alignment horizontal="center"/>
      <protection locked="0"/>
    </xf>
    <xf numFmtId="44" fontId="24" fillId="0" borderId="5" xfId="12" applyNumberFormat="1" applyFont="1" applyBorder="1" applyAlignment="1">
      <alignment horizontal="center"/>
    </xf>
    <xf numFmtId="44" fontId="24" fillId="0" borderId="6" xfId="12" applyNumberFormat="1" applyFont="1" applyBorder="1" applyAlignment="1">
      <alignment horizontal="center"/>
    </xf>
    <xf numFmtId="44" fontId="24" fillId="0" borderId="4" xfId="12" applyNumberFormat="1" applyFont="1" applyBorder="1" applyAlignment="1">
      <alignment horizontal="center"/>
    </xf>
    <xf numFmtId="44" fontId="2" fillId="0" borderId="32" xfId="0" applyNumberFormat="1" applyFont="1" applyBorder="1" applyAlignment="1">
      <alignment horizontal="center"/>
    </xf>
    <xf numFmtId="44" fontId="2" fillId="0" borderId="33" xfId="0" applyNumberFormat="1" applyFont="1" applyBorder="1" applyAlignment="1">
      <alignment horizontal="center"/>
    </xf>
  </cellXfs>
  <cellStyles count="13">
    <cellStyle name="Dziesiętny" xfId="12" builtinId="3"/>
    <cellStyle name="Dziesiętny 2" xfId="2"/>
    <cellStyle name="Normalny" xfId="0" builtinId="0"/>
    <cellStyle name="Normalny 2" xfId="1"/>
    <cellStyle name="Normalny 2 2" xfId="8"/>
    <cellStyle name="Normalny 3" xfId="4"/>
    <cellStyle name="Normalny 4" xfId="7"/>
    <cellStyle name="Procentowy" xfId="6" builtinId="5"/>
    <cellStyle name="Procentowy 2" xfId="9"/>
    <cellStyle name="Walutowy" xfId="5" builtinId="4"/>
    <cellStyle name="Walutowy 2" xfId="3"/>
    <cellStyle name="Walutowy 2 2" xfId="10"/>
    <cellStyle name="Walutowy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tabSelected="1" showRuler="0" view="pageLayout" zoomScaleNormal="60" workbookViewId="0">
      <selection activeCell="G28" sqref="G28"/>
    </sheetView>
  </sheetViews>
  <sheetFormatPr defaultColWidth="9" defaultRowHeight="15"/>
  <cols>
    <col min="1" max="1" width="9" style="1" customWidth="1"/>
    <col min="2" max="2" width="3.875" style="1" customWidth="1"/>
    <col min="3" max="3" width="13.5" style="1" customWidth="1"/>
    <col min="4" max="4" width="19.25" style="1" customWidth="1"/>
    <col min="5" max="5" width="5.25" style="2" customWidth="1"/>
    <col min="6" max="6" width="11.25" style="1" customWidth="1"/>
    <col min="7" max="7" width="20.25" style="1" customWidth="1"/>
    <col min="8" max="8" width="13.75" style="1" customWidth="1"/>
    <col min="9" max="9" width="16" style="1" customWidth="1"/>
    <col min="10" max="10" width="8.5" style="1" customWidth="1"/>
    <col min="11" max="11" width="7.5" style="1" customWidth="1"/>
    <col min="12" max="12" width="7" style="2" customWidth="1"/>
    <col min="13" max="13" width="19.25" style="1" customWidth="1"/>
    <col min="14" max="14" width="11.375" style="4" customWidth="1"/>
    <col min="15" max="15" width="13.5" style="1" customWidth="1"/>
    <col min="16" max="16" width="11.75" style="1" customWidth="1"/>
    <col min="17" max="17" width="13.5" style="1" customWidth="1"/>
    <col min="18" max="18" width="14.75" style="1" customWidth="1"/>
    <col min="19" max="19" width="16.125" style="1" customWidth="1"/>
    <col min="20" max="20" width="10.5" style="1" bestFit="1" customWidth="1"/>
    <col min="21" max="21" width="16.75" style="1" customWidth="1"/>
    <col min="22" max="22" width="17.75" style="1" customWidth="1"/>
    <col min="23" max="23" width="15.25" style="1" customWidth="1"/>
    <col min="24" max="24" width="18.75" style="1" customWidth="1"/>
    <col min="25" max="16384" width="9" style="1"/>
  </cols>
  <sheetData>
    <row r="1" spans="2:19" ht="15.75">
      <c r="K1" s="90" t="s">
        <v>163</v>
      </c>
    </row>
    <row r="2" spans="2:19" s="8" customFormat="1">
      <c r="C2" s="10"/>
      <c r="D2" s="11"/>
      <c r="K2" s="48"/>
      <c r="L2" s="48"/>
      <c r="M2" s="13"/>
    </row>
    <row r="3" spans="2:19" s="8" customFormat="1">
      <c r="B3" s="14" t="s">
        <v>144</v>
      </c>
      <c r="C3" s="10"/>
      <c r="D3" s="11"/>
      <c r="K3" s="48"/>
      <c r="L3" s="48"/>
      <c r="M3" s="13"/>
    </row>
    <row r="4" spans="2:19" s="8" customFormat="1">
      <c r="B4" s="15" t="s">
        <v>145</v>
      </c>
      <c r="C4" s="10"/>
      <c r="D4" s="11"/>
      <c r="K4" s="91" t="s">
        <v>164</v>
      </c>
      <c r="L4" s="48"/>
      <c r="M4" s="13"/>
    </row>
    <row r="5" spans="2:19" s="8" customFormat="1">
      <c r="C5" s="10"/>
      <c r="D5" s="11"/>
      <c r="L5" s="43"/>
      <c r="M5" s="13"/>
    </row>
    <row r="6" spans="2:19" s="8" customFormat="1" ht="26.25">
      <c r="B6" s="16"/>
      <c r="C6" s="10"/>
      <c r="D6" s="11"/>
      <c r="G6" s="17" t="s">
        <v>4</v>
      </c>
      <c r="L6" s="45"/>
      <c r="M6" s="13"/>
    </row>
    <row r="7" spans="2:19" s="8" customFormat="1" ht="26.25">
      <c r="B7" s="16"/>
      <c r="C7" s="10"/>
      <c r="D7" s="11"/>
      <c r="G7" s="18" t="s">
        <v>5</v>
      </c>
      <c r="K7" s="48"/>
      <c r="L7" s="48"/>
      <c r="M7" s="13"/>
    </row>
    <row r="8" spans="2:19" s="8" customFormat="1" ht="26.25">
      <c r="B8" s="16"/>
      <c r="C8" s="10"/>
      <c r="D8" s="11"/>
      <c r="G8" s="18" t="s">
        <v>6</v>
      </c>
      <c r="K8" s="12"/>
      <c r="M8" s="13"/>
    </row>
    <row r="9" spans="2:19" s="8" customFormat="1">
      <c r="C9" s="10"/>
      <c r="D9" s="11"/>
      <c r="E9" s="19"/>
      <c r="K9" s="12"/>
      <c r="M9" s="13"/>
    </row>
    <row r="10" spans="2:19" s="8" customFormat="1" ht="21">
      <c r="C10" s="10"/>
      <c r="D10" s="11"/>
      <c r="G10" s="20" t="s">
        <v>146</v>
      </c>
      <c r="K10" s="12"/>
      <c r="M10" s="13"/>
    </row>
    <row r="11" spans="2:19" s="8" customFormat="1" ht="5.45" customHeight="1">
      <c r="C11" s="10"/>
      <c r="D11" s="11"/>
      <c r="G11" s="21"/>
      <c r="K11" s="12"/>
      <c r="M11" s="13"/>
    </row>
    <row r="12" spans="2:19" s="8" customFormat="1" ht="16.5" customHeight="1">
      <c r="B12" s="95" t="s">
        <v>147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8"/>
      <c r="O12" s="59"/>
      <c r="P12" s="60"/>
      <c r="Q12" s="58"/>
      <c r="R12" s="58"/>
      <c r="S12" s="60"/>
    </row>
    <row r="13" spans="2:19" s="8" customFormat="1" ht="15.75">
      <c r="B13" s="92" t="s">
        <v>167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8"/>
      <c r="O13" s="59"/>
      <c r="P13" s="94"/>
      <c r="Q13" s="58"/>
      <c r="R13" s="58"/>
      <c r="S13" s="94"/>
    </row>
    <row r="14" spans="2:19" s="8" customFormat="1">
      <c r="B14" s="108" t="s">
        <v>165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</row>
    <row r="15" spans="2:19" s="8" customFormat="1" ht="30" customHeight="1">
      <c r="B15" s="92" t="s">
        <v>166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59"/>
      <c r="P15" s="94"/>
      <c r="Q15" s="58"/>
      <c r="R15" s="58"/>
      <c r="S15" s="94"/>
    </row>
    <row r="16" spans="2:19" s="8" customFormat="1" ht="102.75" customHeight="1">
      <c r="B16" s="107" t="s">
        <v>213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93"/>
    </row>
    <row r="17" spans="2:24" ht="18.600000000000001" customHeight="1">
      <c r="B17" s="96" t="s">
        <v>174</v>
      </c>
    </row>
    <row r="18" spans="2:24" s="3" customFormat="1" ht="49.5" customHeight="1">
      <c r="B18" s="24" t="s">
        <v>7</v>
      </c>
      <c r="C18" s="24" t="s">
        <v>8</v>
      </c>
      <c r="D18" s="25" t="s">
        <v>9</v>
      </c>
      <c r="E18" s="24" t="s">
        <v>10</v>
      </c>
      <c r="F18" s="24" t="s">
        <v>11</v>
      </c>
      <c r="G18" s="24" t="s">
        <v>12</v>
      </c>
      <c r="H18" s="24" t="s">
        <v>0</v>
      </c>
      <c r="I18" s="24" t="s">
        <v>13</v>
      </c>
      <c r="J18" s="24" t="s">
        <v>2</v>
      </c>
      <c r="K18" s="24" t="s">
        <v>14</v>
      </c>
      <c r="L18" s="24" t="s">
        <v>15</v>
      </c>
      <c r="M18" s="25" t="s">
        <v>208</v>
      </c>
      <c r="N18" s="64" t="s">
        <v>209</v>
      </c>
      <c r="O18" s="64" t="s">
        <v>210</v>
      </c>
      <c r="P18" s="65" t="s">
        <v>211</v>
      </c>
      <c r="Q18" s="65" t="s">
        <v>212</v>
      </c>
      <c r="R18" s="66" t="s">
        <v>16</v>
      </c>
      <c r="S18" s="67" t="s">
        <v>152</v>
      </c>
      <c r="T18" s="68" t="s">
        <v>151</v>
      </c>
      <c r="U18" s="68" t="s">
        <v>153</v>
      </c>
      <c r="V18" s="68" t="s">
        <v>154</v>
      </c>
      <c r="W18" s="68" t="s">
        <v>155</v>
      </c>
      <c r="X18" s="69" t="s">
        <v>119</v>
      </c>
    </row>
    <row r="19" spans="2:24" s="5" customFormat="1" ht="49.5" customHeight="1">
      <c r="B19" s="27">
        <v>1</v>
      </c>
      <c r="C19" s="28" t="s">
        <v>4</v>
      </c>
      <c r="D19" s="29" t="s">
        <v>214</v>
      </c>
      <c r="E19" s="27" t="s">
        <v>17</v>
      </c>
      <c r="F19" s="28" t="s">
        <v>18</v>
      </c>
      <c r="G19" s="28" t="s">
        <v>19</v>
      </c>
      <c r="H19" s="28" t="s">
        <v>20</v>
      </c>
      <c r="I19" s="29" t="s">
        <v>21</v>
      </c>
      <c r="J19" s="28">
        <v>2000</v>
      </c>
      <c r="K19" s="28">
        <v>2996</v>
      </c>
      <c r="L19" s="27">
        <v>4</v>
      </c>
      <c r="M19" s="30">
        <v>39000</v>
      </c>
      <c r="N19" s="70">
        <v>45292</v>
      </c>
      <c r="O19" s="70">
        <v>45292</v>
      </c>
      <c r="P19" s="70" t="s">
        <v>1</v>
      </c>
      <c r="Q19" s="70">
        <v>45292</v>
      </c>
      <c r="R19" s="71" t="s">
        <v>68</v>
      </c>
      <c r="S19" s="72"/>
      <c r="T19" s="73"/>
      <c r="U19" s="74">
        <f>ROUND(M19*T19,2)</f>
        <v>0</v>
      </c>
      <c r="V19" s="75"/>
      <c r="W19" s="89" t="s">
        <v>118</v>
      </c>
      <c r="X19" s="76">
        <f>SUM(S19,U19:V19)</f>
        <v>0</v>
      </c>
    </row>
    <row r="20" spans="2:24" s="5" customFormat="1" ht="49.5" customHeight="1">
      <c r="B20" s="27">
        <v>2</v>
      </c>
      <c r="C20" s="28" t="s">
        <v>4</v>
      </c>
      <c r="D20" s="29" t="s">
        <v>214</v>
      </c>
      <c r="E20" s="27" t="s">
        <v>23</v>
      </c>
      <c r="F20" s="28" t="s">
        <v>24</v>
      </c>
      <c r="G20" s="28" t="s">
        <v>25</v>
      </c>
      <c r="H20" s="28" t="s">
        <v>26</v>
      </c>
      <c r="I20" s="29" t="s">
        <v>27</v>
      </c>
      <c r="J20" s="28">
        <v>2017</v>
      </c>
      <c r="K20" s="28">
        <v>1968</v>
      </c>
      <c r="L20" s="27">
        <v>8</v>
      </c>
      <c r="M20" s="30">
        <v>90615</v>
      </c>
      <c r="N20" s="70">
        <v>45292</v>
      </c>
      <c r="O20" s="70">
        <v>45292</v>
      </c>
      <c r="P20" s="70">
        <v>45292</v>
      </c>
      <c r="Q20" s="70">
        <v>45292</v>
      </c>
      <c r="R20" s="71" t="s">
        <v>22</v>
      </c>
      <c r="S20" s="72"/>
      <c r="T20" s="73"/>
      <c r="U20" s="74">
        <f t="shared" ref="U20:U32" si="0">ROUND(M20*T20,2)</f>
        <v>0</v>
      </c>
      <c r="V20" s="75"/>
      <c r="W20" s="75"/>
      <c r="X20" s="76">
        <f t="shared" ref="X20:X59" si="1">SUM(S20,U20:W20)</f>
        <v>0</v>
      </c>
    </row>
    <row r="21" spans="2:24" s="5" customFormat="1" ht="49.5" customHeight="1">
      <c r="B21" s="27">
        <v>3</v>
      </c>
      <c r="C21" s="28" t="s">
        <v>4</v>
      </c>
      <c r="D21" s="29" t="s">
        <v>214</v>
      </c>
      <c r="E21" s="27" t="s">
        <v>23</v>
      </c>
      <c r="F21" s="28" t="s">
        <v>182</v>
      </c>
      <c r="G21" s="28" t="s">
        <v>183</v>
      </c>
      <c r="H21" s="28" t="s">
        <v>41</v>
      </c>
      <c r="I21" s="29" t="s">
        <v>184</v>
      </c>
      <c r="J21" s="28">
        <v>2021</v>
      </c>
      <c r="K21" s="28">
        <v>1498</v>
      </c>
      <c r="L21" s="27">
        <v>5</v>
      </c>
      <c r="M21" s="30">
        <v>101766</v>
      </c>
      <c r="N21" s="70">
        <v>45292</v>
      </c>
      <c r="O21" s="70">
        <v>45292</v>
      </c>
      <c r="P21" s="70">
        <v>45292</v>
      </c>
      <c r="Q21" s="70">
        <v>45292</v>
      </c>
      <c r="R21" s="71" t="s">
        <v>22</v>
      </c>
      <c r="S21" s="72"/>
      <c r="T21" s="73"/>
      <c r="U21" s="74">
        <f t="shared" si="0"/>
        <v>0</v>
      </c>
      <c r="V21" s="75"/>
      <c r="W21" s="75"/>
      <c r="X21" s="76">
        <f t="shared" si="1"/>
        <v>0</v>
      </c>
    </row>
    <row r="22" spans="2:24" s="5" customFormat="1" ht="63.75" customHeight="1">
      <c r="B22" s="27">
        <v>4</v>
      </c>
      <c r="C22" s="28" t="s">
        <v>4</v>
      </c>
      <c r="D22" s="29" t="s">
        <v>217</v>
      </c>
      <c r="E22" s="27" t="s">
        <v>23</v>
      </c>
      <c r="F22" s="28" t="s">
        <v>120</v>
      </c>
      <c r="G22" s="28" t="s">
        <v>121</v>
      </c>
      <c r="H22" s="28" t="s">
        <v>26</v>
      </c>
      <c r="I22" s="29" t="s">
        <v>122</v>
      </c>
      <c r="J22" s="28">
        <v>2019</v>
      </c>
      <c r="K22" s="28">
        <v>1395</v>
      </c>
      <c r="L22" s="27">
        <v>7</v>
      </c>
      <c r="M22" s="30">
        <v>69781</v>
      </c>
      <c r="N22" s="70">
        <v>45292</v>
      </c>
      <c r="O22" s="70">
        <v>45292</v>
      </c>
      <c r="P22" s="70">
        <v>45292</v>
      </c>
      <c r="Q22" s="70">
        <v>45292</v>
      </c>
      <c r="R22" s="71" t="s">
        <v>22</v>
      </c>
      <c r="S22" s="72"/>
      <c r="T22" s="73"/>
      <c r="U22" s="74">
        <f t="shared" si="0"/>
        <v>0</v>
      </c>
      <c r="V22" s="75"/>
      <c r="W22" s="75"/>
      <c r="X22" s="76">
        <f t="shared" si="1"/>
        <v>0</v>
      </c>
    </row>
    <row r="23" spans="2:24" s="5" customFormat="1" ht="63.75" customHeight="1">
      <c r="B23" s="27">
        <v>5</v>
      </c>
      <c r="C23" s="28" t="s">
        <v>4</v>
      </c>
      <c r="D23" s="29" t="s">
        <v>217</v>
      </c>
      <c r="E23" s="27" t="s">
        <v>23</v>
      </c>
      <c r="F23" s="28" t="s">
        <v>140</v>
      </c>
      <c r="G23" s="28" t="s">
        <v>141</v>
      </c>
      <c r="H23" s="28" t="s">
        <v>50</v>
      </c>
      <c r="I23" s="29" t="s">
        <v>142</v>
      </c>
      <c r="J23" s="28">
        <v>2020</v>
      </c>
      <c r="K23" s="28">
        <v>1499</v>
      </c>
      <c r="L23" s="27">
        <v>7</v>
      </c>
      <c r="M23" s="30">
        <v>85413</v>
      </c>
      <c r="N23" s="70">
        <v>45292</v>
      </c>
      <c r="O23" s="70">
        <v>45292</v>
      </c>
      <c r="P23" s="77">
        <v>45292</v>
      </c>
      <c r="Q23" s="70">
        <v>45292</v>
      </c>
      <c r="R23" s="71" t="s">
        <v>22</v>
      </c>
      <c r="S23" s="72"/>
      <c r="T23" s="73"/>
      <c r="U23" s="74">
        <f t="shared" si="0"/>
        <v>0</v>
      </c>
      <c r="V23" s="75"/>
      <c r="W23" s="75"/>
      <c r="X23" s="76">
        <f t="shared" si="1"/>
        <v>0</v>
      </c>
    </row>
    <row r="24" spans="2:24" s="5" customFormat="1" ht="45">
      <c r="B24" s="27">
        <v>6</v>
      </c>
      <c r="C24" s="28" t="s">
        <v>4</v>
      </c>
      <c r="D24" s="29" t="s">
        <v>135</v>
      </c>
      <c r="E24" s="27" t="s">
        <v>23</v>
      </c>
      <c r="F24" s="33" t="s">
        <v>29</v>
      </c>
      <c r="G24" s="28" t="s">
        <v>30</v>
      </c>
      <c r="H24" s="28" t="s">
        <v>26</v>
      </c>
      <c r="I24" s="29" t="s">
        <v>28</v>
      </c>
      <c r="J24" s="28">
        <v>2006</v>
      </c>
      <c r="K24" s="32">
        <v>1896</v>
      </c>
      <c r="L24" s="27">
        <v>9</v>
      </c>
      <c r="M24" s="30">
        <v>29284</v>
      </c>
      <c r="N24" s="70">
        <v>45292</v>
      </c>
      <c r="O24" s="70">
        <v>45292</v>
      </c>
      <c r="P24" s="70">
        <v>45292</v>
      </c>
      <c r="Q24" s="70">
        <v>45292</v>
      </c>
      <c r="R24" s="71" t="s">
        <v>22</v>
      </c>
      <c r="S24" s="72"/>
      <c r="T24" s="73"/>
      <c r="U24" s="74">
        <f t="shared" si="0"/>
        <v>0</v>
      </c>
      <c r="V24" s="75"/>
      <c r="W24" s="75"/>
      <c r="X24" s="76">
        <f t="shared" si="1"/>
        <v>0</v>
      </c>
    </row>
    <row r="25" spans="2:24" s="5" customFormat="1" ht="70.5" customHeight="1">
      <c r="B25" s="27">
        <v>7</v>
      </c>
      <c r="C25" s="28" t="s">
        <v>4</v>
      </c>
      <c r="D25" s="29" t="s">
        <v>220</v>
      </c>
      <c r="E25" s="27" t="s">
        <v>23</v>
      </c>
      <c r="F25" s="33" t="s">
        <v>33</v>
      </c>
      <c r="G25" s="28" t="s">
        <v>34</v>
      </c>
      <c r="H25" s="28" t="s">
        <v>31</v>
      </c>
      <c r="I25" s="34" t="s">
        <v>35</v>
      </c>
      <c r="J25" s="28">
        <v>2004</v>
      </c>
      <c r="K25" s="32">
        <v>1108</v>
      </c>
      <c r="L25" s="27">
        <v>5</v>
      </c>
      <c r="M25" s="30" t="s">
        <v>1</v>
      </c>
      <c r="N25" s="70">
        <v>45292</v>
      </c>
      <c r="O25" s="77" t="s">
        <v>1</v>
      </c>
      <c r="P25" s="70">
        <v>45292</v>
      </c>
      <c r="Q25" s="70">
        <v>45292</v>
      </c>
      <c r="R25" s="71" t="s">
        <v>32</v>
      </c>
      <c r="S25" s="72"/>
      <c r="T25" s="86" t="s">
        <v>118</v>
      </c>
      <c r="U25" s="87" t="s">
        <v>118</v>
      </c>
      <c r="V25" s="75"/>
      <c r="W25" s="75"/>
      <c r="X25" s="76">
        <f t="shared" si="1"/>
        <v>0</v>
      </c>
    </row>
    <row r="26" spans="2:24" s="5" customFormat="1" ht="66" customHeight="1">
      <c r="B26" s="27">
        <v>8</v>
      </c>
      <c r="C26" s="28" t="s">
        <v>4</v>
      </c>
      <c r="D26" s="29" t="s">
        <v>220</v>
      </c>
      <c r="E26" s="27" t="s">
        <v>23</v>
      </c>
      <c r="F26" s="33" t="s">
        <v>185</v>
      </c>
      <c r="G26" s="28" t="s">
        <v>186</v>
      </c>
      <c r="H26" s="28" t="s">
        <v>31</v>
      </c>
      <c r="I26" s="29" t="s">
        <v>35</v>
      </c>
      <c r="J26" s="28">
        <v>2022</v>
      </c>
      <c r="K26" s="28">
        <v>1242</v>
      </c>
      <c r="L26" s="27">
        <v>4</v>
      </c>
      <c r="M26" s="30">
        <v>60896</v>
      </c>
      <c r="N26" s="70">
        <v>45292</v>
      </c>
      <c r="O26" s="70">
        <v>45292</v>
      </c>
      <c r="P26" s="70">
        <v>45292</v>
      </c>
      <c r="Q26" s="70">
        <v>45292</v>
      </c>
      <c r="R26" s="71" t="s">
        <v>22</v>
      </c>
      <c r="S26" s="72"/>
      <c r="T26" s="73"/>
      <c r="U26" s="74">
        <f t="shared" si="0"/>
        <v>0</v>
      </c>
      <c r="V26" s="75"/>
      <c r="W26" s="75"/>
      <c r="X26" s="76">
        <f t="shared" si="1"/>
        <v>0</v>
      </c>
    </row>
    <row r="27" spans="2:24" s="5" customFormat="1" ht="49.5" customHeight="1">
      <c r="B27" s="27">
        <v>9</v>
      </c>
      <c r="C27" s="28" t="s">
        <v>4</v>
      </c>
      <c r="D27" s="29" t="s">
        <v>36</v>
      </c>
      <c r="E27" s="27" t="s">
        <v>23</v>
      </c>
      <c r="F27" s="33" t="s">
        <v>37</v>
      </c>
      <c r="G27" s="28" t="s">
        <v>187</v>
      </c>
      <c r="H27" s="28" t="s">
        <v>38</v>
      </c>
      <c r="I27" s="29" t="s">
        <v>39</v>
      </c>
      <c r="J27" s="28">
        <v>2012</v>
      </c>
      <c r="K27" s="32">
        <v>1995</v>
      </c>
      <c r="L27" s="27">
        <v>9</v>
      </c>
      <c r="M27" s="30">
        <v>38278</v>
      </c>
      <c r="N27" s="70">
        <v>45292</v>
      </c>
      <c r="O27" s="70">
        <v>45292</v>
      </c>
      <c r="P27" s="70">
        <v>45292</v>
      </c>
      <c r="Q27" s="70">
        <v>45292</v>
      </c>
      <c r="R27" s="71" t="s">
        <v>22</v>
      </c>
      <c r="S27" s="72"/>
      <c r="T27" s="73"/>
      <c r="U27" s="74">
        <f t="shared" si="0"/>
        <v>0</v>
      </c>
      <c r="V27" s="75"/>
      <c r="W27" s="75"/>
      <c r="X27" s="76">
        <f t="shared" si="1"/>
        <v>0</v>
      </c>
    </row>
    <row r="28" spans="2:24" s="5" customFormat="1" ht="49.5" customHeight="1">
      <c r="B28" s="27">
        <v>10</v>
      </c>
      <c r="C28" s="28" t="s">
        <v>4</v>
      </c>
      <c r="D28" s="29" t="s">
        <v>36</v>
      </c>
      <c r="E28" s="27" t="s">
        <v>23</v>
      </c>
      <c r="F28" s="35" t="s">
        <v>40</v>
      </c>
      <c r="G28" s="28" t="s">
        <v>188</v>
      </c>
      <c r="H28" s="28" t="s">
        <v>41</v>
      </c>
      <c r="I28" s="29" t="s">
        <v>42</v>
      </c>
      <c r="J28" s="28">
        <v>2014</v>
      </c>
      <c r="K28" s="32">
        <v>1390</v>
      </c>
      <c r="L28" s="27">
        <v>5</v>
      </c>
      <c r="M28" s="30">
        <v>17748</v>
      </c>
      <c r="N28" s="70">
        <v>45292</v>
      </c>
      <c r="O28" s="70">
        <v>45292</v>
      </c>
      <c r="P28" s="70">
        <v>45292</v>
      </c>
      <c r="Q28" s="70">
        <v>45292</v>
      </c>
      <c r="R28" s="71" t="s">
        <v>22</v>
      </c>
      <c r="S28" s="72"/>
      <c r="T28" s="73"/>
      <c r="U28" s="74">
        <f t="shared" si="0"/>
        <v>0</v>
      </c>
      <c r="V28" s="75"/>
      <c r="W28" s="75"/>
      <c r="X28" s="76">
        <f t="shared" si="1"/>
        <v>0</v>
      </c>
    </row>
    <row r="29" spans="2:24" s="5" customFormat="1" ht="49.5" customHeight="1">
      <c r="B29" s="27">
        <v>11</v>
      </c>
      <c r="C29" s="28" t="s">
        <v>4</v>
      </c>
      <c r="D29" s="106" t="s">
        <v>215</v>
      </c>
      <c r="E29" s="27" t="s">
        <v>43</v>
      </c>
      <c r="F29" s="33" t="s">
        <v>123</v>
      </c>
      <c r="G29" s="28" t="s">
        <v>124</v>
      </c>
      <c r="H29" s="28" t="s">
        <v>26</v>
      </c>
      <c r="I29" s="29" t="s">
        <v>125</v>
      </c>
      <c r="J29" s="28">
        <v>2019</v>
      </c>
      <c r="K29" s="28">
        <v>1968</v>
      </c>
      <c r="L29" s="27">
        <v>7</v>
      </c>
      <c r="M29" s="30">
        <v>139806</v>
      </c>
      <c r="N29" s="70">
        <v>45292</v>
      </c>
      <c r="O29" s="70">
        <v>45292</v>
      </c>
      <c r="P29" s="70">
        <v>45292</v>
      </c>
      <c r="Q29" s="70">
        <v>45292</v>
      </c>
      <c r="R29" s="71" t="s">
        <v>22</v>
      </c>
      <c r="S29" s="72"/>
      <c r="T29" s="73"/>
      <c r="U29" s="74">
        <f t="shared" si="0"/>
        <v>0</v>
      </c>
      <c r="V29" s="75"/>
      <c r="W29" s="75"/>
      <c r="X29" s="76">
        <f t="shared" si="1"/>
        <v>0</v>
      </c>
    </row>
    <row r="30" spans="2:24" s="5" customFormat="1" ht="49.5" customHeight="1">
      <c r="B30" s="27">
        <v>12</v>
      </c>
      <c r="C30" s="28" t="s">
        <v>4</v>
      </c>
      <c r="D30" s="34" t="s">
        <v>44</v>
      </c>
      <c r="E30" s="27" t="s">
        <v>23</v>
      </c>
      <c r="F30" s="33" t="s">
        <v>189</v>
      </c>
      <c r="G30" s="28" t="s">
        <v>190</v>
      </c>
      <c r="H30" s="28" t="s">
        <v>191</v>
      </c>
      <c r="I30" s="29" t="s">
        <v>192</v>
      </c>
      <c r="J30" s="28">
        <v>2023</v>
      </c>
      <c r="K30" s="28">
        <v>1995</v>
      </c>
      <c r="L30" s="27">
        <v>9</v>
      </c>
      <c r="M30" s="30">
        <v>191142</v>
      </c>
      <c r="N30" s="70">
        <v>45292</v>
      </c>
      <c r="O30" s="70">
        <v>45292</v>
      </c>
      <c r="P30" s="70">
        <v>45292</v>
      </c>
      <c r="Q30" s="70">
        <v>45292</v>
      </c>
      <c r="R30" s="71" t="s">
        <v>22</v>
      </c>
      <c r="S30" s="72"/>
      <c r="T30" s="73"/>
      <c r="U30" s="74">
        <f t="shared" si="0"/>
        <v>0</v>
      </c>
      <c r="V30" s="75"/>
      <c r="W30" s="75"/>
      <c r="X30" s="76">
        <f t="shared" si="1"/>
        <v>0</v>
      </c>
    </row>
    <row r="31" spans="2:24" s="5" customFormat="1" ht="49.5" customHeight="1">
      <c r="B31" s="27">
        <v>13</v>
      </c>
      <c r="C31" s="28" t="s">
        <v>4</v>
      </c>
      <c r="D31" s="29" t="s">
        <v>216</v>
      </c>
      <c r="E31" s="27" t="s">
        <v>23</v>
      </c>
      <c r="F31" s="33" t="s">
        <v>45</v>
      </c>
      <c r="G31" s="28" t="s">
        <v>46</v>
      </c>
      <c r="H31" s="28" t="s">
        <v>41</v>
      </c>
      <c r="I31" s="29" t="s">
        <v>47</v>
      </c>
      <c r="J31" s="28">
        <v>2007</v>
      </c>
      <c r="K31" s="28">
        <v>1595</v>
      </c>
      <c r="L31" s="27">
        <v>5</v>
      </c>
      <c r="M31" s="30">
        <v>11635</v>
      </c>
      <c r="N31" s="70">
        <v>45292</v>
      </c>
      <c r="O31" s="70">
        <v>45292</v>
      </c>
      <c r="P31" s="70">
        <v>45292</v>
      </c>
      <c r="Q31" s="70">
        <v>45292</v>
      </c>
      <c r="R31" s="71" t="s">
        <v>22</v>
      </c>
      <c r="S31" s="72"/>
      <c r="T31" s="73"/>
      <c r="U31" s="74">
        <f t="shared" si="0"/>
        <v>0</v>
      </c>
      <c r="V31" s="75"/>
      <c r="W31" s="75"/>
      <c r="X31" s="76">
        <f>SUM(S31,U31:W31)</f>
        <v>0</v>
      </c>
    </row>
    <row r="32" spans="2:24" s="5" customFormat="1" ht="49.5" customHeight="1">
      <c r="B32" s="27">
        <v>14</v>
      </c>
      <c r="C32" s="28" t="s">
        <v>4</v>
      </c>
      <c r="D32" s="29" t="s">
        <v>219</v>
      </c>
      <c r="E32" s="27" t="s">
        <v>23</v>
      </c>
      <c r="F32" s="35" t="s">
        <v>48</v>
      </c>
      <c r="G32" s="28" t="s">
        <v>49</v>
      </c>
      <c r="H32" s="28" t="s">
        <v>50</v>
      </c>
      <c r="I32" s="29" t="s">
        <v>51</v>
      </c>
      <c r="J32" s="28">
        <v>2007</v>
      </c>
      <c r="K32" s="28">
        <v>1560</v>
      </c>
      <c r="L32" s="27">
        <v>5</v>
      </c>
      <c r="M32" s="26">
        <v>13144</v>
      </c>
      <c r="N32" s="70">
        <v>45292</v>
      </c>
      <c r="O32" s="70">
        <v>45292</v>
      </c>
      <c r="P32" s="70">
        <v>45292</v>
      </c>
      <c r="Q32" s="70">
        <v>45292</v>
      </c>
      <c r="R32" s="71" t="s">
        <v>22</v>
      </c>
      <c r="S32" s="72"/>
      <c r="T32" s="73"/>
      <c r="U32" s="74">
        <f t="shared" si="0"/>
        <v>0</v>
      </c>
      <c r="V32" s="75"/>
      <c r="W32" s="75"/>
      <c r="X32" s="76">
        <f>SUM(S32,U32:W32)</f>
        <v>0</v>
      </c>
    </row>
    <row r="33" spans="2:24" s="5" customFormat="1" ht="49.5" customHeight="1">
      <c r="B33" s="27">
        <v>15</v>
      </c>
      <c r="C33" s="28" t="s">
        <v>4</v>
      </c>
      <c r="D33" s="29" t="s">
        <v>218</v>
      </c>
      <c r="E33" s="27" t="s">
        <v>23</v>
      </c>
      <c r="F33" s="33" t="s">
        <v>127</v>
      </c>
      <c r="G33" s="28" t="s">
        <v>130</v>
      </c>
      <c r="H33" s="33" t="s">
        <v>50</v>
      </c>
      <c r="I33" s="29" t="s">
        <v>134</v>
      </c>
      <c r="J33" s="29">
        <v>2019</v>
      </c>
      <c r="K33" s="31">
        <v>1499</v>
      </c>
      <c r="L33" s="27">
        <v>7</v>
      </c>
      <c r="M33" s="30">
        <v>95447</v>
      </c>
      <c r="N33" s="70">
        <v>45292</v>
      </c>
      <c r="O33" s="77">
        <v>45292</v>
      </c>
      <c r="P33" s="77">
        <v>45292</v>
      </c>
      <c r="Q33" s="77">
        <v>45292</v>
      </c>
      <c r="R33" s="71" t="s">
        <v>22</v>
      </c>
      <c r="S33" s="72"/>
      <c r="T33" s="73"/>
      <c r="U33" s="74">
        <f t="shared" ref="U33" si="2">ROUND(M33*T33,2)</f>
        <v>0</v>
      </c>
      <c r="V33" s="75"/>
      <c r="W33" s="75"/>
      <c r="X33" s="76">
        <f t="shared" si="1"/>
        <v>0</v>
      </c>
    </row>
    <row r="34" spans="2:24" s="5" customFormat="1" ht="49.5" customHeight="1">
      <c r="B34" s="27">
        <v>16</v>
      </c>
      <c r="C34" s="28" t="s">
        <v>4</v>
      </c>
      <c r="D34" s="29" t="s">
        <v>52</v>
      </c>
      <c r="E34" s="27" t="s">
        <v>53</v>
      </c>
      <c r="F34" s="28" t="s">
        <v>54</v>
      </c>
      <c r="G34" s="28" t="s">
        <v>55</v>
      </c>
      <c r="H34" s="33" t="s">
        <v>56</v>
      </c>
      <c r="I34" s="29" t="s">
        <v>57</v>
      </c>
      <c r="J34" s="28">
        <v>2007</v>
      </c>
      <c r="K34" s="31" t="s">
        <v>1</v>
      </c>
      <c r="L34" s="27" t="s">
        <v>1</v>
      </c>
      <c r="M34" s="30" t="s">
        <v>1</v>
      </c>
      <c r="N34" s="70">
        <v>45292</v>
      </c>
      <c r="O34" s="77" t="s">
        <v>1</v>
      </c>
      <c r="P34" s="77" t="s">
        <v>1</v>
      </c>
      <c r="Q34" s="77" t="s">
        <v>1</v>
      </c>
      <c r="R34" s="71" t="s">
        <v>3</v>
      </c>
      <c r="S34" s="72"/>
      <c r="T34" s="86" t="s">
        <v>118</v>
      </c>
      <c r="U34" s="88" t="s">
        <v>118</v>
      </c>
      <c r="V34" s="88" t="s">
        <v>118</v>
      </c>
      <c r="W34" s="88" t="s">
        <v>118</v>
      </c>
      <c r="X34" s="76">
        <f t="shared" si="1"/>
        <v>0</v>
      </c>
    </row>
    <row r="35" spans="2:24" s="5" customFormat="1" ht="49.5" customHeight="1">
      <c r="B35" s="27">
        <v>17</v>
      </c>
      <c r="C35" s="28" t="s">
        <v>4</v>
      </c>
      <c r="D35" s="29" t="s">
        <v>52</v>
      </c>
      <c r="E35" s="27" t="s">
        <v>53</v>
      </c>
      <c r="F35" s="28" t="s">
        <v>58</v>
      </c>
      <c r="G35" s="28" t="s">
        <v>59</v>
      </c>
      <c r="H35" s="28" t="s">
        <v>56</v>
      </c>
      <c r="I35" s="29" t="s">
        <v>60</v>
      </c>
      <c r="J35" s="28">
        <v>2007</v>
      </c>
      <c r="K35" s="31" t="s">
        <v>1</v>
      </c>
      <c r="L35" s="27" t="s">
        <v>1</v>
      </c>
      <c r="M35" s="30" t="s">
        <v>1</v>
      </c>
      <c r="N35" s="70">
        <v>45292</v>
      </c>
      <c r="O35" s="77" t="s">
        <v>1</v>
      </c>
      <c r="P35" s="77" t="s">
        <v>1</v>
      </c>
      <c r="Q35" s="77" t="s">
        <v>1</v>
      </c>
      <c r="R35" s="71" t="s">
        <v>3</v>
      </c>
      <c r="S35" s="72"/>
      <c r="T35" s="86" t="s">
        <v>118</v>
      </c>
      <c r="U35" s="88" t="s">
        <v>118</v>
      </c>
      <c r="V35" s="88" t="s">
        <v>118</v>
      </c>
      <c r="W35" s="88" t="s">
        <v>118</v>
      </c>
      <c r="X35" s="76">
        <f>SUM(S35,U35:W35)</f>
        <v>0</v>
      </c>
    </row>
    <row r="36" spans="2:24" s="5" customFormat="1" ht="49.5" customHeight="1">
      <c r="B36" s="27">
        <v>18</v>
      </c>
      <c r="C36" s="28" t="s">
        <v>4</v>
      </c>
      <c r="D36" s="29" t="s">
        <v>52</v>
      </c>
      <c r="E36" s="27" t="s">
        <v>53</v>
      </c>
      <c r="F36" s="33" t="s">
        <v>61</v>
      </c>
      <c r="G36" s="28" t="s">
        <v>62</v>
      </c>
      <c r="H36" s="28" t="s">
        <v>63</v>
      </c>
      <c r="I36" s="34" t="s">
        <v>64</v>
      </c>
      <c r="J36" s="28">
        <v>2006</v>
      </c>
      <c r="K36" s="32" t="s">
        <v>1</v>
      </c>
      <c r="L36" s="27" t="s">
        <v>1</v>
      </c>
      <c r="M36" s="30" t="s">
        <v>1</v>
      </c>
      <c r="N36" s="70">
        <v>45292</v>
      </c>
      <c r="O36" s="70" t="s">
        <v>1</v>
      </c>
      <c r="P36" s="77" t="s">
        <v>1</v>
      </c>
      <c r="Q36" s="70" t="s">
        <v>1</v>
      </c>
      <c r="R36" s="71" t="s">
        <v>3</v>
      </c>
      <c r="S36" s="72"/>
      <c r="T36" s="86" t="s">
        <v>118</v>
      </c>
      <c r="U36" s="88" t="s">
        <v>118</v>
      </c>
      <c r="V36" s="88" t="s">
        <v>118</v>
      </c>
      <c r="W36" s="88" t="s">
        <v>118</v>
      </c>
      <c r="X36" s="76">
        <f t="shared" si="1"/>
        <v>0</v>
      </c>
    </row>
    <row r="37" spans="2:24" s="5" customFormat="1" ht="49.5" customHeight="1">
      <c r="B37" s="27">
        <v>19</v>
      </c>
      <c r="C37" s="28" t="s">
        <v>4</v>
      </c>
      <c r="D37" s="29" t="s">
        <v>52</v>
      </c>
      <c r="E37" s="27" t="s">
        <v>17</v>
      </c>
      <c r="F37" s="27" t="s">
        <v>65</v>
      </c>
      <c r="G37" s="28" t="s">
        <v>66</v>
      </c>
      <c r="H37" s="33" t="s">
        <v>20</v>
      </c>
      <c r="I37" s="29" t="s">
        <v>67</v>
      </c>
      <c r="J37" s="28">
        <v>2005</v>
      </c>
      <c r="K37" s="31">
        <v>4249</v>
      </c>
      <c r="L37" s="27">
        <v>2</v>
      </c>
      <c r="M37" s="30">
        <v>82000</v>
      </c>
      <c r="N37" s="70">
        <v>45292</v>
      </c>
      <c r="O37" s="70">
        <v>45292</v>
      </c>
      <c r="P37" s="77" t="s">
        <v>1</v>
      </c>
      <c r="Q37" s="70">
        <v>45292</v>
      </c>
      <c r="R37" s="71" t="s">
        <v>68</v>
      </c>
      <c r="S37" s="72"/>
      <c r="T37" s="73"/>
      <c r="U37" s="74">
        <f t="shared" ref="U37:U45" si="3">ROUND(M37*T37,2)</f>
        <v>0</v>
      </c>
      <c r="V37" s="75"/>
      <c r="W37" s="88" t="s">
        <v>118</v>
      </c>
      <c r="X37" s="76">
        <f t="shared" si="1"/>
        <v>0</v>
      </c>
    </row>
    <row r="38" spans="2:24" s="5" customFormat="1" ht="49.5" customHeight="1">
      <c r="B38" s="27">
        <v>20</v>
      </c>
      <c r="C38" s="28" t="s">
        <v>4</v>
      </c>
      <c r="D38" s="29" t="s">
        <v>52</v>
      </c>
      <c r="E38" s="27" t="s">
        <v>69</v>
      </c>
      <c r="F38" s="28" t="s">
        <v>1</v>
      </c>
      <c r="G38" s="28">
        <v>31061438</v>
      </c>
      <c r="H38" s="28" t="s">
        <v>70</v>
      </c>
      <c r="I38" s="29" t="s">
        <v>71</v>
      </c>
      <c r="J38" s="28">
        <v>2006</v>
      </c>
      <c r="K38" s="28" t="s">
        <v>1</v>
      </c>
      <c r="L38" s="27">
        <v>1</v>
      </c>
      <c r="M38" s="30">
        <v>52000</v>
      </c>
      <c r="N38" s="70">
        <v>45292</v>
      </c>
      <c r="O38" s="70">
        <v>45292</v>
      </c>
      <c r="P38" s="77" t="s">
        <v>1</v>
      </c>
      <c r="Q38" s="70">
        <v>45292</v>
      </c>
      <c r="R38" s="71" t="s">
        <v>68</v>
      </c>
      <c r="S38" s="72"/>
      <c r="T38" s="73"/>
      <c r="U38" s="74">
        <f t="shared" si="3"/>
        <v>0</v>
      </c>
      <c r="V38" s="75"/>
      <c r="W38" s="88" t="s">
        <v>118</v>
      </c>
      <c r="X38" s="76">
        <f t="shared" si="1"/>
        <v>0</v>
      </c>
    </row>
    <row r="39" spans="2:24" s="5" customFormat="1" ht="49.5" customHeight="1">
      <c r="B39" s="27">
        <v>21</v>
      </c>
      <c r="C39" s="28" t="s">
        <v>4</v>
      </c>
      <c r="D39" s="29" t="s">
        <v>52</v>
      </c>
      <c r="E39" s="27" t="s">
        <v>72</v>
      </c>
      <c r="F39" s="28" t="s">
        <v>75</v>
      </c>
      <c r="G39" s="28" t="s">
        <v>76</v>
      </c>
      <c r="H39" s="28" t="s">
        <v>73</v>
      </c>
      <c r="I39" s="29" t="s">
        <v>74</v>
      </c>
      <c r="J39" s="28">
        <v>2006</v>
      </c>
      <c r="K39" s="28">
        <v>4752</v>
      </c>
      <c r="L39" s="27">
        <v>1</v>
      </c>
      <c r="M39" s="30">
        <v>33950</v>
      </c>
      <c r="N39" s="70">
        <v>45292</v>
      </c>
      <c r="O39" s="70">
        <v>45292</v>
      </c>
      <c r="P39" s="77" t="s">
        <v>1</v>
      </c>
      <c r="Q39" s="70">
        <v>45292</v>
      </c>
      <c r="R39" s="71" t="s">
        <v>68</v>
      </c>
      <c r="S39" s="72"/>
      <c r="T39" s="73"/>
      <c r="U39" s="74">
        <f t="shared" si="3"/>
        <v>0</v>
      </c>
      <c r="V39" s="75"/>
      <c r="W39" s="88" t="s">
        <v>118</v>
      </c>
      <c r="X39" s="76">
        <f t="shared" si="1"/>
        <v>0</v>
      </c>
    </row>
    <row r="40" spans="2:24" s="5" customFormat="1" ht="49.5" customHeight="1">
      <c r="B40" s="27">
        <v>22</v>
      </c>
      <c r="C40" s="28" t="s">
        <v>4</v>
      </c>
      <c r="D40" s="29" t="s">
        <v>52</v>
      </c>
      <c r="E40" s="27" t="s">
        <v>23</v>
      </c>
      <c r="F40" s="33" t="s">
        <v>77</v>
      </c>
      <c r="G40" s="28" t="s">
        <v>78</v>
      </c>
      <c r="H40" s="28" t="s">
        <v>79</v>
      </c>
      <c r="I40" s="29" t="s">
        <v>80</v>
      </c>
      <c r="J40" s="28">
        <v>2006</v>
      </c>
      <c r="K40" s="28">
        <v>998</v>
      </c>
      <c r="L40" s="27">
        <v>4</v>
      </c>
      <c r="M40" s="30">
        <v>11269</v>
      </c>
      <c r="N40" s="70">
        <v>45292</v>
      </c>
      <c r="O40" s="70">
        <v>45292</v>
      </c>
      <c r="P40" s="77" t="s">
        <v>1</v>
      </c>
      <c r="Q40" s="70">
        <v>45292</v>
      </c>
      <c r="R40" s="71" t="s">
        <v>68</v>
      </c>
      <c r="S40" s="72"/>
      <c r="T40" s="73"/>
      <c r="U40" s="74">
        <f t="shared" si="3"/>
        <v>0</v>
      </c>
      <c r="V40" s="75"/>
      <c r="W40" s="88" t="s">
        <v>118</v>
      </c>
      <c r="X40" s="76">
        <f t="shared" si="1"/>
        <v>0</v>
      </c>
    </row>
    <row r="41" spans="2:24" s="5" customFormat="1" ht="49.5" customHeight="1">
      <c r="B41" s="27">
        <v>23</v>
      </c>
      <c r="C41" s="28" t="s">
        <v>4</v>
      </c>
      <c r="D41" s="29" t="s">
        <v>52</v>
      </c>
      <c r="E41" s="27" t="s">
        <v>23</v>
      </c>
      <c r="F41" s="33" t="s">
        <v>81</v>
      </c>
      <c r="G41" s="28" t="s">
        <v>82</v>
      </c>
      <c r="H41" s="28" t="s">
        <v>79</v>
      </c>
      <c r="I41" s="29" t="s">
        <v>80</v>
      </c>
      <c r="J41" s="28">
        <v>2006</v>
      </c>
      <c r="K41" s="32">
        <v>998</v>
      </c>
      <c r="L41" s="27">
        <v>4</v>
      </c>
      <c r="M41" s="30">
        <v>10972</v>
      </c>
      <c r="N41" s="70">
        <v>45292</v>
      </c>
      <c r="O41" s="70">
        <v>45292</v>
      </c>
      <c r="P41" s="77" t="s">
        <v>1</v>
      </c>
      <c r="Q41" s="70">
        <v>45292</v>
      </c>
      <c r="R41" s="71" t="s">
        <v>68</v>
      </c>
      <c r="S41" s="72"/>
      <c r="T41" s="73"/>
      <c r="U41" s="74">
        <f t="shared" si="3"/>
        <v>0</v>
      </c>
      <c r="V41" s="75"/>
      <c r="W41" s="88" t="s">
        <v>118</v>
      </c>
      <c r="X41" s="76">
        <f t="shared" si="1"/>
        <v>0</v>
      </c>
    </row>
    <row r="42" spans="2:24" s="5" customFormat="1" ht="49.5" customHeight="1">
      <c r="B42" s="27">
        <v>24</v>
      </c>
      <c r="C42" s="28" t="s">
        <v>4</v>
      </c>
      <c r="D42" s="29" t="s">
        <v>52</v>
      </c>
      <c r="E42" s="27" t="s">
        <v>43</v>
      </c>
      <c r="F42" s="33" t="s">
        <v>83</v>
      </c>
      <c r="G42" s="28" t="s">
        <v>84</v>
      </c>
      <c r="H42" s="28" t="s">
        <v>79</v>
      </c>
      <c r="I42" s="29" t="s">
        <v>85</v>
      </c>
      <c r="J42" s="28">
        <v>2007</v>
      </c>
      <c r="K42" s="28">
        <v>2494</v>
      </c>
      <c r="L42" s="27">
        <v>4</v>
      </c>
      <c r="M42" s="30">
        <v>27844</v>
      </c>
      <c r="N42" s="70">
        <v>45292</v>
      </c>
      <c r="O42" s="70">
        <v>45292</v>
      </c>
      <c r="P42" s="70">
        <v>45292</v>
      </c>
      <c r="Q42" s="70">
        <v>45292</v>
      </c>
      <c r="R42" s="71" t="s">
        <v>22</v>
      </c>
      <c r="S42" s="72"/>
      <c r="T42" s="73"/>
      <c r="U42" s="74">
        <f t="shared" si="3"/>
        <v>0</v>
      </c>
      <c r="V42" s="75"/>
      <c r="W42" s="75"/>
      <c r="X42" s="76">
        <f t="shared" si="1"/>
        <v>0</v>
      </c>
    </row>
    <row r="43" spans="2:24" s="5" customFormat="1" ht="49.5" customHeight="1">
      <c r="B43" s="27">
        <v>25</v>
      </c>
      <c r="C43" s="28" t="s">
        <v>4</v>
      </c>
      <c r="D43" s="29" t="s">
        <v>52</v>
      </c>
      <c r="E43" s="27" t="s">
        <v>69</v>
      </c>
      <c r="F43" s="31" t="s">
        <v>1</v>
      </c>
      <c r="G43" s="28" t="s">
        <v>86</v>
      </c>
      <c r="H43" s="33" t="s">
        <v>87</v>
      </c>
      <c r="I43" s="29" t="s">
        <v>88</v>
      </c>
      <c r="J43" s="29">
        <v>2008</v>
      </c>
      <c r="K43" s="31" t="s">
        <v>1</v>
      </c>
      <c r="L43" s="27">
        <v>1</v>
      </c>
      <c r="M43" s="30">
        <v>210000</v>
      </c>
      <c r="N43" s="70">
        <v>45292</v>
      </c>
      <c r="O43" s="70">
        <v>45292</v>
      </c>
      <c r="P43" s="77" t="s">
        <v>1</v>
      </c>
      <c r="Q43" s="70">
        <v>45292</v>
      </c>
      <c r="R43" s="71" t="s">
        <v>68</v>
      </c>
      <c r="S43" s="72"/>
      <c r="T43" s="73"/>
      <c r="U43" s="74">
        <f t="shared" si="3"/>
        <v>0</v>
      </c>
      <c r="V43" s="75"/>
      <c r="W43" s="88" t="s">
        <v>118</v>
      </c>
      <c r="X43" s="76">
        <f t="shared" si="1"/>
        <v>0</v>
      </c>
    </row>
    <row r="44" spans="2:24" s="5" customFormat="1" ht="49.5" customHeight="1">
      <c r="B44" s="27">
        <v>26</v>
      </c>
      <c r="C44" s="28" t="s">
        <v>4</v>
      </c>
      <c r="D44" s="29" t="s">
        <v>52</v>
      </c>
      <c r="E44" s="27" t="s">
        <v>43</v>
      </c>
      <c r="F44" s="28" t="s">
        <v>89</v>
      </c>
      <c r="G44" s="28" t="s">
        <v>90</v>
      </c>
      <c r="H44" s="28" t="s">
        <v>91</v>
      </c>
      <c r="I44" s="29" t="s">
        <v>92</v>
      </c>
      <c r="J44" s="28">
        <v>2008</v>
      </c>
      <c r="K44" s="32">
        <v>6871</v>
      </c>
      <c r="L44" s="27">
        <v>2</v>
      </c>
      <c r="M44" s="30">
        <v>185000</v>
      </c>
      <c r="N44" s="70">
        <v>45292</v>
      </c>
      <c r="O44" s="70">
        <v>45292</v>
      </c>
      <c r="P44" s="77" t="s">
        <v>1</v>
      </c>
      <c r="Q44" s="70">
        <v>45292</v>
      </c>
      <c r="R44" s="71" t="s">
        <v>68</v>
      </c>
      <c r="S44" s="72"/>
      <c r="T44" s="73"/>
      <c r="U44" s="74">
        <f t="shared" si="3"/>
        <v>0</v>
      </c>
      <c r="V44" s="75"/>
      <c r="W44" s="88" t="s">
        <v>118</v>
      </c>
      <c r="X44" s="76">
        <f t="shared" si="1"/>
        <v>0</v>
      </c>
    </row>
    <row r="45" spans="2:24" s="5" customFormat="1" ht="49.5" customHeight="1">
      <c r="B45" s="27">
        <v>27</v>
      </c>
      <c r="C45" s="28" t="s">
        <v>4</v>
      </c>
      <c r="D45" s="29" t="s">
        <v>52</v>
      </c>
      <c r="E45" s="27" t="s">
        <v>43</v>
      </c>
      <c r="F45" s="28" t="s">
        <v>93</v>
      </c>
      <c r="G45" s="28" t="s">
        <v>94</v>
      </c>
      <c r="H45" s="28" t="s">
        <v>95</v>
      </c>
      <c r="I45" s="29" t="s">
        <v>96</v>
      </c>
      <c r="J45" s="28">
        <v>2008</v>
      </c>
      <c r="K45" s="36">
        <v>2461</v>
      </c>
      <c r="L45" s="37">
        <v>7</v>
      </c>
      <c r="M45" s="30">
        <v>36976</v>
      </c>
      <c r="N45" s="70">
        <v>45292</v>
      </c>
      <c r="O45" s="70">
        <v>45292</v>
      </c>
      <c r="P45" s="77" t="s">
        <v>1</v>
      </c>
      <c r="Q45" s="70">
        <v>45292</v>
      </c>
      <c r="R45" s="71" t="s">
        <v>68</v>
      </c>
      <c r="S45" s="72"/>
      <c r="T45" s="73"/>
      <c r="U45" s="74">
        <f t="shared" si="3"/>
        <v>0</v>
      </c>
      <c r="V45" s="75"/>
      <c r="W45" s="88" t="s">
        <v>118</v>
      </c>
      <c r="X45" s="76">
        <f t="shared" si="1"/>
        <v>0</v>
      </c>
    </row>
    <row r="46" spans="2:24" s="5" customFormat="1" ht="49.5" customHeight="1">
      <c r="B46" s="27">
        <v>28</v>
      </c>
      <c r="C46" s="28" t="s">
        <v>4</v>
      </c>
      <c r="D46" s="29" t="s">
        <v>52</v>
      </c>
      <c r="E46" s="27" t="s">
        <v>97</v>
      </c>
      <c r="F46" s="28" t="s">
        <v>98</v>
      </c>
      <c r="G46" s="28" t="s">
        <v>99</v>
      </c>
      <c r="H46" s="33" t="s">
        <v>100</v>
      </c>
      <c r="I46" s="29" t="s">
        <v>101</v>
      </c>
      <c r="J46" s="28">
        <v>2008</v>
      </c>
      <c r="K46" s="31" t="s">
        <v>1</v>
      </c>
      <c r="L46" s="27" t="s">
        <v>1</v>
      </c>
      <c r="M46" s="30" t="s">
        <v>1</v>
      </c>
      <c r="N46" s="70">
        <v>45292</v>
      </c>
      <c r="O46" s="77" t="s">
        <v>1</v>
      </c>
      <c r="P46" s="77" t="s">
        <v>1</v>
      </c>
      <c r="Q46" s="77" t="s">
        <v>1</v>
      </c>
      <c r="R46" s="71" t="s">
        <v>3</v>
      </c>
      <c r="S46" s="72"/>
      <c r="T46" s="86" t="s">
        <v>118</v>
      </c>
      <c r="U46" s="88" t="s">
        <v>118</v>
      </c>
      <c r="V46" s="88" t="s">
        <v>118</v>
      </c>
      <c r="W46" s="88" t="s">
        <v>118</v>
      </c>
      <c r="X46" s="76">
        <f t="shared" si="1"/>
        <v>0</v>
      </c>
    </row>
    <row r="47" spans="2:24" s="5" customFormat="1" ht="49.5" customHeight="1">
      <c r="B47" s="27">
        <v>29</v>
      </c>
      <c r="C47" s="28" t="s">
        <v>4</v>
      </c>
      <c r="D47" s="29" t="s">
        <v>52</v>
      </c>
      <c r="E47" s="27" t="s">
        <v>43</v>
      </c>
      <c r="F47" s="28" t="s">
        <v>102</v>
      </c>
      <c r="G47" s="28" t="s">
        <v>103</v>
      </c>
      <c r="H47" s="28" t="s">
        <v>95</v>
      </c>
      <c r="I47" s="29" t="s">
        <v>96</v>
      </c>
      <c r="J47" s="28">
        <v>2009</v>
      </c>
      <c r="K47" s="36">
        <v>2461</v>
      </c>
      <c r="L47" s="37">
        <v>7</v>
      </c>
      <c r="M47" s="30">
        <v>39863</v>
      </c>
      <c r="N47" s="70">
        <v>45292</v>
      </c>
      <c r="O47" s="70">
        <v>45292</v>
      </c>
      <c r="P47" s="77" t="s">
        <v>1</v>
      </c>
      <c r="Q47" s="70">
        <v>45292</v>
      </c>
      <c r="R47" s="71" t="s">
        <v>68</v>
      </c>
      <c r="S47" s="72"/>
      <c r="T47" s="73"/>
      <c r="U47" s="74">
        <f t="shared" ref="U47:U59" si="4">ROUND(M47*T47,2)</f>
        <v>0</v>
      </c>
      <c r="V47" s="75"/>
      <c r="W47" s="88" t="s">
        <v>118</v>
      </c>
      <c r="X47" s="76">
        <f t="shared" si="1"/>
        <v>0</v>
      </c>
    </row>
    <row r="48" spans="2:24" s="5" customFormat="1" ht="49.5" customHeight="1">
      <c r="B48" s="27">
        <v>30</v>
      </c>
      <c r="C48" s="28" t="s">
        <v>4</v>
      </c>
      <c r="D48" s="29" t="s">
        <v>52</v>
      </c>
      <c r="E48" s="27" t="s">
        <v>97</v>
      </c>
      <c r="F48" s="28" t="s">
        <v>104</v>
      </c>
      <c r="G48" s="28" t="s">
        <v>105</v>
      </c>
      <c r="H48" s="28" t="s">
        <v>106</v>
      </c>
      <c r="I48" s="29" t="s">
        <v>101</v>
      </c>
      <c r="J48" s="28">
        <v>2009</v>
      </c>
      <c r="K48" s="31" t="s">
        <v>1</v>
      </c>
      <c r="L48" s="27" t="s">
        <v>1</v>
      </c>
      <c r="M48" s="30">
        <v>19400</v>
      </c>
      <c r="N48" s="70">
        <v>45292</v>
      </c>
      <c r="O48" s="70">
        <v>45292</v>
      </c>
      <c r="P48" s="77" t="s">
        <v>1</v>
      </c>
      <c r="Q48" s="77" t="s">
        <v>1</v>
      </c>
      <c r="R48" s="71" t="s">
        <v>131</v>
      </c>
      <c r="S48" s="72"/>
      <c r="T48" s="73"/>
      <c r="U48" s="74">
        <f t="shared" si="4"/>
        <v>0</v>
      </c>
      <c r="V48" s="88" t="s">
        <v>118</v>
      </c>
      <c r="W48" s="88" t="s">
        <v>118</v>
      </c>
      <c r="X48" s="76">
        <f t="shared" si="1"/>
        <v>0</v>
      </c>
    </row>
    <row r="49" spans="2:24" s="5" customFormat="1" ht="49.5" customHeight="1">
      <c r="B49" s="27">
        <v>31</v>
      </c>
      <c r="C49" s="28" t="s">
        <v>4</v>
      </c>
      <c r="D49" s="29" t="s">
        <v>52</v>
      </c>
      <c r="E49" s="27" t="s">
        <v>43</v>
      </c>
      <c r="F49" s="33" t="s">
        <v>107</v>
      </c>
      <c r="G49" s="28" t="s">
        <v>108</v>
      </c>
      <c r="H49" s="28" t="s">
        <v>95</v>
      </c>
      <c r="I49" s="29" t="s">
        <v>109</v>
      </c>
      <c r="J49" s="28">
        <v>2010</v>
      </c>
      <c r="K49" s="28">
        <v>1896</v>
      </c>
      <c r="L49" s="27">
        <v>5</v>
      </c>
      <c r="M49" s="30">
        <v>21499</v>
      </c>
      <c r="N49" s="70">
        <v>45292</v>
      </c>
      <c r="O49" s="70">
        <v>45292</v>
      </c>
      <c r="P49" s="70">
        <v>45292</v>
      </c>
      <c r="Q49" s="70">
        <v>45292</v>
      </c>
      <c r="R49" s="71" t="s">
        <v>22</v>
      </c>
      <c r="S49" s="72"/>
      <c r="T49" s="73"/>
      <c r="U49" s="74">
        <f t="shared" si="4"/>
        <v>0</v>
      </c>
      <c r="V49" s="75"/>
      <c r="W49" s="75"/>
      <c r="X49" s="76">
        <f t="shared" si="1"/>
        <v>0</v>
      </c>
    </row>
    <row r="50" spans="2:24" s="5" customFormat="1" ht="49.5" customHeight="1">
      <c r="B50" s="27">
        <v>32</v>
      </c>
      <c r="C50" s="28" t="s">
        <v>4</v>
      </c>
      <c r="D50" s="29" t="s">
        <v>52</v>
      </c>
      <c r="E50" s="27" t="s">
        <v>43</v>
      </c>
      <c r="F50" s="33" t="s">
        <v>110</v>
      </c>
      <c r="G50" s="28" t="s">
        <v>111</v>
      </c>
      <c r="H50" s="28" t="s">
        <v>95</v>
      </c>
      <c r="I50" s="29" t="s">
        <v>112</v>
      </c>
      <c r="J50" s="28">
        <v>2010</v>
      </c>
      <c r="K50" s="28">
        <v>2461</v>
      </c>
      <c r="L50" s="27">
        <v>7</v>
      </c>
      <c r="M50" s="30">
        <v>42305</v>
      </c>
      <c r="N50" s="70">
        <v>45292</v>
      </c>
      <c r="O50" s="70">
        <v>45292</v>
      </c>
      <c r="P50" s="77" t="s">
        <v>1</v>
      </c>
      <c r="Q50" s="70">
        <v>45292</v>
      </c>
      <c r="R50" s="71" t="s">
        <v>68</v>
      </c>
      <c r="S50" s="72"/>
      <c r="T50" s="73"/>
      <c r="U50" s="74">
        <f t="shared" si="4"/>
        <v>0</v>
      </c>
      <c r="V50" s="75"/>
      <c r="W50" s="78" t="s">
        <v>118</v>
      </c>
      <c r="X50" s="76">
        <f t="shared" si="1"/>
        <v>0</v>
      </c>
    </row>
    <row r="51" spans="2:24" s="5" customFormat="1" ht="49.5" customHeight="1">
      <c r="B51" s="27">
        <v>33</v>
      </c>
      <c r="C51" s="28" t="s">
        <v>4</v>
      </c>
      <c r="D51" s="29" t="s">
        <v>52</v>
      </c>
      <c r="E51" s="27" t="s">
        <v>17</v>
      </c>
      <c r="F51" s="33" t="s">
        <v>113</v>
      </c>
      <c r="G51" s="28" t="s">
        <v>114</v>
      </c>
      <c r="H51" s="28" t="s">
        <v>91</v>
      </c>
      <c r="I51" s="29" t="s">
        <v>115</v>
      </c>
      <c r="J51" s="28">
        <v>2010</v>
      </c>
      <c r="K51" s="28">
        <v>6871</v>
      </c>
      <c r="L51" s="27">
        <v>3</v>
      </c>
      <c r="M51" s="30">
        <v>152000</v>
      </c>
      <c r="N51" s="70">
        <v>45292</v>
      </c>
      <c r="O51" s="70">
        <v>45292</v>
      </c>
      <c r="P51" s="77" t="s">
        <v>1</v>
      </c>
      <c r="Q51" s="70">
        <v>45292</v>
      </c>
      <c r="R51" s="71" t="s">
        <v>68</v>
      </c>
      <c r="S51" s="72"/>
      <c r="T51" s="73"/>
      <c r="U51" s="74">
        <f t="shared" si="4"/>
        <v>0</v>
      </c>
      <c r="V51" s="75"/>
      <c r="W51" s="78" t="s">
        <v>118</v>
      </c>
      <c r="X51" s="76">
        <f t="shared" si="1"/>
        <v>0</v>
      </c>
    </row>
    <row r="52" spans="2:24" s="5" customFormat="1" ht="49.5" customHeight="1">
      <c r="B52" s="27">
        <v>34</v>
      </c>
      <c r="C52" s="28" t="s">
        <v>4</v>
      </c>
      <c r="D52" s="29" t="s">
        <v>52</v>
      </c>
      <c r="E52" s="27" t="s">
        <v>43</v>
      </c>
      <c r="F52" s="33" t="s">
        <v>116</v>
      </c>
      <c r="G52" s="28" t="s">
        <v>193</v>
      </c>
      <c r="H52" s="28" t="s">
        <v>95</v>
      </c>
      <c r="I52" s="29" t="s">
        <v>117</v>
      </c>
      <c r="J52" s="28">
        <v>2018</v>
      </c>
      <c r="K52" s="28">
        <v>1968</v>
      </c>
      <c r="L52" s="27">
        <v>3</v>
      </c>
      <c r="M52" s="26">
        <v>113933</v>
      </c>
      <c r="N52" s="70">
        <v>45292</v>
      </c>
      <c r="O52" s="70">
        <v>45292</v>
      </c>
      <c r="P52" s="77" t="s">
        <v>1</v>
      </c>
      <c r="Q52" s="70">
        <v>45292</v>
      </c>
      <c r="R52" s="71" t="s">
        <v>68</v>
      </c>
      <c r="S52" s="72"/>
      <c r="T52" s="73"/>
      <c r="U52" s="74">
        <f t="shared" si="4"/>
        <v>0</v>
      </c>
      <c r="V52" s="75"/>
      <c r="W52" s="78" t="s">
        <v>118</v>
      </c>
      <c r="X52" s="76">
        <f t="shared" si="1"/>
        <v>0</v>
      </c>
    </row>
    <row r="53" spans="2:24" s="5" customFormat="1" ht="49.5" customHeight="1">
      <c r="B53" s="27">
        <v>35</v>
      </c>
      <c r="C53" s="28" t="s">
        <v>4</v>
      </c>
      <c r="D53" s="29" t="s">
        <v>52</v>
      </c>
      <c r="E53" s="27" t="s">
        <v>97</v>
      </c>
      <c r="F53" s="38" t="s">
        <v>143</v>
      </c>
      <c r="G53" s="28" t="s">
        <v>128</v>
      </c>
      <c r="H53" s="28" t="s">
        <v>63</v>
      </c>
      <c r="I53" s="29" t="s">
        <v>132</v>
      </c>
      <c r="J53" s="28">
        <v>2019</v>
      </c>
      <c r="K53" s="31" t="s">
        <v>1</v>
      </c>
      <c r="L53" s="27" t="s">
        <v>1</v>
      </c>
      <c r="M53" s="26">
        <v>116400</v>
      </c>
      <c r="N53" s="70">
        <v>45292</v>
      </c>
      <c r="O53" s="70">
        <v>45292</v>
      </c>
      <c r="P53" s="77" t="s">
        <v>1</v>
      </c>
      <c r="Q53" s="77" t="s">
        <v>1</v>
      </c>
      <c r="R53" s="71" t="s">
        <v>131</v>
      </c>
      <c r="S53" s="72"/>
      <c r="T53" s="73"/>
      <c r="U53" s="74">
        <f t="shared" si="4"/>
        <v>0</v>
      </c>
      <c r="V53" s="88" t="s">
        <v>118</v>
      </c>
      <c r="W53" s="88" t="s">
        <v>118</v>
      </c>
      <c r="X53" s="76">
        <f t="shared" si="1"/>
        <v>0</v>
      </c>
    </row>
    <row r="54" spans="2:24" s="5" customFormat="1" ht="49.5" customHeight="1">
      <c r="B54" s="27">
        <v>36</v>
      </c>
      <c r="C54" s="28" t="s">
        <v>4</v>
      </c>
      <c r="D54" s="29" t="s">
        <v>52</v>
      </c>
      <c r="E54" s="27" t="s">
        <v>72</v>
      </c>
      <c r="F54" s="35" t="s">
        <v>126</v>
      </c>
      <c r="G54" s="28" t="s">
        <v>129</v>
      </c>
      <c r="H54" s="28" t="s">
        <v>70</v>
      </c>
      <c r="I54" s="29" t="s">
        <v>133</v>
      </c>
      <c r="J54" s="28">
        <v>2019</v>
      </c>
      <c r="K54" s="28">
        <v>6728</v>
      </c>
      <c r="L54" s="27">
        <v>2</v>
      </c>
      <c r="M54" s="26">
        <v>266750</v>
      </c>
      <c r="N54" s="70">
        <v>45292</v>
      </c>
      <c r="O54" s="70">
        <v>45292</v>
      </c>
      <c r="P54" s="79" t="s">
        <v>1</v>
      </c>
      <c r="Q54" s="70">
        <v>45292</v>
      </c>
      <c r="R54" s="71" t="s">
        <v>68</v>
      </c>
      <c r="S54" s="72"/>
      <c r="T54" s="73"/>
      <c r="U54" s="74">
        <f t="shared" si="4"/>
        <v>0</v>
      </c>
      <c r="V54" s="75"/>
      <c r="W54" s="78" t="s">
        <v>118</v>
      </c>
      <c r="X54" s="76">
        <f t="shared" si="1"/>
        <v>0</v>
      </c>
    </row>
    <row r="55" spans="2:24" s="5" customFormat="1" ht="49.5" customHeight="1">
      <c r="B55" s="27">
        <v>37</v>
      </c>
      <c r="C55" s="28" t="s">
        <v>4</v>
      </c>
      <c r="D55" s="29" t="s">
        <v>52</v>
      </c>
      <c r="E55" s="27" t="s">
        <v>97</v>
      </c>
      <c r="F55" s="35" t="s">
        <v>136</v>
      </c>
      <c r="G55" s="28" t="s">
        <v>137</v>
      </c>
      <c r="H55" s="28" t="s">
        <v>138</v>
      </c>
      <c r="I55" s="29" t="s">
        <v>139</v>
      </c>
      <c r="J55" s="28">
        <v>2020</v>
      </c>
      <c r="K55" s="28" t="s">
        <v>1</v>
      </c>
      <c r="L55" s="27" t="s">
        <v>1</v>
      </c>
      <c r="M55" s="26">
        <v>82450</v>
      </c>
      <c r="N55" s="70">
        <v>45292</v>
      </c>
      <c r="O55" s="70">
        <v>45292</v>
      </c>
      <c r="P55" s="79" t="s">
        <v>1</v>
      </c>
      <c r="Q55" s="70" t="s">
        <v>1</v>
      </c>
      <c r="R55" s="71" t="s">
        <v>131</v>
      </c>
      <c r="S55" s="72"/>
      <c r="T55" s="73"/>
      <c r="U55" s="74">
        <f>ROUND(M55*T55,2)</f>
        <v>0</v>
      </c>
      <c r="V55" s="88" t="s">
        <v>118</v>
      </c>
      <c r="W55" s="88" t="s">
        <v>118</v>
      </c>
      <c r="X55" s="76">
        <f t="shared" si="1"/>
        <v>0</v>
      </c>
    </row>
    <row r="56" spans="2:24" s="5" customFormat="1" ht="49.5" customHeight="1">
      <c r="B56" s="27">
        <v>38</v>
      </c>
      <c r="C56" s="28" t="s">
        <v>4</v>
      </c>
      <c r="D56" s="29" t="s">
        <v>52</v>
      </c>
      <c r="E56" s="27" t="s">
        <v>23</v>
      </c>
      <c r="F56" s="35" t="s">
        <v>194</v>
      </c>
      <c r="G56" s="28" t="s">
        <v>195</v>
      </c>
      <c r="H56" s="28" t="s">
        <v>79</v>
      </c>
      <c r="I56" s="29" t="s">
        <v>196</v>
      </c>
      <c r="J56" s="28">
        <v>2022</v>
      </c>
      <c r="K56" s="28">
        <v>1490</v>
      </c>
      <c r="L56" s="27">
        <v>5</v>
      </c>
      <c r="M56" s="26">
        <v>72692</v>
      </c>
      <c r="N56" s="70">
        <v>45292</v>
      </c>
      <c r="O56" s="70">
        <v>45292</v>
      </c>
      <c r="P56" s="77">
        <v>45292</v>
      </c>
      <c r="Q56" s="70">
        <v>45292</v>
      </c>
      <c r="R56" s="71" t="s">
        <v>22</v>
      </c>
      <c r="S56" s="72"/>
      <c r="T56" s="73"/>
      <c r="U56" s="74">
        <f t="shared" ref="U56" si="5">ROUND(M56*T56,2)</f>
        <v>0</v>
      </c>
      <c r="V56" s="75"/>
      <c r="W56" s="75"/>
      <c r="X56" s="76">
        <f t="shared" ref="X56" si="6">SUM(S56,U56:W56)</f>
        <v>0</v>
      </c>
    </row>
    <row r="57" spans="2:24" s="5" customFormat="1" ht="49.5" customHeight="1">
      <c r="B57" s="27">
        <v>39</v>
      </c>
      <c r="C57" s="28" t="s">
        <v>4</v>
      </c>
      <c r="D57" s="29" t="s">
        <v>52</v>
      </c>
      <c r="E57" s="27" t="s">
        <v>72</v>
      </c>
      <c r="F57" s="35" t="s">
        <v>197</v>
      </c>
      <c r="G57" s="28" t="s">
        <v>198</v>
      </c>
      <c r="H57" s="28" t="s">
        <v>70</v>
      </c>
      <c r="I57" s="29" t="s">
        <v>199</v>
      </c>
      <c r="J57" s="28">
        <v>2022</v>
      </c>
      <c r="K57" s="28">
        <v>4485</v>
      </c>
      <c r="L57" s="27">
        <v>2</v>
      </c>
      <c r="M57" s="26">
        <v>454571.1</v>
      </c>
      <c r="N57" s="70">
        <v>45292</v>
      </c>
      <c r="O57" s="70">
        <v>45292</v>
      </c>
      <c r="P57" s="79" t="s">
        <v>1</v>
      </c>
      <c r="Q57" s="70">
        <v>45292</v>
      </c>
      <c r="R57" s="71" t="s">
        <v>68</v>
      </c>
      <c r="S57" s="72"/>
      <c r="T57" s="73"/>
      <c r="U57" s="74">
        <f t="shared" si="4"/>
        <v>0</v>
      </c>
      <c r="V57" s="75"/>
      <c r="W57" s="78" t="s">
        <v>118</v>
      </c>
      <c r="X57" s="76">
        <f t="shared" si="1"/>
        <v>0</v>
      </c>
    </row>
    <row r="58" spans="2:24" s="5" customFormat="1" ht="49.5" customHeight="1">
      <c r="B58" s="27">
        <v>40</v>
      </c>
      <c r="C58" s="28" t="s">
        <v>4</v>
      </c>
      <c r="D58" s="29" t="s">
        <v>52</v>
      </c>
      <c r="E58" s="27" t="s">
        <v>72</v>
      </c>
      <c r="F58" s="35" t="s">
        <v>200</v>
      </c>
      <c r="G58" s="28" t="s">
        <v>201</v>
      </c>
      <c r="H58" s="28" t="s">
        <v>202</v>
      </c>
      <c r="I58" s="29" t="s">
        <v>203</v>
      </c>
      <c r="J58" s="28">
        <v>2023</v>
      </c>
      <c r="K58" s="28">
        <v>1319</v>
      </c>
      <c r="L58" s="27">
        <v>2</v>
      </c>
      <c r="M58" s="26">
        <v>70500</v>
      </c>
      <c r="N58" s="70">
        <v>45292</v>
      </c>
      <c r="O58" s="70">
        <v>45292</v>
      </c>
      <c r="P58" s="79" t="s">
        <v>1</v>
      </c>
      <c r="Q58" s="70">
        <v>45292</v>
      </c>
      <c r="R58" s="71" t="s">
        <v>68</v>
      </c>
      <c r="S58" s="72"/>
      <c r="T58" s="73"/>
      <c r="U58" s="74">
        <f t="shared" si="4"/>
        <v>0</v>
      </c>
      <c r="V58" s="75"/>
      <c r="W58" s="78" t="s">
        <v>118</v>
      </c>
      <c r="X58" s="76">
        <f t="shared" si="1"/>
        <v>0</v>
      </c>
    </row>
    <row r="59" spans="2:24" s="5" customFormat="1" ht="49.5" customHeight="1">
      <c r="B59" s="27">
        <v>41</v>
      </c>
      <c r="C59" s="28" t="s">
        <v>4</v>
      </c>
      <c r="D59" s="29" t="s">
        <v>52</v>
      </c>
      <c r="E59" s="27" t="s">
        <v>53</v>
      </c>
      <c r="F59" s="38" t="s">
        <v>204</v>
      </c>
      <c r="G59" s="28" t="s">
        <v>205</v>
      </c>
      <c r="H59" s="28" t="s">
        <v>206</v>
      </c>
      <c r="I59" s="29" t="s">
        <v>207</v>
      </c>
      <c r="J59" s="28">
        <v>2023</v>
      </c>
      <c r="K59" s="31"/>
      <c r="L59" s="27"/>
      <c r="M59" s="26">
        <v>23540</v>
      </c>
      <c r="N59" s="70">
        <v>45292</v>
      </c>
      <c r="O59" s="70">
        <v>45292</v>
      </c>
      <c r="P59" s="77" t="s">
        <v>1</v>
      </c>
      <c r="Q59" s="77" t="s">
        <v>1</v>
      </c>
      <c r="R59" s="71" t="s">
        <v>131</v>
      </c>
      <c r="S59" s="72"/>
      <c r="T59" s="73"/>
      <c r="U59" s="74">
        <f t="shared" si="4"/>
        <v>0</v>
      </c>
      <c r="V59" s="88" t="s">
        <v>118</v>
      </c>
      <c r="W59" s="88" t="s">
        <v>118</v>
      </c>
      <c r="X59" s="76">
        <f t="shared" si="1"/>
        <v>0</v>
      </c>
    </row>
    <row r="60" spans="2:24" s="6" customFormat="1" ht="40.5" customHeight="1" thickBot="1">
      <c r="B60" s="27"/>
      <c r="C60" s="109" t="s">
        <v>148</v>
      </c>
      <c r="D60" s="110"/>
      <c r="E60" s="39"/>
      <c r="F60" s="39"/>
      <c r="G60" s="39"/>
      <c r="H60" s="39"/>
      <c r="I60" s="39"/>
      <c r="J60" s="39"/>
      <c r="K60" s="39"/>
      <c r="L60" s="39"/>
      <c r="M60" s="40">
        <f>SUM(M19:M59)</f>
        <v>3109869.1</v>
      </c>
      <c r="N60" s="80"/>
      <c r="O60" s="80"/>
      <c r="P60" s="80"/>
      <c r="Q60" s="80"/>
      <c r="R60" s="81" t="s">
        <v>173</v>
      </c>
      <c r="S60" s="82">
        <f>SUM(S19:S59)</f>
        <v>0</v>
      </c>
      <c r="T60" s="83"/>
      <c r="U60" s="84">
        <f>SUM(U19:U59)</f>
        <v>0</v>
      </c>
      <c r="V60" s="84">
        <f>SUM(V19:V59)</f>
        <v>0</v>
      </c>
      <c r="W60" s="84">
        <f>SUM(W19:W59)</f>
        <v>0</v>
      </c>
      <c r="X60" s="85">
        <f>SUM(X19:X59)</f>
        <v>0</v>
      </c>
    </row>
    <row r="61" spans="2:24" s="6" customFormat="1" ht="14.25" customHeight="1">
      <c r="B61" s="41"/>
      <c r="C61" s="42" t="s">
        <v>149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3"/>
    </row>
    <row r="62" spans="2:24">
      <c r="C62" s="42" t="s">
        <v>156</v>
      </c>
      <c r="W62" s="8"/>
      <c r="X62" s="7"/>
    </row>
    <row r="63" spans="2:24">
      <c r="C63" s="42" t="s">
        <v>150</v>
      </c>
      <c r="W63" s="9"/>
      <c r="X63" s="9"/>
    </row>
    <row r="64" spans="2:24">
      <c r="C64" s="42"/>
      <c r="W64" s="9"/>
      <c r="X64" s="9"/>
    </row>
    <row r="65" spans="1:24" s="8" customFormat="1" ht="19.5" thickBot="1">
      <c r="B65" s="96" t="s">
        <v>175</v>
      </c>
      <c r="E65" s="11"/>
      <c r="L65" s="11"/>
      <c r="M65" s="12"/>
      <c r="P65" s="13"/>
    </row>
    <row r="66" spans="1:24" s="8" customFormat="1" ht="14.25" customHeight="1" thickBot="1">
      <c r="B66" s="115" t="s">
        <v>168</v>
      </c>
      <c r="C66" s="117" t="s">
        <v>169</v>
      </c>
      <c r="D66" s="117"/>
      <c r="E66" s="117"/>
      <c r="F66" s="118"/>
      <c r="G66" s="119" t="s">
        <v>177</v>
      </c>
      <c r="H66" s="119"/>
      <c r="L66" s="11"/>
      <c r="M66" s="12"/>
      <c r="P66" s="13"/>
    </row>
    <row r="67" spans="1:24" s="8" customFormat="1" ht="85.5" customHeight="1" thickBot="1">
      <c r="B67" s="116"/>
      <c r="C67" s="122" t="s">
        <v>176</v>
      </c>
      <c r="D67" s="123"/>
      <c r="E67" s="123"/>
      <c r="F67" s="123"/>
      <c r="G67" s="119"/>
      <c r="H67" s="119"/>
      <c r="L67" s="11"/>
      <c r="M67" s="12"/>
      <c r="P67" s="13"/>
    </row>
    <row r="68" spans="1:24" s="8" customFormat="1">
      <c r="A68" s="97"/>
      <c r="B68" s="98">
        <v>1</v>
      </c>
      <c r="C68" s="124"/>
      <c r="D68" s="125"/>
      <c r="E68" s="125"/>
      <c r="F68" s="126"/>
      <c r="G68" s="120"/>
      <c r="H68" s="121"/>
      <c r="L68" s="11"/>
      <c r="M68" s="12"/>
      <c r="P68" s="13"/>
    </row>
    <row r="69" spans="1:24" s="8" customFormat="1" ht="15.75" thickBot="1">
      <c r="A69" s="97"/>
      <c r="B69" s="99">
        <v>2</v>
      </c>
      <c r="C69" s="127"/>
      <c r="D69" s="128"/>
      <c r="E69" s="128"/>
      <c r="F69" s="129"/>
      <c r="G69" s="130"/>
      <c r="H69" s="131"/>
      <c r="L69" s="11"/>
      <c r="M69" s="12"/>
      <c r="P69" s="13"/>
    </row>
    <row r="70" spans="1:24" s="8" customFormat="1" ht="29.25" customHeight="1" thickBot="1">
      <c r="B70" s="113" t="s">
        <v>172</v>
      </c>
      <c r="C70" s="114"/>
      <c r="D70" s="114"/>
      <c r="E70" s="114"/>
      <c r="F70" s="114"/>
      <c r="G70" s="111">
        <f>SUM(G68:H69)</f>
        <v>0</v>
      </c>
      <c r="H70" s="112"/>
      <c r="I70" s="100"/>
      <c r="L70" s="11"/>
      <c r="M70" s="12"/>
      <c r="P70" s="13"/>
    </row>
    <row r="71" spans="1:24">
      <c r="W71" s="9"/>
      <c r="X71" s="9"/>
    </row>
    <row r="72" spans="1:24" s="8" customFormat="1" ht="21">
      <c r="B72" s="101" t="s">
        <v>178</v>
      </c>
      <c r="C72" s="102"/>
      <c r="E72" s="11"/>
      <c r="L72" s="11"/>
      <c r="M72" s="12"/>
      <c r="P72" s="13"/>
    </row>
    <row r="73" spans="1:24" s="8" customFormat="1" ht="20.25" customHeight="1">
      <c r="B73" s="103" t="s">
        <v>170</v>
      </c>
      <c r="C73" s="102"/>
      <c r="E73" s="136">
        <f>X60</f>
        <v>0</v>
      </c>
      <c r="F73" s="136"/>
      <c r="G73" s="136"/>
      <c r="L73" s="11"/>
      <c r="M73" s="12"/>
      <c r="P73" s="13"/>
    </row>
    <row r="74" spans="1:24" s="8" customFormat="1" ht="23.25" customHeight="1">
      <c r="B74" s="103" t="s">
        <v>171</v>
      </c>
      <c r="C74" s="102"/>
      <c r="E74" s="137">
        <f>G70</f>
        <v>0</v>
      </c>
      <c r="F74" s="137"/>
      <c r="G74" s="137"/>
      <c r="L74" s="11"/>
      <c r="M74" s="12"/>
      <c r="P74" s="13"/>
    </row>
    <row r="75" spans="1:24">
      <c r="W75" s="9"/>
      <c r="X75" s="9"/>
    </row>
    <row r="76" spans="1:24" s="43" customFormat="1">
      <c r="C76" s="104" t="s">
        <v>179</v>
      </c>
      <c r="D76" s="44"/>
      <c r="E76" s="44"/>
      <c r="F76" s="44"/>
      <c r="G76" s="44"/>
      <c r="H76" s="136"/>
      <c r="I76" s="136"/>
      <c r="J76" s="136"/>
      <c r="K76" s="44"/>
      <c r="L76" s="44"/>
      <c r="M76" s="44"/>
      <c r="N76" s="44"/>
      <c r="O76" s="45"/>
      <c r="P76" s="46"/>
      <c r="Q76" s="47"/>
      <c r="R76" s="48"/>
      <c r="S76" s="48"/>
      <c r="T76" s="47"/>
    </row>
    <row r="77" spans="1:24" s="43" customFormat="1" ht="14.25">
      <c r="C77" s="105"/>
      <c r="O77" s="48"/>
      <c r="P77" s="49"/>
      <c r="Q77" s="47"/>
      <c r="R77" s="48"/>
      <c r="S77" s="48"/>
      <c r="T77" s="47"/>
    </row>
    <row r="78" spans="1:24" s="43" customFormat="1">
      <c r="C78" s="104" t="s">
        <v>180</v>
      </c>
      <c r="D78" s="44"/>
      <c r="E78" s="44"/>
      <c r="F78" s="44"/>
      <c r="G78" s="136"/>
      <c r="H78" s="136"/>
      <c r="I78" s="136"/>
      <c r="J78" s="44"/>
      <c r="K78" s="44"/>
      <c r="L78" s="44"/>
      <c r="M78" s="44"/>
      <c r="N78" s="44"/>
      <c r="O78" s="45"/>
      <c r="P78" s="46"/>
      <c r="Q78" s="50"/>
      <c r="R78" s="45"/>
      <c r="S78" s="45"/>
      <c r="T78" s="50"/>
    </row>
    <row r="79" spans="1:24" s="43" customFormat="1" ht="12.75">
      <c r="O79" s="48"/>
      <c r="P79" s="49"/>
      <c r="Q79" s="47"/>
      <c r="R79" s="48"/>
      <c r="S79" s="48"/>
      <c r="T79" s="47"/>
    </row>
    <row r="80" spans="1:24" s="43" customFormat="1" ht="13.5" thickBot="1">
      <c r="O80" s="48"/>
      <c r="P80" s="49"/>
      <c r="Q80" s="47"/>
      <c r="R80" s="48"/>
      <c r="S80" s="48"/>
      <c r="T80" s="47"/>
    </row>
    <row r="81" spans="1:20" s="43" customFormat="1" ht="23.25" thickBot="1">
      <c r="C81" s="51" t="s">
        <v>181</v>
      </c>
      <c r="D81" s="52"/>
      <c r="E81" s="52"/>
      <c r="F81" s="52"/>
      <c r="H81" s="133">
        <f>T43</f>
        <v>0</v>
      </c>
      <c r="I81" s="134"/>
      <c r="J81" s="134"/>
      <c r="K81" s="135"/>
      <c r="M81" s="52"/>
      <c r="N81" s="52"/>
      <c r="P81" s="51"/>
    </row>
    <row r="82" spans="1:20" s="43" customFormat="1" ht="22.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3"/>
      <c r="P82" s="54"/>
      <c r="Q82" s="55"/>
      <c r="R82" s="53"/>
      <c r="S82" s="48"/>
      <c r="T82" s="47"/>
    </row>
    <row r="83" spans="1:20" s="43" customFormat="1" ht="22.5">
      <c r="C83" s="56" t="s">
        <v>158</v>
      </c>
      <c r="D83" s="52"/>
      <c r="E83" s="52"/>
      <c r="F83" s="52"/>
      <c r="G83" s="132" t="s">
        <v>157</v>
      </c>
      <c r="H83" s="132"/>
      <c r="I83" s="132"/>
      <c r="J83" s="132"/>
      <c r="K83" s="132"/>
      <c r="L83" s="132"/>
      <c r="M83" s="132"/>
      <c r="N83" s="132"/>
      <c r="O83" s="132"/>
      <c r="P83" s="63"/>
      <c r="Q83" s="63"/>
      <c r="R83" s="63"/>
      <c r="S83" s="63"/>
      <c r="T83" s="63"/>
    </row>
    <row r="84" spans="1:20" s="43" customFormat="1" ht="22.5">
      <c r="C84" s="52"/>
      <c r="D84" s="52"/>
      <c r="E84" s="52"/>
      <c r="F84" s="52"/>
      <c r="G84" s="132"/>
      <c r="H84" s="132"/>
      <c r="I84" s="132"/>
      <c r="J84" s="132"/>
      <c r="K84" s="132"/>
      <c r="L84" s="132"/>
      <c r="M84" s="132"/>
      <c r="N84" s="132"/>
      <c r="O84" s="132"/>
      <c r="P84" s="54"/>
      <c r="Q84" s="55"/>
      <c r="R84" s="53"/>
      <c r="S84" s="48"/>
      <c r="T84" s="47"/>
    </row>
    <row r="85" spans="1:20" s="43" customFormat="1" ht="22.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3"/>
      <c r="P85" s="54"/>
      <c r="Q85" s="55"/>
      <c r="R85" s="53"/>
      <c r="S85" s="48"/>
      <c r="T85" s="47"/>
    </row>
    <row r="86" spans="1:20" s="43" customFormat="1" ht="14.25">
      <c r="C86"/>
      <c r="O86" s="48"/>
      <c r="P86" s="49"/>
      <c r="Q86" s="47"/>
      <c r="R86" s="48"/>
      <c r="S86" s="48"/>
      <c r="T86" s="47"/>
    </row>
    <row r="87" spans="1:20" s="43" customFormat="1" ht="12.75">
      <c r="O87" s="48"/>
      <c r="P87" s="49"/>
      <c r="Q87" s="47"/>
      <c r="R87" s="48"/>
      <c r="S87" s="48"/>
      <c r="T87" s="47"/>
    </row>
    <row r="88" spans="1:20" s="43" customForma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8"/>
      <c r="P88" s="59"/>
      <c r="Q88" s="60"/>
      <c r="R88" s="58"/>
      <c r="S88" s="48"/>
      <c r="T88" s="47"/>
    </row>
    <row r="89" spans="1:20" s="43" customFormat="1">
      <c r="A89" s="57"/>
      <c r="B89" s="57"/>
      <c r="C89" s="61" t="s">
        <v>159</v>
      </c>
      <c r="D89" s="61"/>
      <c r="E89" s="61"/>
      <c r="F89" s="57"/>
      <c r="G89" s="59" t="s">
        <v>160</v>
      </c>
      <c r="H89" s="57"/>
      <c r="I89" s="57"/>
      <c r="J89" s="57"/>
      <c r="K89" s="57"/>
      <c r="L89" s="57"/>
      <c r="M89" s="57"/>
      <c r="N89" s="57"/>
      <c r="O89" s="58"/>
      <c r="R89" s="58"/>
      <c r="S89" s="48"/>
      <c r="T89" s="47"/>
    </row>
    <row r="90" spans="1:20" s="43" customFormat="1">
      <c r="A90" s="57"/>
      <c r="B90" s="57"/>
      <c r="C90" s="57" t="s">
        <v>161</v>
      </c>
      <c r="D90" s="57"/>
      <c r="E90" s="57"/>
      <c r="F90" s="57"/>
      <c r="G90" s="62" t="s">
        <v>162</v>
      </c>
      <c r="H90" s="57"/>
      <c r="I90" s="57"/>
      <c r="J90" s="57"/>
      <c r="K90" s="57"/>
      <c r="L90" s="57"/>
      <c r="M90" s="57"/>
      <c r="N90" s="57"/>
      <c r="O90" s="58"/>
      <c r="R90" s="58"/>
      <c r="S90" s="48"/>
      <c r="T90" s="47"/>
    </row>
    <row r="91" spans="1:20" s="43" customForma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8"/>
      <c r="P91" s="59"/>
      <c r="Q91" s="60"/>
      <c r="R91" s="58"/>
      <c r="S91" s="48"/>
      <c r="T91" s="47"/>
    </row>
  </sheetData>
  <autoFilter ref="A18:X63"/>
  <customSheetViews>
    <customSheetView guid="{C6233BDB-63C2-4AB0-8170-35E5E72DD405}" showPageBreaks="1" printArea="1" showAutoFilter="1" view="pageLayout">
      <selection activeCell="G26" sqref="G26"/>
      <pageMargins left="0.70866141732283472" right="0.70866141732283472" top="0.94488188976377963" bottom="0.59055118110236227" header="0.31496062992125984" footer="0.31496062992125984"/>
      <pageSetup paperSize="9" scale="85" orientation="landscape" r:id="rId1"/>
      <headerFooter scaleWithDoc="0">
        <oddHeader>&amp;L&amp;"-,Standardowy"&amp;9Specyfikacja Istotnych Warunków Zamówienia na
„KOMPLEKSOWE UBEZPIECZENIE MAJĄTKOWE MPK sp. z o.o. w Legnicy na rok 2019
 z możliwością przedłużenia na rok 2020”</oddHeader>
        <oddFooter>&amp;L&amp;"-,Standardowy"&amp;9Dokument podlega ochronie prawnej na podstawie przepisów ustawy z dnia 4 lutego 1994 roku o prawie autorskim i prawach pokrewnych.</oddFooter>
      </headerFooter>
      <autoFilter ref="A11:M84">
        <filterColumn colId="11" showButton="0"/>
      </autoFilter>
    </customSheetView>
  </customSheetViews>
  <mergeCells count="19">
    <mergeCell ref="G83:O84"/>
    <mergeCell ref="H81:K81"/>
    <mergeCell ref="E73:G73"/>
    <mergeCell ref="E74:G74"/>
    <mergeCell ref="H76:J76"/>
    <mergeCell ref="G78:I78"/>
    <mergeCell ref="B16:R16"/>
    <mergeCell ref="B14:S14"/>
    <mergeCell ref="C60:D60"/>
    <mergeCell ref="G70:H70"/>
    <mergeCell ref="B70:F70"/>
    <mergeCell ref="B66:B67"/>
    <mergeCell ref="C66:F66"/>
    <mergeCell ref="G66:H67"/>
    <mergeCell ref="G68:H68"/>
    <mergeCell ref="C67:F67"/>
    <mergeCell ref="C68:F68"/>
    <mergeCell ref="C69:F69"/>
    <mergeCell ref="G69:H69"/>
  </mergeCells>
  <pageMargins left="0.70866141732283472" right="0.35433070866141736" top="0.39370078740157483" bottom="0.43307086614173229" header="0.23622047244094491" footer="0.19685039370078741"/>
  <pageSetup paperSize="9" scale="38" orientation="landscape" r:id="rId2"/>
  <headerFooter scaleWithDoc="0">
    <oddHeader>&amp;L&amp;"-,Standardowy"&amp;8„UBEZPIECZENIE FLOTY POJAZDÓW POWIATU ŚWIDNICKIEGO WRAZ Z JEDNOSTKAMI ORGANIZACYJNYMI”</oddHeader>
    <oddFooter>&amp;L&amp;"-,Standardowy"&amp;9Dokument podlega ochronie prawnej na podstawie przepisów ustawy z dnia 4 lutego 1994 roku o prawie autorskim i prawach pokrewnych.&amp;R&amp;"-,Standardowy"&amp;8&amp;P z &amp;N</oddFooter>
  </headerFooter>
  <rowBreaks count="1" manualBreakCount="1">
    <brk id="64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ZAŁACZNIK NR 2 - F. CENOWY</vt:lpstr>
      <vt:lpstr>'ZAŁACZNIK NR 2 - F. CENOWY'!Obszar_wydruku</vt:lpstr>
      <vt:lpstr>'ZAŁACZNIK NR 2 - F. CENOWY'!Tytuły_wydruku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Agnieszka Mojsiejuk</cp:lastModifiedBy>
  <cp:lastPrinted>2023-11-24T10:24:48Z</cp:lastPrinted>
  <dcterms:created xsi:type="dcterms:W3CDTF">2017-11-15T09:08:21Z</dcterms:created>
  <dcterms:modified xsi:type="dcterms:W3CDTF">2023-11-24T10:26:38Z</dcterms:modified>
</cp:coreProperties>
</file>