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Przetargi 2022 r\Budynek F\"/>
    </mc:Choice>
  </mc:AlternateContent>
  <bookViews>
    <workbookView xWindow="0" yWindow="0" windowWidth="21570" windowHeight="8070" tabRatio="912"/>
  </bookViews>
  <sheets>
    <sheet name="kosztorys_drogowy" sheetId="1" r:id="rId1"/>
  </sheets>
  <definedNames>
    <definedName name="__xlnm.Print_Area" localSheetId="0">kosztorys_drogowy!$A$2:$G$61</definedName>
    <definedName name="__xlnm.Print_Titles" localSheetId="0">kosztorys_drogowy!$A$2:$IR$4</definedName>
    <definedName name="Excel_BuiltIn_Print_Titles" localSheetId="0">kosztorys_drogowy!$A$2:$IR$4</definedName>
    <definedName name="_xlnm.Print_Area" localSheetId="0">kosztorys_drogowy!$A$1:$G$135</definedName>
    <definedName name="_xlnm.Print_Titles" localSheetId="0">kosztorys_drogowy!$2:$4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A83" i="1"/>
  <c r="A82" i="1"/>
  <c r="A81" i="1"/>
  <c r="E71" i="1"/>
  <c r="A125" i="1"/>
  <c r="A126" i="1" s="1"/>
  <c r="A127" i="1" s="1"/>
  <c r="A128" i="1" s="1"/>
  <c r="A129" i="1" s="1"/>
  <c r="A130" i="1" s="1"/>
  <c r="A131" i="1" s="1"/>
  <c r="E27" i="1" l="1"/>
  <c r="A108" i="1"/>
  <c r="A109" i="1" s="1"/>
  <c r="A110" i="1" s="1"/>
  <c r="A111" i="1" s="1"/>
  <c r="A112" i="1" s="1"/>
  <c r="A113" i="1" s="1"/>
  <c r="A114" i="1" s="1"/>
  <c r="E101" i="1"/>
  <c r="E99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E96" i="1"/>
  <c r="E102" i="1" s="1"/>
  <c r="E98" i="1" l="1"/>
  <c r="E114" i="1"/>
  <c r="E83" i="1" l="1"/>
  <c r="E82" i="1"/>
  <c r="E69" i="1"/>
  <c r="E67" i="1"/>
  <c r="A63" i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62" i="1"/>
  <c r="A77" i="1" l="1"/>
  <c r="A78" i="1"/>
  <c r="A79" i="1" s="1"/>
  <c r="A85" i="1" l="1"/>
  <c r="A86" i="1" s="1"/>
  <c r="A87" i="1" s="1"/>
  <c r="A88" i="1" s="1"/>
  <c r="A80" i="1"/>
  <c r="A9" i="1"/>
  <c r="E23" i="1"/>
  <c r="E24" i="1"/>
  <c r="E53" i="1" l="1"/>
  <c r="A12" i="1" l="1"/>
  <c r="A13" i="1" s="1"/>
  <c r="A15" i="1" s="1"/>
  <c r="A17" i="1" l="1"/>
  <c r="A20" i="1" s="1"/>
  <c r="A21" i="1" s="1"/>
  <c r="A23" i="1" l="1"/>
  <c r="A24" i="1" l="1"/>
  <c r="A27" i="1" s="1"/>
  <c r="A29" i="1" s="1"/>
  <c r="A30" i="1" s="1"/>
  <c r="A31" i="1" s="1"/>
  <c r="A34" i="1" s="1"/>
  <c r="A36" i="1" l="1"/>
  <c r="A38" i="1" s="1"/>
  <c r="A40" i="1" s="1"/>
  <c r="A43" i="1" s="1"/>
  <c r="A44" i="1" l="1"/>
  <c r="A45" i="1" s="1"/>
  <c r="A47" i="1" s="1"/>
  <c r="A49" i="1" l="1"/>
  <c r="A51" i="1" s="1"/>
  <c r="A53" i="1" l="1"/>
</calcChain>
</file>

<file path=xl/sharedStrings.xml><?xml version="1.0" encoding="utf-8"?>
<sst xmlns="http://schemas.openxmlformats.org/spreadsheetml/2006/main" count="318" uniqueCount="155">
  <si>
    <t xml:space="preserve">Poz. </t>
  </si>
  <si>
    <t>Wyszczególnienie elementów rozliczeniowych</t>
  </si>
  <si>
    <t>Jednostka</t>
  </si>
  <si>
    <t>Cena jednostkowa</t>
  </si>
  <si>
    <t>Wartość pozycji</t>
  </si>
  <si>
    <t>zł</t>
  </si>
  <si>
    <t>1</t>
  </si>
  <si>
    <t>kpl.</t>
  </si>
  <si>
    <t>ROBOTY PRZYGOTOWAWCZE</t>
  </si>
  <si>
    <t>Roboty pomiarowe przy liniowych robotach ziemnych - trasa dróg w terenie równinnym</t>
  </si>
  <si>
    <t>km</t>
  </si>
  <si>
    <t>m3</t>
  </si>
  <si>
    <t>m2</t>
  </si>
  <si>
    <t>Nawierzchnia z kostki brukowej betonowej</t>
  </si>
  <si>
    <t>Krawężniki i oporniki betonowe</t>
  </si>
  <si>
    <t>Rozebranie krawężników i oporników betonowych ułożonych na podsypce cementowo-piaskowej wraz z rozebraniem ławy z betonu</t>
  </si>
  <si>
    <t>m</t>
  </si>
  <si>
    <t>Obrzeża betonowe</t>
  </si>
  <si>
    <t>Rozebranie obrzeży betonowych ułożonych na podsypce cementowo-piaskowej</t>
  </si>
  <si>
    <t>ROBOTY ZIEMNE</t>
  </si>
  <si>
    <t>Wykonanie nasypów z gruntu kat. I-VI z pozyskaniem i transportem gruntu na odl. do 10 km</t>
  </si>
  <si>
    <t>PODBUDOWY</t>
  </si>
  <si>
    <t>NAWIERZCHNIE</t>
  </si>
  <si>
    <t>ELEMENTY ULIC</t>
  </si>
  <si>
    <t>Pomiar geodezyjny zrealizowanych obiektów drogowych</t>
  </si>
  <si>
    <t>Profilowanie i zagęszczanie podłoża wykonywane mechanicznie pod warstwy konstrukcyjne nawierzchni</t>
  </si>
  <si>
    <t>Humusowanie i obsiew trawą</t>
  </si>
  <si>
    <t>Wykonanie regulacji wysokościowej urządzeń obcych</t>
  </si>
  <si>
    <t>I.  ROBOTY POMIAROWE</t>
  </si>
  <si>
    <t>Wykonanie nasypów z gruntu kat. I-VI z gruntu z odkładu</t>
  </si>
  <si>
    <t>Rozebranie podbudowy z kruszywa łamanego, średnia grubość 20 cm</t>
  </si>
  <si>
    <t>Usunięcie warstwy ziemi urodzajnej (humusu, darniny) grubości zmiennej, min. 15cm z wywiezieniem na odkład</t>
  </si>
  <si>
    <t>Wykonanie wykopów w gruncie kat. I-IV z transportem gruntu na odkład lub nasyp na odl. do 1 km</t>
  </si>
  <si>
    <t>Wykonanie wykopów w gruncie kat. I-IV z transportem gruntu na odl. Do 10 km</t>
  </si>
  <si>
    <t>Nr. SST</t>
  </si>
  <si>
    <t>D.01.00.00</t>
  </si>
  <si>
    <t>D.01.02.02</t>
  </si>
  <si>
    <t>D.01.02.04</t>
  </si>
  <si>
    <t>D.02.01.01</t>
  </si>
  <si>
    <t>D.02.03.01</t>
  </si>
  <si>
    <t>D.04.01.01</t>
  </si>
  <si>
    <t>D.04.05.02</t>
  </si>
  <si>
    <t>D.04.03.01</t>
  </si>
  <si>
    <t>D.05.03.23</t>
  </si>
  <si>
    <t>D.08.01.01</t>
  </si>
  <si>
    <t>D.08.03.01</t>
  </si>
  <si>
    <t>D.06.01.01</t>
  </si>
  <si>
    <t>D.09.01.01</t>
  </si>
  <si>
    <t>Rozebranie nawierzchni z kostki betonowej, trylinki, nawierzchni betonowej</t>
  </si>
  <si>
    <t>Wykonanie podbudowy z betonu C12/15, grubość warstwy 20 cm</t>
  </si>
  <si>
    <t>Wykonanie podbudowy z betonu C12/15, grubość warstwy 10 cm</t>
  </si>
  <si>
    <t xml:space="preserve">Wykonanie nawierzchni z kostki betonowej koloru szarego układanej w jodełkę (kształt prostokątny) o grubości 8 cm na podsypce cementowo-piaskowej 1:3 o grubości 5 cm </t>
  </si>
  <si>
    <t xml:space="preserve">Wykonanie nawierzchni z kostki betonowej koloru liść jesieni) o grubości 8 cm na podsypce cementowo-piaskowej 1:3 o grubości 5 cm </t>
  </si>
  <si>
    <t xml:space="preserve">Wykonanie nawierzchni z kostki betonowej koloru szarego układanej klasycznie (kształt prostokątny) o grubości 8 cm na podsypce cementowo-piaskowej 1:3 o grubości 5 cm </t>
  </si>
  <si>
    <t xml:space="preserve">Wykonanie stopni i podestu z płyt granitowych koloru szarego (kształt prostokątny) o grubości 6 cm na podsypce cementowo-piaskowej 1:3 o grubości 5 cm </t>
  </si>
  <si>
    <t>Ustawienie krawężników granitowych o wymiarach 15x22 cm na podsypce cementowo-piaskowej 1:4 o grubości 3 cm wraz z wykonaniem ławy z oporem z betonu C12/15</t>
  </si>
  <si>
    <t>Ustawienie krawężników granitowych o wymiarach 15x30 cm na podsypce cementowo-piaskowej 1:4 o grubości 3 cm wraz z wykonaniem ławy z oporem z betonu C12/15</t>
  </si>
  <si>
    <t>Ustawienie oporników granitowych o wymiarach 10x20 cm na podsypce cementowo-piaskowej 1:4 o grubości 3 cm wraz z wykonaniem ławy z oporem z betonu C12/15</t>
  </si>
  <si>
    <t>Ustawienie obrzeży granitowych o wymiarach 6x30 cm na podsypce cementowo-piaskowej 1:4 o grubości 3cm wraz z wykonaniem ławy z oporem z betonu C12/15</t>
  </si>
  <si>
    <t>II.  USUNIĘCIE WARSTWY HUMUSU</t>
  </si>
  <si>
    <t>III.  ROBOTY ROZBIÓRKOWE</t>
  </si>
  <si>
    <t>IV.  ROBOTY ZIEMNE - WYKOPY</t>
  </si>
  <si>
    <t>V.  ROBOTY ZIEMNE - NASYPY</t>
  </si>
  <si>
    <t>VI.  PROFILOWANIE I ZAGĘSZCZANIE PODŁOŻA</t>
  </si>
  <si>
    <t>VII.  WARSTWA PODBUDOWY</t>
  </si>
  <si>
    <t>VIII.  NAWIERZCHNIE Z KOSTKI BETONOWEJ - JEZDNIA</t>
  </si>
  <si>
    <t>IX.  NAWIERZCHNIE Z KOSTKI BETONOWEJ - CHODNIKI</t>
  </si>
  <si>
    <t>X.  NAWIERZCHNIE Z KOSTKI BETONOWEJ - MIEJSCA POSTOJOWE</t>
  </si>
  <si>
    <t>XI.  NAWIERZCHNIE Z PŁYT GRANITOWYCH - SCHODY</t>
  </si>
  <si>
    <t>XII.  KRAWĘŻNIKI</t>
  </si>
  <si>
    <t>XIII.  OBRZEŻA BETONOWE</t>
  </si>
  <si>
    <t>XIV.  ZIELEŃ DROGOWA</t>
  </si>
  <si>
    <t xml:space="preserve">XV. REGULACJA WYSOKOŚCIOWA URZĄDZEŃ OBCYCH </t>
  </si>
  <si>
    <t>XVI.  POMIAR GEODEZYJNY ZREALIZOWANYCH OBIEKTÓW</t>
  </si>
  <si>
    <t>Wykonanie podbudowy pomocniczej z kruszywa stabilizowanego cementem C1,5/2	gr. 20cm</t>
  </si>
  <si>
    <t>Wykopy oraz przekopy wykonywane koparkami przedsiębiernymi 0.40 m3 na odkład w gruncie kat.III</t>
  </si>
  <si>
    <t>Ręczne wykopy ciągłe lub jamiste ze skarpami o szer.dna do 1.5 m i głębok.do 1.5m ze złożeniem urobku na odkład (kat.gr.III)</t>
  </si>
  <si>
    <t>D.03.02.01</t>
  </si>
  <si>
    <t>Pełne umocnienie pionowych ścian wykopów liniowych o głęb.do 3m palami szalunkowymi (wypraskami) w gruntach nawodnionych kat.III-IV wraz z rozbiórką</t>
  </si>
  <si>
    <t>Podłoża pod kanały i obiekty z materiałów sypkich grub. 10 cm</t>
  </si>
  <si>
    <t>Obsypka filtracyjna z piasku w gotowym suchym wykopie z gotowego kruszywa</t>
  </si>
  <si>
    <t>Zasypywanie wykopów liniowych o ścianach pionowych w gruncie kat.gr.III-IV - szerokość 0.8-1.5 m</t>
  </si>
  <si>
    <t>Zagęszczenie zasypanych wykopów ubijakami mechanicznymi; grunty sypkie kat. I-III Wskaźnik zagęszczenia Js = 0,98</t>
  </si>
  <si>
    <t>Montaż konstrukcji podwieszeń kabli energetycznych i telekomunikacyjnych typu lekkiego o rozpiętości elementu do 4,0m</t>
  </si>
  <si>
    <t>Demontaż konstrukcji podwieszeń kabli energetycznych i telekomunikacyjnych typu lekkiego o rozpiętości elementu do 4,0m</t>
  </si>
  <si>
    <t>Montaż konstrukcji podwieszeń rurociągów i kanałów o rozpiętości elementu do 4.0 m</t>
  </si>
  <si>
    <t>Demontaż konstrukcji podwieszeń rurociągów i kanałów o rozpiętości elementu do 4.0 m</t>
  </si>
  <si>
    <t>ROBOTY MONTAŻOWE</t>
  </si>
  <si>
    <t>Kanały z rur PVC SN8 kanalizacji zewnętrznej o śr. 200 mm</t>
  </si>
  <si>
    <t>Kanały z rur PVC SN8 kanalizacji zewnętrznej o śr. 315 mm</t>
  </si>
  <si>
    <t>Studnie z kręgów żelbetonowych o śr. 1200 mm (Podstawa studni sr. 1200 z element monolityczny C35/45-1szt + Kręgi żelbetonowe+Pierścień odciążajacy + Płyta pokrywowa żelbetowa + Właz żeliwny typ D400</t>
  </si>
  <si>
    <t>kpl</t>
  </si>
  <si>
    <t>Studnie z kręgów żelbetonowych o śr. 1000 mm (Podstawa studni sr. 1000 z element monolityczny C35/45-1szt + Kręgi żelbetonowe+Pierścień odciążajacy + Płyta pokrywowa żelbetowa + Właz żeliwny typ D400</t>
  </si>
  <si>
    <t>D.03.03.01</t>
  </si>
  <si>
    <t>Separator tłuszczu z osadnikiem EST-H2/400 + kręgi żelbetonowe + pierścien odciążający + płyta pokrywowa żelbetowa +właz żeliwny typ D400</t>
  </si>
  <si>
    <t>Studnie kanalizacyjne PVC o śr. 425 mm (Podstawa studni sr. 425 + rura trzonowa 400/455 o dł. 2.5m + pokrywa A15</t>
  </si>
  <si>
    <t>Studzienki ściekowe uliczne betonowe o śr.500 mm z osadnikiem bez syfonu</t>
  </si>
  <si>
    <t>szt.</t>
  </si>
  <si>
    <t>Próba szczelności kanałów rurowych o śr.nom. 200 mm</t>
  </si>
  <si>
    <t>Próba szczelności kanałów rurowych o śr.nom. 315 mm</t>
  </si>
  <si>
    <t>ROZBIÓRKA I ODTWORZENIE NAWIERZCHNI</t>
  </si>
  <si>
    <t>D.04.10.01</t>
  </si>
  <si>
    <t>Wykonanie nawierzchni z betonu C30/37, grubość warstwy 20 cm</t>
  </si>
  <si>
    <t>Nr SST</t>
  </si>
  <si>
    <t>OŚWIETLENIE ULICY</t>
  </si>
  <si>
    <t>E01.00.00</t>
  </si>
  <si>
    <t>Kopanie rowów dla kabli w sposób ręczny w gruncie kat. III</t>
  </si>
  <si>
    <t>Nasypanie warstwy piasku na dnie rowu kablowego o szerokości do 0.4 m</t>
  </si>
  <si>
    <t>Ułożenie rur osłonowych z HDPE 75mm</t>
  </si>
  <si>
    <t>Ułożenie rur osłonowych z HDPE 110mm</t>
  </si>
  <si>
    <t>Układanie kabli YAKXS 5x35mm2 w rurach, pustakach lub kanałach zamkniętych</t>
  </si>
  <si>
    <t>Układanie kabli YAKXS 5x35mm2 w rurach, pustakach lub kanałach zamkniętych - wprowadzenie do słupa oświetleniowego</t>
  </si>
  <si>
    <t>Zasypywanie rowów dla kabli wykonanych ręcznie w gruncie kat. III</t>
  </si>
  <si>
    <t>Zarobienie na sucho końca kabla 5- żyłowego o przekroju żył do 10 mm2 na napięcie do 1kV o izolacji i powłoce z tworzyw sztucznych</t>
  </si>
  <si>
    <t>Demontaż słupa z oprawą oświetleniową</t>
  </si>
  <si>
    <t>Montaż i stawianie słupów oświetleniowych o masie do 480kg wg. projektu</t>
  </si>
  <si>
    <t>Montaż wysięgników ściennych do opraw oświetleniowych</t>
  </si>
  <si>
    <t>Montaż opraw oświetlenia zewnętrznego wraz ze źródłem światła</t>
  </si>
  <si>
    <t>Montaż przewodów do opraw oświetleniowych - wciąganie w słupy, rury osłonowe i wysięgniki przy wysokości latarń do 6m</t>
  </si>
  <si>
    <t>kpl. przew.</t>
  </si>
  <si>
    <t>Montaż uziomów poziomych lub przewodów uziemiających przy głębokości wykopu 0,6m w gruncie kat. III</t>
  </si>
  <si>
    <t>Mechaniczne pogrążanie uziomów pionowych prętowych, grunt kategorii III</t>
  </si>
  <si>
    <t>Badania i pomiary instalacji uziemiającej</t>
  </si>
  <si>
    <t>Badanie linii kablowej N.N.- kabel 5-żyłowy</t>
  </si>
  <si>
    <t>odc.</t>
  </si>
  <si>
    <t>Sprawdzenie i pomiar 1 fazowego obwodu elektrycznego niskiego napięcia</t>
  </si>
  <si>
    <t>pomiar</t>
  </si>
  <si>
    <t>Zagęszczenie wykopów</t>
  </si>
  <si>
    <t>KOSZTY INNE</t>
  </si>
  <si>
    <t>Obsługa geodezyjna</t>
  </si>
  <si>
    <t>BUDOWA KANALIZACJI TELETECHNICZNEJ</t>
  </si>
  <si>
    <t>T01.00.00</t>
  </si>
  <si>
    <t>PA. Budowa kanału technologicznego z rur z tworzyw sztucznych w
wykopie wykonanym mechanicznie w gruncie kategorii III,
1xRO+3xRS+1xWMR</t>
  </si>
  <si>
    <t>Budowa studni kablowych prefabrykowanych rozdzielczych SK, typ SK-1, grunt kategorii III</t>
  </si>
  <si>
    <t>Mechaniczna rozbiórka studni kablowych, SK-1</t>
  </si>
  <si>
    <t>Montaż elementów mechanicznej ochrony przed ingerencją osób
nieuprawnionych w istniejących studniach kablowych, pokrywa
dodatkowa z prętami, rama ciężka lub lekka</t>
  </si>
  <si>
    <t>Badanie szczelności zmontowanych odcinków, do 2˙km, rurociągi
kablowe w ziemi, sprężarka, rury Fi˙40˙mm</t>
  </si>
  <si>
    <t>odcinek</t>
  </si>
  <si>
    <t>PA. Badanie szczelności zmontowanych odcinków, do 2˙km, wiązka
mikrorurek, rury Fi˙7x12/8˙mm</t>
  </si>
  <si>
    <t>1 PA. Uszczelnianie otworów kanalizacji pierwotnej, DN 40 otwór
wolny</t>
  </si>
  <si>
    <t>otwór</t>
  </si>
  <si>
    <t>PA. Uszczelnianie otworów mikrorurek, 7x12/8 otwór wolny</t>
  </si>
  <si>
    <t>A. BRANŻA DROGOWA</t>
  </si>
  <si>
    <t>PODSUMOWANIE BRANŻA DROGOWA</t>
  </si>
  <si>
    <t>PODSUMOWANIE BRANŻA SANITARNA</t>
  </si>
  <si>
    <t>PODSUMOWANIE BRANŻA ELEKTRYCZNA</t>
  </si>
  <si>
    <t>PODSUMOWANIE BRANŻA TELETECHNICZNA</t>
  </si>
  <si>
    <t>B. BRANŻA SANITARNA</t>
  </si>
  <si>
    <t>C. BRANŻA ELEKTRYCZNA</t>
  </si>
  <si>
    <t>D. BRANŻA TELETECHNICZNA</t>
  </si>
  <si>
    <t>ŁĄCZNIE WARTOŚĆ NETTO (A+B+C+D)</t>
  </si>
  <si>
    <t>PODATEK VAT 23% (A+B+C+D)</t>
  </si>
  <si>
    <t>ŁĄCZNIE WARTOŚĆ BRUTTO (A+B+C+D)</t>
  </si>
  <si>
    <t>Trójnik siodłowy</t>
  </si>
  <si>
    <t>Osadnik deszczowy rury spustowej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</si>
</sst>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#,##0.00\ &quot;zł&quot;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1"/>
      <name val="Arial CE"/>
      <charset val="238"/>
    </font>
    <font>
      <b/>
      <sz val="1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ill="0" applyBorder="0" applyAlignment="0" applyProtection="0"/>
    <xf numFmtId="0" fontId="2" fillId="0" borderId="0"/>
    <xf numFmtId="0" fontId="10" fillId="0" borderId="0"/>
    <xf numFmtId="0" fontId="2" fillId="0" borderId="0"/>
  </cellStyleXfs>
  <cellXfs count="152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164" fontId="0" fillId="0" borderId="0" xfId="2" applyNumberFormat="1" applyFont="1" applyFill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0" fillId="0" borderId="0" xfId="0" applyFont="1"/>
    <xf numFmtId="0" fontId="2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164" fontId="5" fillId="3" borderId="1" xfId="4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0" fillId="3" borderId="1" xfId="4" applyNumberFormat="1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164" fontId="0" fillId="0" borderId="1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2" fontId="0" fillId="0" borderId="1" xfId="3" applyNumberFormat="1" applyFont="1" applyBorder="1" applyAlignment="1">
      <alignment vertical="center" wrapText="1"/>
    </xf>
    <xf numFmtId="164" fontId="5" fillId="3" borderId="4" xfId="4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/>
    </xf>
    <xf numFmtId="164" fontId="0" fillId="3" borderId="4" xfId="4" applyNumberFormat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1" fontId="2" fillId="0" borderId="5" xfId="2" applyNumberFormat="1" applyFont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43" fontId="1" fillId="0" borderId="0" xfId="1" applyFill="1" applyBorder="1" applyAlignment="1">
      <alignment horizontal="center" vertical="center"/>
    </xf>
    <xf numFmtId="43" fontId="1" fillId="0" borderId="0" xfId="1" applyFill="1" applyAlignment="1">
      <alignment horizontal="center" vertical="center"/>
    </xf>
    <xf numFmtId="43" fontId="1" fillId="5" borderId="1" xfId="1" applyFill="1" applyBorder="1" applyAlignment="1">
      <alignment horizontal="center" vertical="center"/>
    </xf>
    <xf numFmtId="165" fontId="1" fillId="6" borderId="1" xfId="1" applyNumberFormat="1" applyFill="1" applyBorder="1" applyAlignment="1">
      <alignment horizontal="center" vertical="center"/>
    </xf>
    <xf numFmtId="0" fontId="6" fillId="3" borderId="1" xfId="2" applyFont="1" applyFill="1" applyBorder="1" applyAlignment="1">
      <alignment vertical="center"/>
    </xf>
    <xf numFmtId="0" fontId="8" fillId="4" borderId="1" xfId="2" applyFont="1" applyFill="1" applyBorder="1" applyAlignment="1">
      <alignment vertical="center"/>
    </xf>
    <xf numFmtId="0" fontId="8" fillId="4" borderId="1" xfId="2" applyFont="1" applyFill="1" applyBorder="1" applyAlignment="1">
      <alignment vertical="center" wrapText="1"/>
    </xf>
    <xf numFmtId="0" fontId="0" fillId="7" borderId="0" xfId="0" applyFont="1" applyFill="1"/>
    <xf numFmtId="0" fontId="2" fillId="8" borderId="5" xfId="2" applyFont="1" applyFill="1" applyBorder="1" applyAlignment="1">
      <alignment horizontal="center" vertical="center"/>
    </xf>
    <xf numFmtId="43" fontId="1" fillId="8" borderId="1" xfId="1" applyFill="1" applyBorder="1" applyAlignment="1">
      <alignment horizontal="center" vertical="center"/>
    </xf>
    <xf numFmtId="0" fontId="2" fillId="8" borderId="1" xfId="2" applyFont="1" applyFill="1" applyBorder="1" applyAlignment="1">
      <alignment horizontal="center" vertical="center"/>
    </xf>
    <xf numFmtId="0" fontId="2" fillId="8" borderId="1" xfId="2" applyFont="1" applyFill="1" applyBorder="1" applyAlignment="1">
      <alignment horizontal="left" vertical="center" wrapText="1"/>
    </xf>
    <xf numFmtId="164" fontId="10" fillId="8" borderId="1" xfId="2" applyNumberFormat="1" applyFont="1" applyFill="1" applyBorder="1" applyAlignment="1">
      <alignment horizontal="center" vertical="center"/>
    </xf>
    <xf numFmtId="0" fontId="0" fillId="8" borderId="0" xfId="0" applyFont="1" applyFill="1"/>
    <xf numFmtId="0" fontId="4" fillId="8" borderId="0" xfId="4" applyFont="1" applyFill="1" applyBorder="1" applyAlignment="1">
      <alignment horizontal="center" vertical="center" wrapText="1"/>
    </xf>
    <xf numFmtId="0" fontId="2" fillId="8" borderId="0" xfId="2" applyFont="1" applyFill="1" applyBorder="1" applyAlignment="1">
      <alignment horizontal="center" vertical="center"/>
    </xf>
    <xf numFmtId="0" fontId="2" fillId="8" borderId="0" xfId="2" applyFont="1" applyFill="1" applyAlignment="1">
      <alignment horizontal="center" vertical="center"/>
    </xf>
    <xf numFmtId="0" fontId="4" fillId="8" borderId="0" xfId="4" applyFont="1" applyFill="1" applyBorder="1" applyAlignment="1">
      <alignment horizontal="center" vertical="center"/>
    </xf>
    <xf numFmtId="0" fontId="3" fillId="8" borderId="0" xfId="4" applyFont="1" applyFill="1" applyBorder="1" applyAlignment="1">
      <alignment horizontal="center" vertical="center"/>
    </xf>
    <xf numFmtId="0" fontId="3" fillId="8" borderId="0" xfId="2" applyFont="1" applyFill="1" applyBorder="1" applyAlignment="1">
      <alignment horizontal="center" vertical="center"/>
    </xf>
    <xf numFmtId="0" fontId="3" fillId="8" borderId="0" xfId="2" applyFont="1" applyFill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2" fillId="10" borderId="5" xfId="2" applyFont="1" applyFill="1" applyBorder="1" applyAlignment="1">
      <alignment horizontal="center" vertical="center"/>
    </xf>
    <xf numFmtId="0" fontId="8" fillId="10" borderId="1" xfId="2" applyFont="1" applyFill="1" applyBorder="1" applyAlignment="1">
      <alignment vertical="center"/>
    </xf>
    <xf numFmtId="164" fontId="0" fillId="10" borderId="1" xfId="2" applyNumberFormat="1" applyFont="1" applyFill="1" applyBorder="1" applyAlignment="1">
      <alignment horizontal="center" vertical="center"/>
    </xf>
    <xf numFmtId="0" fontId="7" fillId="10" borderId="5" xfId="2" applyFont="1" applyFill="1" applyBorder="1" applyAlignment="1">
      <alignment horizontal="center" vertical="center"/>
    </xf>
    <xf numFmtId="43" fontId="2" fillId="8" borderId="0" xfId="2" applyNumberFormat="1" applyFont="1" applyFill="1" applyBorder="1" applyAlignment="1">
      <alignment horizontal="center" vertical="center"/>
    </xf>
    <xf numFmtId="0" fontId="0" fillId="3" borderId="4" xfId="4" applyNumberFormat="1" applyFont="1" applyFill="1" applyBorder="1" applyAlignment="1">
      <alignment horizontal="center" vertical="center"/>
    </xf>
    <xf numFmtId="164" fontId="0" fillId="0" borderId="4" xfId="4" applyNumberFormat="1" applyFont="1" applyFill="1" applyBorder="1" applyAlignment="1">
      <alignment horizontal="center" vertical="center"/>
    </xf>
    <xf numFmtId="164" fontId="0" fillId="8" borderId="4" xfId="4" applyNumberFormat="1" applyFont="1" applyFill="1" applyBorder="1" applyAlignment="1">
      <alignment horizontal="center" vertical="center"/>
    </xf>
    <xf numFmtId="0" fontId="0" fillId="11" borderId="0" xfId="0" applyFont="1" applyFill="1"/>
    <xf numFmtId="0" fontId="8" fillId="5" borderId="1" xfId="2" applyFont="1" applyFill="1" applyBorder="1" applyAlignment="1">
      <alignment vertical="center"/>
    </xf>
    <xf numFmtId="0" fontId="8" fillId="5" borderId="1" xfId="2" applyFont="1" applyFill="1" applyBorder="1" applyAlignment="1">
      <alignment vertical="center" wrapText="1"/>
    </xf>
    <xf numFmtId="1" fontId="2" fillId="0" borderId="5" xfId="2" applyNumberFormat="1" applyFont="1" applyFill="1" applyBorder="1" applyAlignment="1">
      <alignment horizontal="center" vertical="center"/>
    </xf>
    <xf numFmtId="1" fontId="2" fillId="8" borderId="5" xfId="2" applyNumberFormat="1" applyFont="1" applyFill="1" applyBorder="1" applyAlignment="1">
      <alignment horizontal="center" vertical="center"/>
    </xf>
    <xf numFmtId="164" fontId="0" fillId="4" borderId="4" xfId="4" applyNumberFormat="1" applyFont="1" applyFill="1" applyBorder="1" applyAlignment="1">
      <alignment horizontal="center" vertical="center"/>
    </xf>
    <xf numFmtId="164" fontId="0" fillId="4" borderId="4" xfId="2" applyNumberFormat="1" applyFont="1" applyFill="1" applyBorder="1" applyAlignment="1">
      <alignment horizontal="center" vertical="center"/>
    </xf>
    <xf numFmtId="164" fontId="0" fillId="3" borderId="4" xfId="2" applyNumberFormat="1" applyFont="1" applyFill="1" applyBorder="1" applyAlignment="1">
      <alignment horizontal="center" vertical="center"/>
    </xf>
    <xf numFmtId="164" fontId="0" fillId="10" borderId="4" xfId="2" applyNumberFormat="1" applyFont="1" applyFill="1" applyBorder="1" applyAlignment="1">
      <alignment horizontal="center" vertical="center"/>
    </xf>
    <xf numFmtId="43" fontId="0" fillId="8" borderId="1" xfId="1" applyFont="1" applyFill="1" applyBorder="1" applyAlignment="1">
      <alignment horizontal="center" vertical="center"/>
    </xf>
    <xf numFmtId="0" fontId="2" fillId="0" borderId="0" xfId="2" applyAlignment="1">
      <alignment horizontal="center" vertical="center"/>
    </xf>
    <xf numFmtId="164" fontId="12" fillId="3" borderId="1" xfId="4" applyNumberFormat="1" applyFont="1" applyFill="1" applyBorder="1" applyAlignment="1">
      <alignment horizontal="center" vertical="center" wrapText="1"/>
    </xf>
    <xf numFmtId="164" fontId="12" fillId="3" borderId="4" xfId="4" applyNumberFormat="1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1" fontId="13" fillId="3" borderId="1" xfId="2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/>
    </xf>
    <xf numFmtId="0" fontId="14" fillId="3" borderId="4" xfId="4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vertical="center"/>
    </xf>
    <xf numFmtId="164" fontId="14" fillId="3" borderId="1" xfId="2" applyNumberFormat="1" applyFont="1" applyFill="1" applyBorder="1" applyAlignment="1">
      <alignment horizontal="center" vertical="center"/>
    </xf>
    <xf numFmtId="164" fontId="14" fillId="3" borderId="4" xfId="4" applyNumberFormat="1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64" fontId="0" fillId="0" borderId="4" xfId="4" applyNumberFormat="1" applyFont="1" applyBorder="1" applyAlignment="1">
      <alignment horizontal="center" vertical="center"/>
    </xf>
    <xf numFmtId="0" fontId="2" fillId="9" borderId="0" xfId="2" applyFill="1" applyAlignment="1">
      <alignment horizontal="center" vertical="center"/>
    </xf>
    <xf numFmtId="0" fontId="2" fillId="8" borderId="0" xfId="2" applyFill="1" applyAlignment="1">
      <alignment horizontal="center" vertical="center"/>
    </xf>
    <xf numFmtId="1" fontId="2" fillId="0" borderId="5" xfId="2" applyNumberFormat="1" applyBorder="1" applyAlignment="1">
      <alignment horizontal="center" vertical="center"/>
    </xf>
    <xf numFmtId="164" fontId="1" fillId="8" borderId="1" xfId="2" applyNumberFormat="1" applyFont="1" applyFill="1" applyBorder="1" applyAlignment="1">
      <alignment horizontal="center" vertical="center"/>
    </xf>
    <xf numFmtId="0" fontId="0" fillId="8" borderId="0" xfId="0" applyFill="1"/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14" fillId="0" borderId="0" xfId="3" applyFont="1" applyAlignment="1">
      <alignment vertical="center"/>
    </xf>
    <xf numFmtId="164" fontId="14" fillId="2" borderId="4" xfId="2" applyNumberFormat="1" applyFont="1" applyFill="1" applyBorder="1" applyAlignment="1">
      <alignment horizontal="center" vertical="center"/>
    </xf>
    <xf numFmtId="164" fontId="14" fillId="2" borderId="9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0" xfId="0" applyFont="1"/>
    <xf numFmtId="0" fontId="11" fillId="8" borderId="0" xfId="2" applyFont="1" applyFill="1" applyBorder="1" applyAlignment="1">
      <alignment horizontal="center" vertical="center"/>
    </xf>
    <xf numFmtId="164" fontId="0" fillId="8" borderId="0" xfId="4" applyNumberFormat="1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vertical="center"/>
    </xf>
    <xf numFmtId="0" fontId="2" fillId="10" borderId="1" xfId="2" applyFont="1" applyFill="1" applyBorder="1" applyAlignment="1">
      <alignment horizontal="center" vertical="center"/>
    </xf>
    <xf numFmtId="1" fontId="2" fillId="8" borderId="1" xfId="2" applyNumberFormat="1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164" fontId="0" fillId="12" borderId="9" xfId="4" applyNumberFormat="1" applyFont="1" applyFill="1" applyBorder="1" applyAlignment="1">
      <alignment horizontal="center" vertical="center"/>
    </xf>
    <xf numFmtId="164" fontId="0" fillId="12" borderId="18" xfId="4" applyNumberFormat="1" applyFont="1" applyFill="1" applyBorder="1" applyAlignment="1">
      <alignment horizontal="center" vertical="center"/>
    </xf>
    <xf numFmtId="0" fontId="11" fillId="8" borderId="13" xfId="2" applyFont="1" applyFill="1" applyBorder="1" applyAlignment="1">
      <alignment horizontal="center" vertical="center"/>
    </xf>
    <xf numFmtId="0" fontId="11" fillId="8" borderId="14" xfId="2" applyFont="1" applyFill="1" applyBorder="1" applyAlignment="1">
      <alignment horizontal="center" vertical="center"/>
    </xf>
    <xf numFmtId="164" fontId="0" fillId="8" borderId="15" xfId="4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/>
    </xf>
    <xf numFmtId="0" fontId="8" fillId="10" borderId="1" xfId="2" applyFont="1" applyFill="1" applyBorder="1" applyAlignment="1">
      <alignment horizontal="left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right" vertical="center" wrapText="1"/>
    </xf>
    <xf numFmtId="0" fontId="17" fillId="2" borderId="2" xfId="2" applyFont="1" applyFill="1" applyBorder="1" applyAlignment="1">
      <alignment horizontal="right" vertical="center" wrapText="1"/>
    </xf>
    <xf numFmtId="0" fontId="17" fillId="2" borderId="5" xfId="3" applyFont="1" applyFill="1" applyBorder="1" applyAlignment="1">
      <alignment horizontal="right" vertical="center"/>
    </xf>
    <xf numFmtId="0" fontId="17" fillId="2" borderId="1" xfId="3" applyFont="1" applyFill="1" applyBorder="1" applyAlignment="1">
      <alignment horizontal="right" vertical="center"/>
    </xf>
    <xf numFmtId="0" fontId="17" fillId="2" borderId="7" xfId="3" applyFont="1" applyFill="1" applyBorder="1" applyAlignment="1">
      <alignment horizontal="right" vertical="center" wrapText="1"/>
    </xf>
    <xf numFmtId="0" fontId="17" fillId="2" borderId="8" xfId="3" applyFont="1" applyFill="1" applyBorder="1" applyAlignment="1">
      <alignment horizontal="right" vertical="center" wrapText="1"/>
    </xf>
    <xf numFmtId="0" fontId="18" fillId="13" borderId="6" xfId="2" applyFont="1" applyFill="1" applyBorder="1" applyAlignment="1">
      <alignment horizontal="center" vertical="center"/>
    </xf>
    <xf numFmtId="0" fontId="18" fillId="13" borderId="2" xfId="2" applyFont="1" applyFill="1" applyBorder="1" applyAlignment="1">
      <alignment horizontal="center" vertical="center"/>
    </xf>
    <xf numFmtId="0" fontId="18" fillId="13" borderId="3" xfId="2" applyFont="1" applyFill="1" applyBorder="1" applyAlignment="1">
      <alignment horizontal="center" vertical="center"/>
    </xf>
    <xf numFmtId="0" fontId="18" fillId="13" borderId="10" xfId="2" applyFont="1" applyFill="1" applyBorder="1" applyAlignment="1">
      <alignment horizontal="center" vertical="center"/>
    </xf>
    <xf numFmtId="0" fontId="18" fillId="13" borderId="11" xfId="2" applyFont="1" applyFill="1" applyBorder="1" applyAlignment="1">
      <alignment horizontal="center" vertical="center"/>
    </xf>
    <xf numFmtId="0" fontId="18" fillId="13" borderId="12" xfId="2" applyFont="1" applyFill="1" applyBorder="1" applyAlignment="1">
      <alignment horizontal="center" vertical="center"/>
    </xf>
    <xf numFmtId="0" fontId="11" fillId="12" borderId="16" xfId="2" applyFont="1" applyFill="1" applyBorder="1" applyAlignment="1">
      <alignment horizontal="center" vertical="center"/>
    </xf>
    <xf numFmtId="0" fontId="11" fillId="12" borderId="17" xfId="2" applyFont="1" applyFill="1" applyBorder="1" applyAlignment="1">
      <alignment horizontal="center" vertical="center"/>
    </xf>
    <xf numFmtId="0" fontId="11" fillId="12" borderId="7" xfId="2" applyFont="1" applyFill="1" applyBorder="1" applyAlignment="1">
      <alignment horizontal="center" vertical="center"/>
    </xf>
    <xf numFmtId="0" fontId="11" fillId="12" borderId="8" xfId="2" applyFont="1" applyFill="1" applyBorder="1" applyAlignment="1">
      <alignment horizontal="center" vertical="center"/>
    </xf>
  </cellXfs>
  <cellStyles count="5">
    <cellStyle name="Dziesiętny" xfId="1" builtinId="3"/>
    <cellStyle name="Excel Built-in Normal" xfId="2"/>
    <cellStyle name="Normalny" xfId="0" builtinId="0"/>
    <cellStyle name="Normalny_KOSZTORYS INWESTORSKI_DROGI" xfId="3"/>
    <cellStyle name="Normalny_KOSZTORYS INWESTORSKI_SZATA_ROSLINNA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9"/>
  <sheetViews>
    <sheetView tabSelected="1" view="pageBreakPreview" topLeftCell="B119" zoomScaleNormal="100" zoomScaleSheetLayoutView="100" zoomScalePageLayoutView="70" workbookViewId="0">
      <selection activeCell="C45" sqref="C45"/>
    </sheetView>
  </sheetViews>
  <sheetFormatPr defaultColWidth="11.5703125" defaultRowHeight="12.75" x14ac:dyDescent="0.2"/>
  <cols>
    <col min="1" max="1" width="6.85546875" style="1" bestFit="1" customWidth="1"/>
    <col min="2" max="2" width="9.85546875" style="1" bestFit="1" customWidth="1"/>
    <col min="3" max="3" width="69.85546875" style="3" customWidth="1"/>
    <col min="4" max="4" width="8.140625" style="3" customWidth="1"/>
    <col min="5" max="5" width="13.140625" style="36" bestFit="1" customWidth="1"/>
    <col min="6" max="6" width="13.140625" style="4" customWidth="1"/>
    <col min="7" max="7" width="19.85546875" style="5" customWidth="1"/>
    <col min="8" max="8" width="12.5703125" style="1" bestFit="1" customWidth="1"/>
    <col min="9" max="9" width="12.85546875" style="1" bestFit="1" customWidth="1"/>
    <col min="10" max="252" width="9.140625" style="1" customWidth="1"/>
    <col min="253" max="16384" width="11.5703125" style="6"/>
  </cols>
  <sheetData>
    <row r="1" spans="1:11" ht="23.25" x14ac:dyDescent="0.2">
      <c r="A1" s="142" t="s">
        <v>142</v>
      </c>
      <c r="B1" s="143"/>
      <c r="C1" s="143"/>
      <c r="D1" s="143"/>
      <c r="E1" s="143"/>
      <c r="F1" s="143"/>
      <c r="G1" s="144"/>
    </row>
    <row r="2" spans="1:11" ht="12.75" customHeight="1" x14ac:dyDescent="0.2">
      <c r="A2" s="131" t="s">
        <v>0</v>
      </c>
      <c r="B2" s="132" t="s">
        <v>34</v>
      </c>
      <c r="C2" s="132" t="s">
        <v>1</v>
      </c>
      <c r="D2" s="132" t="s">
        <v>2</v>
      </c>
      <c r="E2" s="132"/>
      <c r="F2" s="12" t="s">
        <v>3</v>
      </c>
      <c r="G2" s="25" t="s">
        <v>4</v>
      </c>
      <c r="H2" s="49"/>
      <c r="I2" s="49"/>
      <c r="J2" s="50"/>
      <c r="K2" s="51"/>
    </row>
    <row r="3" spans="1:11" ht="12.75" customHeight="1" x14ac:dyDescent="0.2">
      <c r="A3" s="131"/>
      <c r="B3" s="132"/>
      <c r="C3" s="132"/>
      <c r="D3" s="132"/>
      <c r="E3" s="132"/>
      <c r="F3" s="12" t="s">
        <v>5</v>
      </c>
      <c r="G3" s="25" t="s">
        <v>5</v>
      </c>
      <c r="H3" s="52"/>
      <c r="I3" s="52"/>
      <c r="J3" s="50"/>
      <c r="K3" s="51"/>
    </row>
    <row r="4" spans="1:11" s="8" customFormat="1" x14ac:dyDescent="0.2">
      <c r="A4" s="26" t="s">
        <v>6</v>
      </c>
      <c r="B4" s="118">
        <v>2</v>
      </c>
      <c r="C4" s="13">
        <v>3</v>
      </c>
      <c r="D4" s="14">
        <v>4</v>
      </c>
      <c r="E4" s="38">
        <v>5</v>
      </c>
      <c r="F4" s="15">
        <v>6</v>
      </c>
      <c r="G4" s="62">
        <v>7</v>
      </c>
      <c r="H4" s="53"/>
      <c r="I4" s="53"/>
      <c r="J4" s="54"/>
      <c r="K4" s="55"/>
    </row>
    <row r="5" spans="1:11" s="9" customFormat="1" ht="15.75" x14ac:dyDescent="0.2">
      <c r="A5" s="30"/>
      <c r="B5" s="119"/>
      <c r="C5" s="39" t="s">
        <v>8</v>
      </c>
      <c r="D5" s="39"/>
      <c r="E5" s="39"/>
      <c r="F5" s="16"/>
      <c r="G5" s="27"/>
      <c r="H5" s="53"/>
      <c r="I5" s="53"/>
      <c r="J5" s="54"/>
      <c r="K5" s="55"/>
    </row>
    <row r="6" spans="1:11" s="8" customFormat="1" ht="15" x14ac:dyDescent="0.2">
      <c r="A6" s="28"/>
      <c r="B6" s="120"/>
      <c r="C6" s="133" t="s">
        <v>28</v>
      </c>
      <c r="D6" s="133"/>
      <c r="E6" s="133"/>
      <c r="F6" s="17"/>
      <c r="G6" s="70"/>
      <c r="H6" s="53"/>
      <c r="I6" s="53"/>
      <c r="J6" s="54"/>
      <c r="K6" s="55"/>
    </row>
    <row r="7" spans="1:11" s="8" customFormat="1" ht="25.5" x14ac:dyDescent="0.2">
      <c r="A7" s="29">
        <v>1</v>
      </c>
      <c r="B7" s="18" t="s">
        <v>35</v>
      </c>
      <c r="C7" s="19" t="s">
        <v>9</v>
      </c>
      <c r="D7" s="18" t="s">
        <v>10</v>
      </c>
      <c r="E7" s="44">
        <v>0.11</v>
      </c>
      <c r="F7" s="34"/>
      <c r="G7" s="63"/>
      <c r="H7" s="53"/>
      <c r="I7" s="53"/>
      <c r="J7" s="54"/>
      <c r="K7" s="55"/>
    </row>
    <row r="8" spans="1:11" s="8" customFormat="1" ht="15" x14ac:dyDescent="0.2">
      <c r="A8" s="28"/>
      <c r="B8" s="120"/>
      <c r="C8" s="40" t="s">
        <v>59</v>
      </c>
      <c r="D8" s="40"/>
      <c r="E8" s="40"/>
      <c r="F8" s="40"/>
      <c r="G8" s="71"/>
      <c r="H8" s="55"/>
      <c r="I8" s="55"/>
      <c r="J8" s="55"/>
      <c r="K8" s="55"/>
    </row>
    <row r="9" spans="1:11" s="8" customFormat="1" ht="25.5" x14ac:dyDescent="0.2">
      <c r="A9" s="31">
        <f>A7+1</f>
        <v>2</v>
      </c>
      <c r="B9" s="18" t="s">
        <v>36</v>
      </c>
      <c r="C9" s="19" t="s">
        <v>31</v>
      </c>
      <c r="D9" s="18" t="s">
        <v>11</v>
      </c>
      <c r="E9" s="44">
        <v>540</v>
      </c>
      <c r="F9" s="34"/>
      <c r="G9" s="63"/>
      <c r="H9" s="55"/>
      <c r="I9" s="55"/>
      <c r="J9" s="55"/>
      <c r="K9" s="55"/>
    </row>
    <row r="10" spans="1:11" ht="15" x14ac:dyDescent="0.2">
      <c r="A10" s="28"/>
      <c r="B10" s="120"/>
      <c r="C10" s="40" t="s">
        <v>60</v>
      </c>
      <c r="D10" s="40"/>
      <c r="E10" s="40"/>
      <c r="F10" s="17"/>
      <c r="G10" s="71"/>
      <c r="H10" s="51"/>
      <c r="I10" s="51"/>
      <c r="J10" s="51"/>
      <c r="K10" s="51"/>
    </row>
    <row r="11" spans="1:11" x14ac:dyDescent="0.2">
      <c r="A11" s="32"/>
      <c r="B11" s="22"/>
      <c r="C11" s="121" t="s">
        <v>13</v>
      </c>
      <c r="D11" s="22"/>
      <c r="E11" s="37"/>
      <c r="F11" s="17"/>
      <c r="G11" s="71"/>
      <c r="H11" s="51"/>
      <c r="I11" s="51"/>
      <c r="J11" s="51"/>
      <c r="K11" s="51"/>
    </row>
    <row r="12" spans="1:11" x14ac:dyDescent="0.2">
      <c r="A12" s="31">
        <f>A9+1</f>
        <v>3</v>
      </c>
      <c r="B12" s="18" t="s">
        <v>37</v>
      </c>
      <c r="C12" s="19" t="s">
        <v>48</v>
      </c>
      <c r="D12" s="18" t="s">
        <v>12</v>
      </c>
      <c r="E12" s="44">
        <v>721</v>
      </c>
      <c r="F12" s="34"/>
      <c r="G12" s="63"/>
      <c r="H12" s="56"/>
      <c r="I12" s="51"/>
      <c r="J12" s="51"/>
      <c r="K12" s="51"/>
    </row>
    <row r="13" spans="1:11" x14ac:dyDescent="0.2">
      <c r="A13" s="31">
        <f>A12+1</f>
        <v>4</v>
      </c>
      <c r="B13" s="18" t="s">
        <v>37</v>
      </c>
      <c r="C13" s="19" t="s">
        <v>30</v>
      </c>
      <c r="D13" s="18" t="s">
        <v>12</v>
      </c>
      <c r="E13" s="44">
        <v>721</v>
      </c>
      <c r="F13" s="34"/>
      <c r="G13" s="63"/>
      <c r="H13" s="56"/>
      <c r="I13" s="51"/>
      <c r="J13" s="51"/>
      <c r="K13" s="51"/>
    </row>
    <row r="14" spans="1:11" x14ac:dyDescent="0.2">
      <c r="A14" s="32"/>
      <c r="B14" s="22"/>
      <c r="C14" s="121" t="s">
        <v>14</v>
      </c>
      <c r="D14" s="22"/>
      <c r="E14" s="37"/>
      <c r="F14" s="17"/>
      <c r="G14" s="71"/>
      <c r="H14" s="56"/>
      <c r="I14" s="51"/>
      <c r="J14" s="51"/>
      <c r="K14" s="51"/>
    </row>
    <row r="15" spans="1:11" ht="25.5" x14ac:dyDescent="0.2">
      <c r="A15" s="31">
        <f>A13+1</f>
        <v>5</v>
      </c>
      <c r="B15" s="18" t="s">
        <v>37</v>
      </c>
      <c r="C15" s="19" t="s">
        <v>15</v>
      </c>
      <c r="D15" s="18" t="s">
        <v>16</v>
      </c>
      <c r="E15" s="44">
        <v>156</v>
      </c>
      <c r="F15" s="34"/>
      <c r="G15" s="63"/>
      <c r="H15" s="51"/>
      <c r="I15" s="51"/>
      <c r="J15" s="51"/>
      <c r="K15" s="51"/>
    </row>
    <row r="16" spans="1:11" x14ac:dyDescent="0.2">
      <c r="A16" s="32"/>
      <c r="B16" s="22"/>
      <c r="C16" s="121" t="s">
        <v>17</v>
      </c>
      <c r="D16" s="22"/>
      <c r="E16" s="37"/>
      <c r="F16" s="17"/>
      <c r="G16" s="71"/>
      <c r="H16" s="51"/>
      <c r="I16" s="51"/>
      <c r="J16" s="51"/>
      <c r="K16" s="51"/>
    </row>
    <row r="17" spans="1:252" x14ac:dyDescent="0.2">
      <c r="A17" s="31">
        <f>A15+1</f>
        <v>6</v>
      </c>
      <c r="B17" s="18" t="s">
        <v>37</v>
      </c>
      <c r="C17" s="19" t="s">
        <v>18</v>
      </c>
      <c r="D17" s="18" t="s">
        <v>16</v>
      </c>
      <c r="E17" s="44">
        <v>198</v>
      </c>
      <c r="F17" s="34"/>
      <c r="G17" s="63"/>
      <c r="H17" s="51"/>
      <c r="I17" s="51"/>
      <c r="J17" s="51"/>
      <c r="K17" s="51"/>
    </row>
    <row r="18" spans="1:252" ht="15.75" x14ac:dyDescent="0.2">
      <c r="A18" s="30"/>
      <c r="B18" s="119"/>
      <c r="C18" s="39" t="s">
        <v>19</v>
      </c>
      <c r="D18" s="39"/>
      <c r="E18" s="39"/>
      <c r="F18" s="16"/>
      <c r="G18" s="72"/>
      <c r="H18" s="51"/>
      <c r="I18" s="51"/>
      <c r="J18" s="51"/>
      <c r="K18" s="51"/>
    </row>
    <row r="19" spans="1:252" ht="15" x14ac:dyDescent="0.2">
      <c r="A19" s="28"/>
      <c r="B19" s="120"/>
      <c r="C19" s="40" t="s">
        <v>61</v>
      </c>
      <c r="D19" s="40"/>
      <c r="E19" s="40"/>
      <c r="F19" s="17"/>
      <c r="G19" s="71"/>
      <c r="H19" s="51"/>
      <c r="I19" s="51"/>
      <c r="J19" s="51"/>
      <c r="K19" s="51"/>
    </row>
    <row r="20" spans="1:252" ht="25.5" x14ac:dyDescent="0.2">
      <c r="A20" s="31">
        <f>A17+1</f>
        <v>7</v>
      </c>
      <c r="B20" s="18" t="s">
        <v>38</v>
      </c>
      <c r="C20" s="24" t="s">
        <v>32</v>
      </c>
      <c r="D20" s="21" t="s">
        <v>11</v>
      </c>
      <c r="E20" s="74">
        <v>68.209999999999994</v>
      </c>
      <c r="F20" s="20"/>
      <c r="G20" s="63"/>
      <c r="H20" s="51"/>
      <c r="I20" s="51"/>
      <c r="J20" s="51"/>
      <c r="K20" s="51"/>
    </row>
    <row r="21" spans="1:252" x14ac:dyDescent="0.2">
      <c r="A21" s="31">
        <f>A20+1</f>
        <v>8</v>
      </c>
      <c r="B21" s="18" t="s">
        <v>38</v>
      </c>
      <c r="C21" s="24" t="s">
        <v>33</v>
      </c>
      <c r="D21" s="21" t="s">
        <v>11</v>
      </c>
      <c r="E21" s="74">
        <v>25.18</v>
      </c>
      <c r="F21" s="20"/>
      <c r="G21" s="63"/>
      <c r="H21" s="51"/>
      <c r="I21" s="51"/>
      <c r="J21" s="51"/>
      <c r="K21" s="51"/>
    </row>
    <row r="22" spans="1:252" ht="15" x14ac:dyDescent="0.2">
      <c r="A22" s="28"/>
      <c r="B22" s="120"/>
      <c r="C22" s="40" t="s">
        <v>62</v>
      </c>
      <c r="D22" s="40"/>
      <c r="E22" s="66"/>
      <c r="F22" s="17"/>
      <c r="G22" s="71"/>
      <c r="H22" s="51"/>
      <c r="I22" s="51"/>
      <c r="J22" s="51"/>
      <c r="K22" s="51"/>
    </row>
    <row r="23" spans="1:252" ht="25.5" x14ac:dyDescent="0.2">
      <c r="A23" s="33">
        <f>A21+1</f>
        <v>9</v>
      </c>
      <c r="B23" s="18" t="s">
        <v>39</v>
      </c>
      <c r="C23" s="23" t="s">
        <v>20</v>
      </c>
      <c r="D23" s="21" t="s">
        <v>11</v>
      </c>
      <c r="E23" s="44">
        <f>E21</f>
        <v>25.18</v>
      </c>
      <c r="F23" s="20"/>
      <c r="G23" s="63"/>
      <c r="H23" s="51"/>
      <c r="I23" s="51"/>
      <c r="J23" s="51"/>
      <c r="K23" s="51"/>
    </row>
    <row r="24" spans="1:252" x14ac:dyDescent="0.2">
      <c r="A24" s="33">
        <f>A23+1</f>
        <v>10</v>
      </c>
      <c r="B24" s="18" t="s">
        <v>39</v>
      </c>
      <c r="C24" s="23" t="s">
        <v>29</v>
      </c>
      <c r="D24" s="21" t="s">
        <v>11</v>
      </c>
      <c r="E24" s="44">
        <f>E20</f>
        <v>68.209999999999994</v>
      </c>
      <c r="F24" s="20"/>
      <c r="G24" s="63"/>
      <c r="H24" s="51"/>
      <c r="I24" s="51"/>
      <c r="J24" s="51"/>
      <c r="K24" s="51"/>
    </row>
    <row r="25" spans="1:252" ht="15.75" x14ac:dyDescent="0.2">
      <c r="A25" s="30"/>
      <c r="B25" s="119"/>
      <c r="C25" s="39" t="s">
        <v>21</v>
      </c>
      <c r="D25" s="39"/>
      <c r="E25" s="39"/>
      <c r="F25" s="39"/>
      <c r="G25" s="72"/>
      <c r="H25" s="48"/>
      <c r="I25" s="48"/>
      <c r="J25" s="48"/>
      <c r="K25" s="4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5" x14ac:dyDescent="0.2">
      <c r="A26" s="28"/>
      <c r="B26" s="120"/>
      <c r="C26" s="40" t="s">
        <v>63</v>
      </c>
      <c r="D26" s="40"/>
      <c r="E26" s="40"/>
      <c r="F26" s="40"/>
      <c r="G26" s="71"/>
      <c r="H26" s="48"/>
      <c r="I26" s="48"/>
      <c r="J26" s="48"/>
      <c r="K26" s="4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25.5" x14ac:dyDescent="0.2">
      <c r="A27" s="68">
        <f>A24+1</f>
        <v>11</v>
      </c>
      <c r="B27" s="18" t="s">
        <v>40</v>
      </c>
      <c r="C27" s="19" t="s">
        <v>25</v>
      </c>
      <c r="D27" s="18" t="s">
        <v>12</v>
      </c>
      <c r="E27" s="44">
        <f>E29+E30</f>
        <v>1361.7625</v>
      </c>
      <c r="F27" s="34"/>
      <c r="G27" s="63"/>
      <c r="H27" s="48"/>
      <c r="I27" s="48"/>
      <c r="J27" s="48"/>
      <c r="K27" s="4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5" x14ac:dyDescent="0.2">
      <c r="A28" s="28"/>
      <c r="B28" s="120"/>
      <c r="C28" s="40" t="s">
        <v>64</v>
      </c>
      <c r="D28" s="40"/>
      <c r="E28" s="66"/>
      <c r="F28" s="17"/>
      <c r="G28" s="71"/>
      <c r="H28" s="48"/>
      <c r="I28" s="48"/>
      <c r="J28" s="48"/>
      <c r="K28" s="4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x14ac:dyDescent="0.2">
      <c r="A29" s="33">
        <f>A27+1</f>
        <v>12</v>
      </c>
      <c r="B29" s="18" t="s">
        <v>41</v>
      </c>
      <c r="C29" s="19" t="s">
        <v>49</v>
      </c>
      <c r="D29" s="18" t="s">
        <v>12</v>
      </c>
      <c r="E29" s="44">
        <f>E34+E38*1.05</f>
        <v>1026.3715</v>
      </c>
      <c r="F29" s="47"/>
      <c r="G29" s="63"/>
      <c r="H29" s="48"/>
      <c r="I29" s="48"/>
      <c r="J29" s="48"/>
      <c r="K29" s="4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x14ac:dyDescent="0.2">
      <c r="A30" s="33">
        <f>A29+1</f>
        <v>13</v>
      </c>
      <c r="B30" s="18" t="s">
        <v>41</v>
      </c>
      <c r="C30" s="19" t="s">
        <v>50</v>
      </c>
      <c r="D30" s="18" t="s">
        <v>12</v>
      </c>
      <c r="E30" s="44">
        <f>E36*1.05</f>
        <v>335.39100000000002</v>
      </c>
      <c r="F30" s="47"/>
      <c r="G30" s="63"/>
      <c r="H30" s="48"/>
      <c r="I30" s="48"/>
      <c r="J30" s="48"/>
      <c r="K30" s="4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28.5" customHeight="1" x14ac:dyDescent="0.2">
      <c r="A31" s="33">
        <f>A30+1</f>
        <v>14</v>
      </c>
      <c r="B31" s="18" t="s">
        <v>42</v>
      </c>
      <c r="C31" s="19" t="s">
        <v>74</v>
      </c>
      <c r="D31" s="18" t="s">
        <v>12</v>
      </c>
      <c r="E31" s="44">
        <f>E27*1.05</f>
        <v>1429.850625</v>
      </c>
      <c r="F31" s="47"/>
      <c r="G31" s="63"/>
      <c r="H31" s="48"/>
      <c r="I31" s="48"/>
      <c r="J31" s="48"/>
      <c r="K31" s="4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s="2" customFormat="1" ht="15.75" x14ac:dyDescent="0.2">
      <c r="A32" s="30"/>
      <c r="B32" s="119"/>
      <c r="C32" s="39" t="s">
        <v>22</v>
      </c>
      <c r="D32" s="39"/>
      <c r="E32" s="39"/>
      <c r="F32" s="16"/>
      <c r="G32" s="72"/>
      <c r="H32" s="51"/>
      <c r="I32" s="51"/>
      <c r="J32" s="51"/>
      <c r="K32" s="51"/>
    </row>
    <row r="33" spans="1:252" s="10" customFormat="1" ht="15" x14ac:dyDescent="0.2">
      <c r="A33" s="57"/>
      <c r="B33" s="122"/>
      <c r="C33" s="58" t="s">
        <v>65</v>
      </c>
      <c r="D33" s="58"/>
      <c r="E33" s="66"/>
      <c r="F33" s="59"/>
      <c r="G33" s="73"/>
      <c r="H33" s="50"/>
      <c r="I33" s="61"/>
      <c r="J33" s="50"/>
      <c r="K33" s="50"/>
    </row>
    <row r="34" spans="1:252" s="42" customFormat="1" ht="38.25" x14ac:dyDescent="0.2">
      <c r="A34" s="69">
        <f>A31+1</f>
        <v>15</v>
      </c>
      <c r="B34" s="123" t="s">
        <v>43</v>
      </c>
      <c r="C34" s="46" t="s">
        <v>51</v>
      </c>
      <c r="D34" s="45" t="s">
        <v>12</v>
      </c>
      <c r="E34" s="44">
        <v>843.01</v>
      </c>
      <c r="F34" s="47"/>
      <c r="G34" s="64"/>
      <c r="H34" s="48"/>
      <c r="I34" s="48"/>
      <c r="J34" s="48"/>
      <c r="K34" s="48"/>
    </row>
    <row r="35" spans="1:252" ht="15" customHeight="1" x14ac:dyDescent="0.2">
      <c r="A35" s="60"/>
      <c r="B35" s="124"/>
      <c r="C35" s="134" t="s">
        <v>66</v>
      </c>
      <c r="D35" s="134"/>
      <c r="E35" s="134"/>
      <c r="F35" s="134"/>
      <c r="G35" s="73"/>
      <c r="H35" s="48"/>
      <c r="I35" s="48"/>
      <c r="J35" s="48"/>
      <c r="K35" s="4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s="42" customFormat="1" ht="25.5" x14ac:dyDescent="0.2">
      <c r="A36" s="69">
        <f>A34+1</f>
        <v>16</v>
      </c>
      <c r="B36" s="123" t="s">
        <v>43</v>
      </c>
      <c r="C36" s="46" t="s">
        <v>52</v>
      </c>
      <c r="D36" s="45" t="s">
        <v>12</v>
      </c>
      <c r="E36" s="44">
        <v>319.42</v>
      </c>
      <c r="F36" s="47"/>
      <c r="G36" s="64"/>
      <c r="H36" s="48"/>
      <c r="I36" s="48"/>
      <c r="J36" s="48"/>
      <c r="K36" s="48"/>
    </row>
    <row r="37" spans="1:252" ht="15" customHeight="1" x14ac:dyDescent="0.2">
      <c r="A37" s="60"/>
      <c r="B37" s="124"/>
      <c r="C37" s="134" t="s">
        <v>67</v>
      </c>
      <c r="D37" s="134"/>
      <c r="E37" s="134"/>
      <c r="F37" s="59"/>
      <c r="G37" s="73"/>
      <c r="H37" s="48"/>
      <c r="I37" s="48"/>
      <c r="J37" s="48"/>
      <c r="K37" s="4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s="42" customFormat="1" ht="38.25" x14ac:dyDescent="0.2">
      <c r="A38" s="43">
        <f>A36+1</f>
        <v>17</v>
      </c>
      <c r="B38" s="123" t="s">
        <v>43</v>
      </c>
      <c r="C38" s="46" t="s">
        <v>53</v>
      </c>
      <c r="D38" s="45" t="s">
        <v>12</v>
      </c>
      <c r="E38" s="44">
        <v>174.63</v>
      </c>
      <c r="F38" s="47"/>
      <c r="G38" s="64"/>
      <c r="H38" s="48"/>
      <c r="I38" s="48"/>
      <c r="J38" s="48"/>
      <c r="K38" s="48"/>
    </row>
    <row r="39" spans="1:252" ht="15" customHeight="1" x14ac:dyDescent="0.2">
      <c r="A39" s="60"/>
      <c r="B39" s="124"/>
      <c r="C39" s="134" t="s">
        <v>68</v>
      </c>
      <c r="D39" s="134"/>
      <c r="E39" s="134"/>
      <c r="F39" s="59"/>
      <c r="G39" s="73"/>
      <c r="H39" s="48"/>
      <c r="I39" s="48"/>
      <c r="J39" s="48"/>
      <c r="K39" s="4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s="42" customFormat="1" ht="38.25" x14ac:dyDescent="0.2">
      <c r="A40" s="43">
        <f>A38+1</f>
        <v>18</v>
      </c>
      <c r="B40" s="123" t="s">
        <v>43</v>
      </c>
      <c r="C40" s="46" t="s">
        <v>54</v>
      </c>
      <c r="D40" s="45" t="s">
        <v>12</v>
      </c>
      <c r="E40" s="44">
        <v>35.21</v>
      </c>
      <c r="F40" s="47"/>
      <c r="G40" s="64"/>
      <c r="H40" s="48"/>
      <c r="I40" s="48"/>
      <c r="J40" s="48"/>
      <c r="K40" s="48"/>
    </row>
    <row r="41" spans="1:252" s="10" customFormat="1" ht="15.75" x14ac:dyDescent="0.2">
      <c r="A41" s="30"/>
      <c r="B41" s="119"/>
      <c r="C41" s="39" t="s">
        <v>23</v>
      </c>
      <c r="D41" s="39"/>
      <c r="E41" s="39"/>
      <c r="F41" s="16"/>
      <c r="G41" s="72"/>
      <c r="H41" s="50"/>
      <c r="I41" s="50"/>
      <c r="J41" s="50"/>
      <c r="K41" s="50"/>
    </row>
    <row r="42" spans="1:252" ht="15" x14ac:dyDescent="0.2">
      <c r="A42" s="28"/>
      <c r="B42" s="120"/>
      <c r="C42" s="40" t="s">
        <v>69</v>
      </c>
      <c r="D42" s="40"/>
      <c r="E42" s="40"/>
      <c r="F42" s="17"/>
      <c r="G42" s="71"/>
      <c r="H42" s="48"/>
      <c r="I42" s="48"/>
      <c r="J42" s="48"/>
      <c r="K42" s="4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38.25" x14ac:dyDescent="0.2">
      <c r="A43" s="31">
        <f>A40+1</f>
        <v>19</v>
      </c>
      <c r="B43" s="18" t="s">
        <v>44</v>
      </c>
      <c r="C43" s="19" t="s">
        <v>55</v>
      </c>
      <c r="D43" s="18" t="s">
        <v>16</v>
      </c>
      <c r="E43" s="44">
        <v>72.92</v>
      </c>
      <c r="F43" s="34"/>
      <c r="G43" s="63"/>
      <c r="H43" s="48"/>
      <c r="I43" s="65"/>
      <c r="J43" s="48"/>
      <c r="K43" s="4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38.25" x14ac:dyDescent="0.2">
      <c r="A44" s="31">
        <f>A43+1</f>
        <v>20</v>
      </c>
      <c r="B44" s="18" t="s">
        <v>44</v>
      </c>
      <c r="C44" s="19" t="s">
        <v>56</v>
      </c>
      <c r="D44" s="18" t="s">
        <v>16</v>
      </c>
      <c r="E44" s="44">
        <v>203.87</v>
      </c>
      <c r="F44" s="34"/>
      <c r="G44" s="63"/>
      <c r="H44" s="48"/>
      <c r="I44" s="65"/>
      <c r="J44" s="48"/>
      <c r="K44" s="4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38.25" x14ac:dyDescent="0.2">
      <c r="A45" s="31">
        <f>A44+1</f>
        <v>21</v>
      </c>
      <c r="B45" s="18" t="s">
        <v>44</v>
      </c>
      <c r="C45" s="19" t="s">
        <v>57</v>
      </c>
      <c r="D45" s="18" t="s">
        <v>16</v>
      </c>
      <c r="E45" s="44">
        <v>29.25</v>
      </c>
      <c r="F45" s="34"/>
      <c r="G45" s="63"/>
      <c r="H45" s="48"/>
      <c r="I45" s="65"/>
      <c r="J45" s="48"/>
      <c r="K45" s="4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5" customHeight="1" x14ac:dyDescent="0.2">
      <c r="A46" s="28"/>
      <c r="B46" s="120"/>
      <c r="C46" s="41" t="s">
        <v>70</v>
      </c>
      <c r="D46" s="41"/>
      <c r="E46" s="67"/>
      <c r="F46" s="17"/>
      <c r="G46" s="71"/>
      <c r="H46" s="48"/>
      <c r="I46" s="65"/>
      <c r="J46" s="48"/>
      <c r="K46" s="4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38.25" x14ac:dyDescent="0.2">
      <c r="A47" s="31">
        <f>A45+1</f>
        <v>22</v>
      </c>
      <c r="B47" s="18" t="s">
        <v>45</v>
      </c>
      <c r="C47" s="19" t="s">
        <v>58</v>
      </c>
      <c r="D47" s="18" t="s">
        <v>16</v>
      </c>
      <c r="E47" s="44">
        <v>252.24</v>
      </c>
      <c r="F47" s="34"/>
      <c r="G47" s="63"/>
      <c r="H47" s="48"/>
      <c r="I47" s="65"/>
      <c r="J47" s="48"/>
      <c r="K47" s="4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5" customHeight="1" x14ac:dyDescent="0.2">
      <c r="A48" s="28"/>
      <c r="B48" s="120"/>
      <c r="C48" s="41" t="s">
        <v>71</v>
      </c>
      <c r="D48" s="41"/>
      <c r="E48" s="41"/>
      <c r="F48" s="17"/>
      <c r="G48" s="71"/>
      <c r="H48" s="48"/>
      <c r="I48" s="48"/>
      <c r="J48" s="48"/>
      <c r="K48" s="4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x14ac:dyDescent="0.2">
      <c r="A49" s="31">
        <f>A47+1</f>
        <v>23</v>
      </c>
      <c r="B49" s="18" t="s">
        <v>46</v>
      </c>
      <c r="C49" s="19" t="s">
        <v>26</v>
      </c>
      <c r="D49" s="18" t="s">
        <v>12</v>
      </c>
      <c r="E49" s="44">
        <v>600.78</v>
      </c>
      <c r="F49" s="34"/>
      <c r="G49" s="63"/>
      <c r="H49" s="48"/>
      <c r="I49" s="48"/>
      <c r="J49" s="48"/>
      <c r="K49" s="4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5" customHeight="1" x14ac:dyDescent="0.2">
      <c r="A50" s="28"/>
      <c r="B50" s="120"/>
      <c r="C50" s="41" t="s">
        <v>72</v>
      </c>
      <c r="D50" s="41"/>
      <c r="E50" s="41"/>
      <c r="F50" s="17"/>
      <c r="G50" s="71"/>
      <c r="H50" s="48"/>
      <c r="I50" s="48"/>
      <c r="J50" s="48"/>
      <c r="K50" s="4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5" customHeight="1" x14ac:dyDescent="0.2">
      <c r="A51" s="43">
        <f>A49+1</f>
        <v>24</v>
      </c>
      <c r="B51" s="45" t="s">
        <v>47</v>
      </c>
      <c r="C51" s="46" t="s">
        <v>27</v>
      </c>
      <c r="D51" s="45" t="s">
        <v>7</v>
      </c>
      <c r="E51" s="44">
        <v>1</v>
      </c>
      <c r="F51" s="47"/>
      <c r="G51" s="64"/>
      <c r="H51" s="48"/>
      <c r="I51" s="48"/>
      <c r="J51" s="48"/>
      <c r="K51" s="4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5" x14ac:dyDescent="0.2">
      <c r="A52" s="28"/>
      <c r="B52" s="120"/>
      <c r="C52" s="41" t="s">
        <v>73</v>
      </c>
      <c r="D52" s="41"/>
      <c r="E52" s="41"/>
      <c r="F52" s="17"/>
      <c r="G52" s="71"/>
      <c r="H52" s="48"/>
      <c r="I52" s="48"/>
      <c r="J52" s="48"/>
      <c r="K52" s="4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x14ac:dyDescent="0.2">
      <c r="A53" s="29">
        <f>A51+1</f>
        <v>25</v>
      </c>
      <c r="B53" s="18" t="s">
        <v>35</v>
      </c>
      <c r="C53" s="19" t="s">
        <v>24</v>
      </c>
      <c r="D53" s="18" t="s">
        <v>10</v>
      </c>
      <c r="E53" s="44">
        <f>E7</f>
        <v>0.11</v>
      </c>
      <c r="F53" s="34"/>
      <c r="G53" s="63"/>
      <c r="H53" s="48"/>
      <c r="I53" s="48"/>
      <c r="J53" s="48"/>
      <c r="K53" s="4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6.5" thickBot="1" x14ac:dyDescent="0.25">
      <c r="A54" s="148" t="s">
        <v>143</v>
      </c>
      <c r="B54" s="149"/>
      <c r="C54" s="149"/>
      <c r="D54" s="149"/>
      <c r="E54" s="149"/>
      <c r="F54" s="149"/>
      <c r="G54" s="126"/>
      <c r="H54" s="48"/>
      <c r="I54" s="48"/>
      <c r="J54" s="48"/>
      <c r="K54" s="4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6.5" thickBot="1" x14ac:dyDescent="0.25">
      <c r="A55" s="127"/>
      <c r="B55" s="128"/>
      <c r="C55" s="128"/>
      <c r="D55" s="128"/>
      <c r="E55" s="128"/>
      <c r="F55" s="128"/>
      <c r="G55" s="129"/>
      <c r="H55" s="48"/>
      <c r="I55" s="48"/>
      <c r="J55" s="48"/>
      <c r="K55" s="4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23.25" x14ac:dyDescent="0.2">
      <c r="A56" s="145" t="s">
        <v>147</v>
      </c>
      <c r="B56" s="146"/>
      <c r="C56" s="146"/>
      <c r="D56" s="146"/>
      <c r="E56" s="146"/>
      <c r="F56" s="146"/>
      <c r="G56" s="14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customFormat="1" ht="12.75" customHeight="1" x14ac:dyDescent="0.2">
      <c r="A57" s="135" t="s">
        <v>0</v>
      </c>
      <c r="B57" s="130" t="s">
        <v>34</v>
      </c>
      <c r="C57" s="130" t="s">
        <v>1</v>
      </c>
      <c r="D57" s="130" t="s">
        <v>2</v>
      </c>
      <c r="E57" s="130"/>
      <c r="F57" s="76" t="s">
        <v>3</v>
      </c>
      <c r="G57" s="77" t="s">
        <v>4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</row>
    <row r="58" spans="1:252" customFormat="1" ht="34.5" customHeight="1" x14ac:dyDescent="0.2">
      <c r="A58" s="135"/>
      <c r="B58" s="130"/>
      <c r="C58" s="130"/>
      <c r="D58" s="130"/>
      <c r="E58" s="130"/>
      <c r="F58" s="76" t="s">
        <v>5</v>
      </c>
      <c r="G58" s="77" t="s">
        <v>5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</row>
    <row r="59" spans="1:252" s="8" customFormat="1" x14ac:dyDescent="0.2">
      <c r="A59" s="78" t="s">
        <v>6</v>
      </c>
      <c r="B59" s="111"/>
      <c r="C59" s="79">
        <v>2</v>
      </c>
      <c r="D59" s="80">
        <v>3</v>
      </c>
      <c r="E59" s="81">
        <v>4</v>
      </c>
      <c r="F59" s="82">
        <v>5</v>
      </c>
      <c r="G59" s="83">
        <v>6</v>
      </c>
    </row>
    <row r="60" spans="1:252" s="8" customFormat="1" ht="15.75" x14ac:dyDescent="0.2">
      <c r="A60" s="84"/>
      <c r="B60" s="112"/>
      <c r="C60" s="85" t="s">
        <v>19</v>
      </c>
      <c r="D60" s="85"/>
      <c r="E60" s="85"/>
      <c r="F60" s="86"/>
      <c r="G60" s="87"/>
    </row>
    <row r="61" spans="1:252" s="8" customFormat="1" ht="25.5" x14ac:dyDescent="0.2">
      <c r="A61" s="88">
        <v>1</v>
      </c>
      <c r="B61" s="113" t="s">
        <v>38</v>
      </c>
      <c r="C61" s="89" t="s">
        <v>75</v>
      </c>
      <c r="D61" s="90" t="s">
        <v>11</v>
      </c>
      <c r="E61" s="91">
        <v>600.55999999999995</v>
      </c>
      <c r="F61" s="92"/>
      <c r="G61" s="93"/>
    </row>
    <row r="62" spans="1:252" s="8" customFormat="1" ht="25.5" x14ac:dyDescent="0.2">
      <c r="A62" s="88">
        <f>A61+1</f>
        <v>2</v>
      </c>
      <c r="B62" s="113" t="s">
        <v>38</v>
      </c>
      <c r="C62" s="89" t="s">
        <v>76</v>
      </c>
      <c r="D62" s="90" t="s">
        <v>11</v>
      </c>
      <c r="E62" s="91">
        <v>105.98</v>
      </c>
      <c r="F62" s="92"/>
      <c r="G62" s="93"/>
    </row>
    <row r="63" spans="1:252" s="8" customFormat="1" ht="25.5" x14ac:dyDescent="0.2">
      <c r="A63" s="88">
        <f t="shared" ref="A63:A71" si="0">A62+1</f>
        <v>3</v>
      </c>
      <c r="B63" s="113" t="s">
        <v>77</v>
      </c>
      <c r="C63" s="89" t="s">
        <v>78</v>
      </c>
      <c r="D63" s="90" t="s">
        <v>12</v>
      </c>
      <c r="E63" s="91">
        <v>2330.23</v>
      </c>
      <c r="F63" s="94"/>
      <c r="G63" s="93"/>
    </row>
    <row r="64" spans="1:252" s="8" customFormat="1" x14ac:dyDescent="0.2">
      <c r="A64" s="88">
        <f t="shared" si="0"/>
        <v>4</v>
      </c>
      <c r="B64" s="113" t="s">
        <v>77</v>
      </c>
      <c r="C64" s="89" t="s">
        <v>79</v>
      </c>
      <c r="D64" s="90" t="s">
        <v>11</v>
      </c>
      <c r="E64" s="91">
        <v>38.299999999999997</v>
      </c>
      <c r="F64" s="94"/>
      <c r="G64" s="93"/>
    </row>
    <row r="65" spans="1:7" s="8" customFormat="1" x14ac:dyDescent="0.2">
      <c r="A65" s="88">
        <f t="shared" si="0"/>
        <v>5</v>
      </c>
      <c r="B65" s="113" t="s">
        <v>77</v>
      </c>
      <c r="C65" s="89" t="s">
        <v>80</v>
      </c>
      <c r="D65" s="90" t="s">
        <v>11</v>
      </c>
      <c r="E65" s="91">
        <v>139.81</v>
      </c>
      <c r="F65" s="94"/>
      <c r="G65" s="93"/>
    </row>
    <row r="66" spans="1:7" s="8" customFormat="1" ht="25.5" x14ac:dyDescent="0.2">
      <c r="A66" s="88">
        <f t="shared" si="0"/>
        <v>6</v>
      </c>
      <c r="B66" s="113" t="s">
        <v>39</v>
      </c>
      <c r="C66" s="89" t="s">
        <v>81</v>
      </c>
      <c r="D66" s="90" t="s">
        <v>11</v>
      </c>
      <c r="E66" s="91">
        <v>323.11</v>
      </c>
      <c r="F66" s="94"/>
      <c r="G66" s="93"/>
    </row>
    <row r="67" spans="1:7" s="8" customFormat="1" ht="25.5" x14ac:dyDescent="0.2">
      <c r="A67" s="88">
        <f t="shared" si="0"/>
        <v>7</v>
      </c>
      <c r="B67" s="113" t="s">
        <v>39</v>
      </c>
      <c r="C67" s="89" t="s">
        <v>82</v>
      </c>
      <c r="D67" s="90" t="s">
        <v>11</v>
      </c>
      <c r="E67" s="91">
        <f>E61-E64</f>
        <v>562.26</v>
      </c>
      <c r="F67" s="94"/>
      <c r="G67" s="93"/>
    </row>
    <row r="68" spans="1:7" s="8" customFormat="1" ht="25.5" x14ac:dyDescent="0.2">
      <c r="A68" s="88">
        <f t="shared" si="0"/>
        <v>8</v>
      </c>
      <c r="B68" s="113" t="s">
        <v>77</v>
      </c>
      <c r="C68" s="89" t="s">
        <v>83</v>
      </c>
      <c r="D68" s="90" t="s">
        <v>7</v>
      </c>
      <c r="E68" s="91">
        <v>51</v>
      </c>
      <c r="F68" s="94"/>
      <c r="G68" s="93"/>
    </row>
    <row r="69" spans="1:7" s="8" customFormat="1" ht="25.5" x14ac:dyDescent="0.2">
      <c r="A69" s="88">
        <f t="shared" si="0"/>
        <v>9</v>
      </c>
      <c r="B69" s="113" t="s">
        <v>77</v>
      </c>
      <c r="C69" s="89" t="s">
        <v>84</v>
      </c>
      <c r="D69" s="90" t="s">
        <v>7</v>
      </c>
      <c r="E69" s="91">
        <f>E68</f>
        <v>51</v>
      </c>
      <c r="F69" s="94"/>
      <c r="G69" s="93"/>
    </row>
    <row r="70" spans="1:7" s="8" customFormat="1" ht="25.5" x14ac:dyDescent="0.2">
      <c r="A70" s="88">
        <f t="shared" si="0"/>
        <v>10</v>
      </c>
      <c r="B70" s="113" t="s">
        <v>77</v>
      </c>
      <c r="C70" s="89" t="s">
        <v>85</v>
      </c>
      <c r="D70" s="90" t="s">
        <v>7</v>
      </c>
      <c r="E70" s="91">
        <v>30</v>
      </c>
      <c r="F70" s="94"/>
      <c r="G70" s="93"/>
    </row>
    <row r="71" spans="1:7" s="8" customFormat="1" ht="25.5" x14ac:dyDescent="0.2">
      <c r="A71" s="88">
        <f t="shared" si="0"/>
        <v>11</v>
      </c>
      <c r="B71" s="113" t="s">
        <v>77</v>
      </c>
      <c r="C71" s="89" t="s">
        <v>86</v>
      </c>
      <c r="D71" s="90" t="s">
        <v>7</v>
      </c>
      <c r="E71" s="91">
        <f>E70</f>
        <v>30</v>
      </c>
      <c r="F71" s="94"/>
      <c r="G71" s="93"/>
    </row>
    <row r="72" spans="1:7" s="8" customFormat="1" ht="15.75" x14ac:dyDescent="0.2">
      <c r="A72" s="84"/>
      <c r="B72" s="112"/>
      <c r="C72" s="85" t="s">
        <v>87</v>
      </c>
      <c r="D72" s="85"/>
      <c r="E72" s="85"/>
      <c r="F72" s="86"/>
      <c r="G72" s="87"/>
    </row>
    <row r="73" spans="1:7" s="8" customFormat="1" x14ac:dyDescent="0.2">
      <c r="A73" s="88">
        <f>A71+1</f>
        <v>12</v>
      </c>
      <c r="B73" s="113" t="s">
        <v>77</v>
      </c>
      <c r="C73" s="89" t="s">
        <v>88</v>
      </c>
      <c r="D73" s="90" t="s">
        <v>16</v>
      </c>
      <c r="E73" s="91">
        <v>132</v>
      </c>
      <c r="F73" s="94"/>
      <c r="G73" s="95"/>
    </row>
    <row r="74" spans="1:7" s="8" customFormat="1" x14ac:dyDescent="0.2">
      <c r="A74" s="88">
        <f>A73+1</f>
        <v>13</v>
      </c>
      <c r="B74" s="113" t="s">
        <v>77</v>
      </c>
      <c r="C74" s="89" t="s">
        <v>89</v>
      </c>
      <c r="D74" s="90" t="s">
        <v>16</v>
      </c>
      <c r="E74" s="91">
        <v>272</v>
      </c>
      <c r="F74" s="94"/>
      <c r="G74" s="95"/>
    </row>
    <row r="75" spans="1:7" s="8" customFormat="1" ht="38.25" x14ac:dyDescent="0.2">
      <c r="A75" s="88">
        <f>A74+1</f>
        <v>14</v>
      </c>
      <c r="B75" s="113" t="s">
        <v>77</v>
      </c>
      <c r="C75" s="89" t="s">
        <v>90</v>
      </c>
      <c r="D75" s="90" t="s">
        <v>91</v>
      </c>
      <c r="E75" s="91">
        <v>18</v>
      </c>
      <c r="F75" s="94"/>
      <c r="G75" s="95"/>
    </row>
    <row r="76" spans="1:7" s="8" customFormat="1" ht="38.25" x14ac:dyDescent="0.2">
      <c r="A76" s="88">
        <f>A75+1</f>
        <v>15</v>
      </c>
      <c r="B76" s="113" t="s">
        <v>77</v>
      </c>
      <c r="C76" s="89" t="s">
        <v>92</v>
      </c>
      <c r="D76" s="90" t="s">
        <v>91</v>
      </c>
      <c r="E76" s="91">
        <v>8</v>
      </c>
      <c r="F76" s="94"/>
      <c r="G76" s="95"/>
    </row>
    <row r="77" spans="1:7" s="8" customFormat="1" ht="25.5" x14ac:dyDescent="0.2">
      <c r="A77" s="88">
        <f>A76+1</f>
        <v>16</v>
      </c>
      <c r="B77" s="113" t="s">
        <v>93</v>
      </c>
      <c r="C77" s="89" t="s">
        <v>94</v>
      </c>
      <c r="D77" s="90" t="s">
        <v>91</v>
      </c>
      <c r="E77" s="91">
        <v>1</v>
      </c>
      <c r="F77" s="94"/>
      <c r="G77" s="95"/>
    </row>
    <row r="78" spans="1:7" s="8" customFormat="1" ht="25.5" x14ac:dyDescent="0.2">
      <c r="A78" s="88">
        <f>A76+1</f>
        <v>16</v>
      </c>
      <c r="B78" s="113" t="s">
        <v>77</v>
      </c>
      <c r="C78" s="89" t="s">
        <v>95</v>
      </c>
      <c r="D78" s="90" t="s">
        <v>91</v>
      </c>
      <c r="E78" s="91">
        <v>2</v>
      </c>
      <c r="F78" s="94"/>
      <c r="G78" s="95"/>
    </row>
    <row r="79" spans="1:7" s="8" customFormat="1" x14ac:dyDescent="0.2">
      <c r="A79" s="88">
        <f>A78+1</f>
        <v>17</v>
      </c>
      <c r="B79" s="113" t="s">
        <v>77</v>
      </c>
      <c r="C79" s="89" t="s">
        <v>96</v>
      </c>
      <c r="D79" s="90" t="s">
        <v>97</v>
      </c>
      <c r="E79" s="91">
        <v>5</v>
      </c>
      <c r="F79" s="94"/>
      <c r="G79" s="95"/>
    </row>
    <row r="80" spans="1:7" s="8" customFormat="1" x14ac:dyDescent="0.2">
      <c r="A80" s="88">
        <f>A79+1</f>
        <v>18</v>
      </c>
      <c r="B80" s="113" t="s">
        <v>77</v>
      </c>
      <c r="C80" s="89" t="s">
        <v>153</v>
      </c>
      <c r="D80" s="90" t="s">
        <v>97</v>
      </c>
      <c r="E80" s="91">
        <v>1</v>
      </c>
      <c r="F80" s="94"/>
      <c r="G80" s="95"/>
    </row>
    <row r="81" spans="1:252" s="8" customFormat="1" x14ac:dyDescent="0.2">
      <c r="A81" s="88">
        <f>A80+1</f>
        <v>19</v>
      </c>
      <c r="B81" s="113" t="s">
        <v>77</v>
      </c>
      <c r="C81" s="89" t="s">
        <v>154</v>
      </c>
      <c r="D81" s="90" t="s">
        <v>97</v>
      </c>
      <c r="E81" s="91">
        <v>1</v>
      </c>
      <c r="F81" s="94"/>
      <c r="G81" s="95"/>
    </row>
    <row r="82" spans="1:252" s="8" customFormat="1" x14ac:dyDescent="0.2">
      <c r="A82" s="88">
        <f>A81+1</f>
        <v>20</v>
      </c>
      <c r="B82" s="113" t="s">
        <v>77</v>
      </c>
      <c r="C82" s="89" t="s">
        <v>98</v>
      </c>
      <c r="D82" s="90" t="s">
        <v>16</v>
      </c>
      <c r="E82" s="91">
        <f>E73</f>
        <v>132</v>
      </c>
      <c r="F82" s="94"/>
      <c r="G82" s="95"/>
    </row>
    <row r="83" spans="1:252" s="8" customFormat="1" x14ac:dyDescent="0.2">
      <c r="A83" s="88">
        <f>A82+1</f>
        <v>21</v>
      </c>
      <c r="B83" s="113" t="s">
        <v>77</v>
      </c>
      <c r="C83" s="89" t="s">
        <v>99</v>
      </c>
      <c r="D83" s="90" t="s">
        <v>16</v>
      </c>
      <c r="E83" s="91">
        <f>E74</f>
        <v>272</v>
      </c>
      <c r="F83" s="94"/>
      <c r="G83" s="95"/>
    </row>
    <row r="84" spans="1:252" s="8" customFormat="1" ht="15.75" x14ac:dyDescent="0.2">
      <c r="A84" s="84"/>
      <c r="B84" s="112"/>
      <c r="C84" s="85" t="s">
        <v>100</v>
      </c>
      <c r="D84" s="85"/>
      <c r="E84" s="85"/>
      <c r="F84" s="86"/>
      <c r="G84" s="87"/>
    </row>
    <row r="85" spans="1:252" customFormat="1" x14ac:dyDescent="0.2">
      <c r="A85" s="96">
        <f>A83+1</f>
        <v>22</v>
      </c>
      <c r="B85" s="98" t="s">
        <v>37</v>
      </c>
      <c r="C85" s="97" t="s">
        <v>48</v>
      </c>
      <c r="D85" s="98" t="s">
        <v>12</v>
      </c>
      <c r="E85" s="44">
        <v>141.5</v>
      </c>
      <c r="F85" s="99"/>
      <c r="G85" s="100"/>
      <c r="H85" s="101"/>
      <c r="I85" s="102"/>
      <c r="J85" s="102"/>
      <c r="K85" s="102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</row>
    <row r="86" spans="1:252" customFormat="1" x14ac:dyDescent="0.2">
      <c r="A86" s="96">
        <f>A85+1</f>
        <v>23</v>
      </c>
      <c r="B86" s="98" t="s">
        <v>37</v>
      </c>
      <c r="C86" s="97" t="s">
        <v>30</v>
      </c>
      <c r="D86" s="98" t="s">
        <v>12</v>
      </c>
      <c r="E86" s="44">
        <v>141.5</v>
      </c>
      <c r="F86" s="99"/>
      <c r="G86" s="100"/>
      <c r="H86" s="101"/>
      <c r="I86" s="102"/>
      <c r="J86" s="102"/>
      <c r="K86" s="102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</row>
    <row r="87" spans="1:252" customFormat="1" ht="25.5" x14ac:dyDescent="0.2">
      <c r="A87" s="103">
        <f>A86+1</f>
        <v>24</v>
      </c>
      <c r="B87" s="98" t="s">
        <v>42</v>
      </c>
      <c r="C87" s="97" t="s">
        <v>74</v>
      </c>
      <c r="D87" s="98" t="s">
        <v>12</v>
      </c>
      <c r="E87" s="44">
        <v>141.5</v>
      </c>
      <c r="F87" s="104"/>
      <c r="G87" s="100"/>
      <c r="H87" s="105"/>
      <c r="I87" s="105"/>
      <c r="J87" s="105"/>
      <c r="K87" s="105"/>
    </row>
    <row r="88" spans="1:252" customFormat="1" x14ac:dyDescent="0.2">
      <c r="A88" s="103">
        <f>A87+1</f>
        <v>25</v>
      </c>
      <c r="B88" s="98" t="s">
        <v>101</v>
      </c>
      <c r="C88" s="97" t="s">
        <v>102</v>
      </c>
      <c r="D88" s="98" t="s">
        <v>12</v>
      </c>
      <c r="E88" s="44">
        <v>141.5</v>
      </c>
      <c r="F88" s="104"/>
      <c r="G88" s="100"/>
      <c r="H88" s="105"/>
      <c r="I88" s="105"/>
      <c r="J88" s="105"/>
      <c r="K88" s="105"/>
    </row>
    <row r="89" spans="1:252" customFormat="1" ht="16.5" thickBot="1" x14ac:dyDescent="0.25">
      <c r="A89" s="148" t="s">
        <v>144</v>
      </c>
      <c r="B89" s="149"/>
      <c r="C89" s="149"/>
      <c r="D89" s="149"/>
      <c r="E89" s="149"/>
      <c r="F89" s="149"/>
      <c r="G89" s="126"/>
      <c r="H89" s="105"/>
      <c r="I89" s="105"/>
      <c r="J89" s="105"/>
      <c r="K89" s="105"/>
    </row>
    <row r="90" spans="1:252" customFormat="1" ht="16.5" thickBot="1" x14ac:dyDescent="0.25">
      <c r="A90" s="127"/>
      <c r="B90" s="128"/>
      <c r="C90" s="128"/>
      <c r="D90" s="128"/>
      <c r="E90" s="128"/>
      <c r="F90" s="128"/>
      <c r="G90" s="129"/>
      <c r="H90" s="105"/>
      <c r="I90" s="105"/>
      <c r="J90" s="105"/>
      <c r="K90" s="105"/>
    </row>
    <row r="91" spans="1:252" ht="23.25" x14ac:dyDescent="0.2">
      <c r="A91" s="145" t="s">
        <v>148</v>
      </c>
      <c r="B91" s="146"/>
      <c r="C91" s="146"/>
      <c r="D91" s="146"/>
      <c r="E91" s="146"/>
      <c r="F91" s="146"/>
      <c r="G91" s="14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</row>
    <row r="92" spans="1:252" ht="25.5" x14ac:dyDescent="0.2">
      <c r="A92" s="135" t="s">
        <v>0</v>
      </c>
      <c r="B92" s="130" t="s">
        <v>103</v>
      </c>
      <c r="C92" s="130" t="s">
        <v>1</v>
      </c>
      <c r="D92" s="130" t="s">
        <v>2</v>
      </c>
      <c r="E92" s="130"/>
      <c r="F92" s="76" t="s">
        <v>3</v>
      </c>
      <c r="G92" s="77" t="s">
        <v>4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</row>
    <row r="93" spans="1:252" x14ac:dyDescent="0.2">
      <c r="A93" s="135"/>
      <c r="B93" s="130"/>
      <c r="C93" s="130"/>
      <c r="D93" s="130"/>
      <c r="E93" s="130"/>
      <c r="F93" s="76" t="s">
        <v>5</v>
      </c>
      <c r="G93" s="77" t="s">
        <v>5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</row>
    <row r="94" spans="1:252" x14ac:dyDescent="0.2">
      <c r="A94" s="78" t="s">
        <v>6</v>
      </c>
      <c r="B94" s="111">
        <v>2</v>
      </c>
      <c r="C94" s="79">
        <v>3</v>
      </c>
      <c r="D94" s="80">
        <v>4</v>
      </c>
      <c r="E94" s="81">
        <v>5</v>
      </c>
      <c r="F94" s="82">
        <v>6</v>
      </c>
      <c r="G94" s="83">
        <v>7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ht="15.75" x14ac:dyDescent="0.2">
      <c r="A95" s="84"/>
      <c r="B95" s="112"/>
      <c r="C95" s="85" t="s">
        <v>104</v>
      </c>
      <c r="D95" s="85"/>
      <c r="E95" s="85"/>
      <c r="F95" s="86"/>
      <c r="G95" s="8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x14ac:dyDescent="0.2">
      <c r="A96" s="88">
        <v>1</v>
      </c>
      <c r="B96" s="113" t="s">
        <v>105</v>
      </c>
      <c r="C96" s="89" t="s">
        <v>106</v>
      </c>
      <c r="D96" s="90" t="s">
        <v>11</v>
      </c>
      <c r="E96" s="91">
        <f>27.27*0.8*0.5+165*0.8*0.5</f>
        <v>76.908000000000001</v>
      </c>
      <c r="F96" s="92"/>
      <c r="G96" s="9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x14ac:dyDescent="0.2">
      <c r="A97" s="88">
        <f>A96+1</f>
        <v>2</v>
      </c>
      <c r="B97" s="113" t="s">
        <v>105</v>
      </c>
      <c r="C97" s="89" t="s">
        <v>107</v>
      </c>
      <c r="D97" s="90" t="s">
        <v>16</v>
      </c>
      <c r="E97" s="91">
        <v>193</v>
      </c>
      <c r="F97" s="92"/>
      <c r="G97" s="9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x14ac:dyDescent="0.2">
      <c r="A98" s="88">
        <f t="shared" ref="A98:A106" si="1">A97+1</f>
        <v>3</v>
      </c>
      <c r="B98" s="113" t="s">
        <v>105</v>
      </c>
      <c r="C98" s="89" t="s">
        <v>108</v>
      </c>
      <c r="D98" s="90" t="s">
        <v>16</v>
      </c>
      <c r="E98" s="91">
        <f>E97-E99</f>
        <v>116</v>
      </c>
      <c r="F98" s="94"/>
      <c r="G98" s="9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x14ac:dyDescent="0.2">
      <c r="A99" s="88">
        <f t="shared" si="1"/>
        <v>4</v>
      </c>
      <c r="B99" s="113" t="s">
        <v>105</v>
      </c>
      <c r="C99" s="89" t="s">
        <v>109</v>
      </c>
      <c r="D99" s="90" t="s">
        <v>16</v>
      </c>
      <c r="E99" s="91">
        <f>26+15+7+3+26</f>
        <v>77</v>
      </c>
      <c r="F99" s="94"/>
      <c r="G99" s="9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ht="25.5" x14ac:dyDescent="0.2">
      <c r="A100" s="88">
        <f t="shared" si="1"/>
        <v>5</v>
      </c>
      <c r="B100" s="113" t="s">
        <v>105</v>
      </c>
      <c r="C100" s="89" t="s">
        <v>110</v>
      </c>
      <c r="D100" s="90" t="s">
        <v>16</v>
      </c>
      <c r="E100" s="91">
        <v>193</v>
      </c>
      <c r="F100" s="94"/>
      <c r="G100" s="9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ht="25.5" x14ac:dyDescent="0.2">
      <c r="A101" s="88">
        <f t="shared" si="1"/>
        <v>6</v>
      </c>
      <c r="B101" s="113" t="s">
        <v>105</v>
      </c>
      <c r="C101" s="89" t="s">
        <v>111</v>
      </c>
      <c r="D101" s="90" t="s">
        <v>16</v>
      </c>
      <c r="E101" s="91">
        <f>9*4</f>
        <v>36</v>
      </c>
      <c r="F101" s="94"/>
      <c r="G101" s="9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x14ac:dyDescent="0.2">
      <c r="A102" s="88">
        <f t="shared" si="1"/>
        <v>7</v>
      </c>
      <c r="B102" s="113" t="s">
        <v>105</v>
      </c>
      <c r="C102" s="89" t="s">
        <v>112</v>
      </c>
      <c r="D102" s="90" t="s">
        <v>11</v>
      </c>
      <c r="E102" s="91">
        <f>E96</f>
        <v>76.908000000000001</v>
      </c>
      <c r="F102" s="94"/>
      <c r="G102" s="9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ht="25.5" x14ac:dyDescent="0.2">
      <c r="A103" s="88">
        <f t="shared" si="1"/>
        <v>8</v>
      </c>
      <c r="B103" s="113" t="s">
        <v>105</v>
      </c>
      <c r="C103" s="89" t="s">
        <v>113</v>
      </c>
      <c r="D103" s="90" t="s">
        <v>97</v>
      </c>
      <c r="E103" s="91">
        <v>20</v>
      </c>
      <c r="F103" s="94"/>
      <c r="G103" s="9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x14ac:dyDescent="0.2">
      <c r="A104" s="88">
        <f t="shared" si="1"/>
        <v>9</v>
      </c>
      <c r="B104" s="113" t="s">
        <v>105</v>
      </c>
      <c r="C104" s="89" t="s">
        <v>114</v>
      </c>
      <c r="D104" s="90" t="s">
        <v>97</v>
      </c>
      <c r="E104" s="91">
        <v>4</v>
      </c>
      <c r="F104" s="94"/>
      <c r="G104" s="9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x14ac:dyDescent="0.2">
      <c r="A105" s="88">
        <f t="shared" si="1"/>
        <v>10</v>
      </c>
      <c r="B105" s="113" t="s">
        <v>105</v>
      </c>
      <c r="C105" s="89" t="s">
        <v>115</v>
      </c>
      <c r="D105" s="90" t="s">
        <v>97</v>
      </c>
      <c r="E105" s="91">
        <v>10</v>
      </c>
      <c r="F105" s="94"/>
      <c r="G105" s="9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x14ac:dyDescent="0.2">
      <c r="A106" s="88">
        <f t="shared" si="1"/>
        <v>11</v>
      </c>
      <c r="B106" s="113" t="s">
        <v>105</v>
      </c>
      <c r="C106" s="89" t="s">
        <v>116</v>
      </c>
      <c r="D106" s="90" t="s">
        <v>97</v>
      </c>
      <c r="E106" s="91">
        <v>5</v>
      </c>
      <c r="F106" s="94"/>
      <c r="G106" s="9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x14ac:dyDescent="0.2">
      <c r="A107" s="88">
        <v>12</v>
      </c>
      <c r="B107" s="113" t="s">
        <v>105</v>
      </c>
      <c r="C107" s="89" t="s">
        <v>117</v>
      </c>
      <c r="D107" s="90" t="s">
        <v>97</v>
      </c>
      <c r="E107" s="91">
        <v>20</v>
      </c>
      <c r="F107" s="94"/>
      <c r="G107" s="9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ht="25.5" x14ac:dyDescent="0.2">
      <c r="A108" s="88">
        <f>A107+1</f>
        <v>13</v>
      </c>
      <c r="B108" s="113" t="s">
        <v>105</v>
      </c>
      <c r="C108" s="89" t="s">
        <v>118</v>
      </c>
      <c r="D108" s="90" t="s">
        <v>119</v>
      </c>
      <c r="E108" s="91">
        <v>10</v>
      </c>
      <c r="F108" s="94"/>
      <c r="G108" s="9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ht="25.5" x14ac:dyDescent="0.2">
      <c r="A109" s="88">
        <f>A108+1</f>
        <v>14</v>
      </c>
      <c r="B109" s="113" t="s">
        <v>105</v>
      </c>
      <c r="C109" s="89" t="s">
        <v>120</v>
      </c>
      <c r="D109" s="90" t="s">
        <v>16</v>
      </c>
      <c r="E109" s="91">
        <v>8</v>
      </c>
      <c r="F109" s="94"/>
      <c r="G109" s="9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x14ac:dyDescent="0.2">
      <c r="A110" s="88">
        <f>A109+1</f>
        <v>15</v>
      </c>
      <c r="B110" s="113" t="s">
        <v>105</v>
      </c>
      <c r="C110" s="89" t="s">
        <v>121</v>
      </c>
      <c r="D110" s="90" t="s">
        <v>91</v>
      </c>
      <c r="E110" s="91">
        <v>4</v>
      </c>
      <c r="F110" s="94"/>
      <c r="G110" s="9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x14ac:dyDescent="0.2">
      <c r="A111" s="88">
        <f>A110+1</f>
        <v>16</v>
      </c>
      <c r="B111" s="113" t="s">
        <v>105</v>
      </c>
      <c r="C111" s="89" t="s">
        <v>122</v>
      </c>
      <c r="D111" s="90" t="s">
        <v>97</v>
      </c>
      <c r="E111" s="91">
        <v>4</v>
      </c>
      <c r="F111" s="94"/>
      <c r="G111" s="9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x14ac:dyDescent="0.2">
      <c r="A112" s="88">
        <f t="shared" ref="A112:A114" si="2">A111+1</f>
        <v>17</v>
      </c>
      <c r="B112" s="113" t="s">
        <v>105</v>
      </c>
      <c r="C112" s="89" t="s">
        <v>123</v>
      </c>
      <c r="D112" s="90" t="s">
        <v>124</v>
      </c>
      <c r="E112" s="91">
        <v>10</v>
      </c>
      <c r="F112" s="94"/>
      <c r="G112" s="9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</row>
    <row r="113" spans="1:252" x14ac:dyDescent="0.2">
      <c r="A113" s="88">
        <f t="shared" si="2"/>
        <v>18</v>
      </c>
      <c r="B113" s="113" t="s">
        <v>105</v>
      </c>
      <c r="C113" s="89" t="s">
        <v>125</v>
      </c>
      <c r="D113" s="90" t="s">
        <v>126</v>
      </c>
      <c r="E113" s="91">
        <v>3</v>
      </c>
      <c r="F113" s="94"/>
      <c r="G113" s="9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</row>
    <row r="114" spans="1:252" x14ac:dyDescent="0.2">
      <c r="A114" s="88">
        <f t="shared" si="2"/>
        <v>19</v>
      </c>
      <c r="B114" s="113" t="s">
        <v>105</v>
      </c>
      <c r="C114" s="89" t="s">
        <v>127</v>
      </c>
      <c r="D114" s="90" t="s">
        <v>11</v>
      </c>
      <c r="E114" s="91">
        <f>E102</f>
        <v>76.908000000000001</v>
      </c>
      <c r="F114" s="94"/>
      <c r="G114" s="9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</row>
    <row r="115" spans="1:252" ht="15.75" x14ac:dyDescent="0.2">
      <c r="A115" s="84"/>
      <c r="B115" s="112"/>
      <c r="C115" s="85" t="s">
        <v>128</v>
      </c>
      <c r="D115" s="85"/>
      <c r="E115" s="85"/>
      <c r="F115" s="86"/>
      <c r="G115" s="8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</row>
    <row r="116" spans="1:252" x14ac:dyDescent="0.2">
      <c r="A116" s="88">
        <v>21</v>
      </c>
      <c r="B116" s="113" t="s">
        <v>105</v>
      </c>
      <c r="C116" s="89" t="s">
        <v>129</v>
      </c>
      <c r="D116" s="90" t="s">
        <v>91</v>
      </c>
      <c r="E116" s="91">
        <v>1</v>
      </c>
      <c r="F116" s="94"/>
      <c r="G116" s="9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ht="16.5" thickBot="1" x14ac:dyDescent="0.25">
      <c r="A117" s="148" t="s">
        <v>145</v>
      </c>
      <c r="B117" s="149"/>
      <c r="C117" s="149"/>
      <c r="D117" s="149"/>
      <c r="E117" s="149"/>
      <c r="F117" s="149"/>
      <c r="G117" s="12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ht="16.5" thickBot="1" x14ac:dyDescent="0.25">
      <c r="A118" s="127"/>
      <c r="B118" s="128"/>
      <c r="C118" s="128"/>
      <c r="D118" s="128"/>
      <c r="E118" s="128"/>
      <c r="F118" s="128"/>
      <c r="G118" s="129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ht="23.25" x14ac:dyDescent="0.2">
      <c r="A119" s="145" t="s">
        <v>149</v>
      </c>
      <c r="B119" s="146"/>
      <c r="C119" s="146"/>
      <c r="D119" s="146"/>
      <c r="E119" s="146"/>
      <c r="F119" s="146"/>
      <c r="G119" s="14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ht="25.5" x14ac:dyDescent="0.2">
      <c r="A120" s="135" t="s">
        <v>0</v>
      </c>
      <c r="B120" s="130" t="s">
        <v>103</v>
      </c>
      <c r="C120" s="130" t="s">
        <v>1</v>
      </c>
      <c r="D120" s="130" t="s">
        <v>2</v>
      </c>
      <c r="E120" s="130"/>
      <c r="F120" s="76" t="s">
        <v>3</v>
      </c>
      <c r="G120" s="77" t="s">
        <v>4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x14ac:dyDescent="0.2">
      <c r="A121" s="135"/>
      <c r="B121" s="130"/>
      <c r="C121" s="130"/>
      <c r="D121" s="130"/>
      <c r="E121" s="130"/>
      <c r="F121" s="76" t="s">
        <v>5</v>
      </c>
      <c r="G121" s="77" t="s">
        <v>5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x14ac:dyDescent="0.2">
      <c r="A122" s="78" t="s">
        <v>6</v>
      </c>
      <c r="B122" s="111">
        <v>2</v>
      </c>
      <c r="C122" s="79">
        <v>3</v>
      </c>
      <c r="D122" s="80">
        <v>4</v>
      </c>
      <c r="E122" s="81">
        <v>5</v>
      </c>
      <c r="F122" s="82">
        <v>6</v>
      </c>
      <c r="G122" s="83">
        <v>7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252" ht="15.75" x14ac:dyDescent="0.2">
      <c r="A123" s="84"/>
      <c r="B123" s="112"/>
      <c r="C123" s="85" t="s">
        <v>130</v>
      </c>
      <c r="D123" s="85"/>
      <c r="E123" s="85"/>
      <c r="F123" s="86"/>
      <c r="G123" s="8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</row>
    <row r="124" spans="1:252" ht="38.25" x14ac:dyDescent="0.2">
      <c r="A124" s="88">
        <v>1</v>
      </c>
      <c r="B124" s="113" t="s">
        <v>131</v>
      </c>
      <c r="C124" s="89" t="s">
        <v>132</v>
      </c>
      <c r="D124" s="90" t="s">
        <v>11</v>
      </c>
      <c r="E124" s="91">
        <v>116.51</v>
      </c>
      <c r="F124" s="92"/>
      <c r="G124" s="9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ht="25.5" x14ac:dyDescent="0.2">
      <c r="A125" s="88">
        <f>A124+1</f>
        <v>2</v>
      </c>
      <c r="B125" s="113" t="s">
        <v>131</v>
      </c>
      <c r="C125" s="89" t="s">
        <v>133</v>
      </c>
      <c r="D125" s="90" t="s">
        <v>7</v>
      </c>
      <c r="E125" s="91">
        <v>8</v>
      </c>
      <c r="F125" s="92"/>
      <c r="G125" s="9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x14ac:dyDescent="0.2">
      <c r="A126" s="88">
        <f t="shared" ref="A126:A131" si="3">A125+1</f>
        <v>3</v>
      </c>
      <c r="B126" s="113" t="s">
        <v>131</v>
      </c>
      <c r="C126" s="89" t="s">
        <v>134</v>
      </c>
      <c r="D126" s="90" t="s">
        <v>7</v>
      </c>
      <c r="E126" s="91">
        <v>1</v>
      </c>
      <c r="F126" s="94"/>
      <c r="G126" s="9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252" ht="38.25" x14ac:dyDescent="0.2">
      <c r="A127" s="88">
        <f t="shared" si="3"/>
        <v>4</v>
      </c>
      <c r="B127" s="113" t="s">
        <v>131</v>
      </c>
      <c r="C127" s="89" t="s">
        <v>135</v>
      </c>
      <c r="D127" s="90" t="s">
        <v>97</v>
      </c>
      <c r="E127" s="91">
        <v>8</v>
      </c>
      <c r="F127" s="94"/>
      <c r="G127" s="9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</row>
    <row r="128" spans="1:252" ht="25.5" x14ac:dyDescent="0.2">
      <c r="A128" s="88">
        <f t="shared" si="3"/>
        <v>5</v>
      </c>
      <c r="B128" s="113" t="s">
        <v>131</v>
      </c>
      <c r="C128" s="89" t="s">
        <v>136</v>
      </c>
      <c r="D128" s="90" t="s">
        <v>137</v>
      </c>
      <c r="E128" s="91">
        <v>1</v>
      </c>
      <c r="F128" s="94"/>
      <c r="G128" s="9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ht="25.5" x14ac:dyDescent="0.2">
      <c r="A129" s="88">
        <f t="shared" si="3"/>
        <v>6</v>
      </c>
      <c r="B129" s="113" t="s">
        <v>131</v>
      </c>
      <c r="C129" s="89" t="s">
        <v>138</v>
      </c>
      <c r="D129" s="90" t="s">
        <v>137</v>
      </c>
      <c r="E129" s="91">
        <v>1</v>
      </c>
      <c r="F129" s="94"/>
      <c r="G129" s="9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ht="25.5" x14ac:dyDescent="0.2">
      <c r="A130" s="88">
        <f t="shared" si="3"/>
        <v>7</v>
      </c>
      <c r="B130" s="113" t="s">
        <v>131</v>
      </c>
      <c r="C130" s="89" t="s">
        <v>139</v>
      </c>
      <c r="D130" s="90" t="s">
        <v>140</v>
      </c>
      <c r="E130" s="91">
        <v>3</v>
      </c>
      <c r="F130" s="94"/>
      <c r="G130" s="9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252" x14ac:dyDescent="0.2">
      <c r="A131" s="88">
        <f t="shared" si="3"/>
        <v>8</v>
      </c>
      <c r="B131" s="113" t="s">
        <v>131</v>
      </c>
      <c r="C131" s="89" t="s">
        <v>141</v>
      </c>
      <c r="D131" s="90" t="s">
        <v>140</v>
      </c>
      <c r="E131" s="91">
        <v>8</v>
      </c>
      <c r="F131" s="94"/>
      <c r="G131" s="9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</row>
    <row r="132" spans="1:252" ht="15.75" x14ac:dyDescent="0.2">
      <c r="A132" s="84"/>
      <c r="B132" s="112"/>
      <c r="C132" s="85" t="s">
        <v>128</v>
      </c>
      <c r="D132" s="85"/>
      <c r="E132" s="85"/>
      <c r="F132" s="86"/>
      <c r="G132" s="8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x14ac:dyDescent="0.2">
      <c r="A133" s="88">
        <v>9</v>
      </c>
      <c r="B133" s="113" t="s">
        <v>131</v>
      </c>
      <c r="C133" s="89" t="s">
        <v>129</v>
      </c>
      <c r="D133" s="90" t="s">
        <v>91</v>
      </c>
      <c r="E133" s="91">
        <v>1</v>
      </c>
      <c r="F133" s="94"/>
      <c r="G133" s="9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ht="16.5" thickBot="1" x14ac:dyDescent="0.25">
      <c r="A134" s="150" t="s">
        <v>146</v>
      </c>
      <c r="B134" s="151"/>
      <c r="C134" s="151"/>
      <c r="D134" s="151"/>
      <c r="E134" s="151"/>
      <c r="F134" s="151"/>
      <c r="G134" s="12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252" ht="16.5" thickBot="1" x14ac:dyDescent="0.25">
      <c r="A135" s="115"/>
      <c r="B135" s="115"/>
      <c r="C135" s="115"/>
      <c r="D135" s="115"/>
      <c r="E135" s="115"/>
      <c r="F135" s="115"/>
      <c r="G135" s="11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</row>
    <row r="136" spans="1:252" ht="30.6" customHeight="1" x14ac:dyDescent="0.2">
      <c r="A136" s="114"/>
      <c r="B136" s="106"/>
      <c r="C136" s="107"/>
      <c r="D136" s="136" t="s">
        <v>150</v>
      </c>
      <c r="E136" s="137"/>
      <c r="F136" s="137"/>
      <c r="G136" s="11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ht="15" x14ac:dyDescent="0.2">
      <c r="A137" s="114"/>
      <c r="B137" s="108"/>
      <c r="C137" s="108"/>
      <c r="D137" s="138" t="s">
        <v>151</v>
      </c>
      <c r="E137" s="139"/>
      <c r="F137" s="139"/>
      <c r="G137" s="109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ht="35.450000000000003" customHeight="1" thickBot="1" x14ac:dyDescent="0.25">
      <c r="A138" s="114"/>
      <c r="B138" s="108"/>
      <c r="C138" s="108"/>
      <c r="D138" s="140" t="s">
        <v>152</v>
      </c>
      <c r="E138" s="141"/>
      <c r="F138" s="141"/>
      <c r="G138" s="110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252" x14ac:dyDescent="0.2">
      <c r="A139" s="7"/>
      <c r="B139" s="7"/>
      <c r="C139" s="11"/>
      <c r="D139" s="11"/>
      <c r="E139" s="35"/>
      <c r="G139" s="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</row>
    <row r="140" spans="1:252" x14ac:dyDescent="0.2">
      <c r="A140" s="7"/>
      <c r="B140" s="7"/>
      <c r="C140" s="11"/>
      <c r="D140" s="11"/>
      <c r="E140" s="35"/>
      <c r="G140" s="4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x14ac:dyDescent="0.2">
      <c r="A141" s="7"/>
      <c r="B141" s="7"/>
      <c r="C141" s="11"/>
      <c r="D141" s="11"/>
      <c r="E141" s="35"/>
      <c r="G141" s="4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x14ac:dyDescent="0.2">
      <c r="A142" s="7"/>
      <c r="B142" s="7"/>
      <c r="C142" s="11"/>
      <c r="D142" s="11"/>
      <c r="E142" s="35"/>
      <c r="G142" s="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252" x14ac:dyDescent="0.2">
      <c r="A143" s="7"/>
      <c r="B143" s="7"/>
      <c r="C143" s="11"/>
      <c r="D143" s="11"/>
      <c r="E143" s="35"/>
      <c r="G143" s="4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</row>
    <row r="144" spans="1:252" x14ac:dyDescent="0.2">
      <c r="A144" s="7"/>
      <c r="B144" s="7"/>
      <c r="C144" s="11"/>
      <c r="D144" s="11"/>
      <c r="E144" s="35"/>
      <c r="G144" s="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x14ac:dyDescent="0.2">
      <c r="A145" s="7"/>
      <c r="B145" s="7"/>
      <c r="C145" s="11"/>
      <c r="D145" s="11"/>
      <c r="E145" s="35"/>
      <c r="G145" s="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x14ac:dyDescent="0.2">
      <c r="A146" s="7"/>
      <c r="B146" s="7"/>
      <c r="C146" s="11"/>
      <c r="D146" s="11"/>
      <c r="E146" s="35"/>
      <c r="G146" s="4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252" x14ac:dyDescent="0.2">
      <c r="A147" s="7"/>
      <c r="B147" s="7"/>
      <c r="C147" s="11"/>
      <c r="D147" s="11"/>
      <c r="E147" s="35"/>
      <c r="G147" s="4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</row>
    <row r="148" spans="1:252" x14ac:dyDescent="0.2">
      <c r="A148" s="7"/>
      <c r="B148" s="7"/>
      <c r="C148" s="11"/>
      <c r="D148" s="11"/>
      <c r="E148" s="35"/>
      <c r="G148" s="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x14ac:dyDescent="0.2">
      <c r="A149" s="7"/>
      <c r="B149" s="7"/>
      <c r="C149" s="11"/>
      <c r="D149" s="11"/>
      <c r="E149" s="35"/>
      <c r="G149" s="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x14ac:dyDescent="0.2">
      <c r="A150" s="7"/>
      <c r="B150" s="7"/>
      <c r="C150" s="11"/>
      <c r="D150" s="11"/>
      <c r="E150" s="35"/>
      <c r="G150" s="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252" x14ac:dyDescent="0.2">
      <c r="A151" s="7"/>
      <c r="B151" s="7"/>
      <c r="C151" s="11"/>
      <c r="D151" s="11"/>
      <c r="E151" s="35"/>
      <c r="G151" s="4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</row>
    <row r="152" spans="1:252" x14ac:dyDescent="0.2">
      <c r="A152" s="7"/>
      <c r="B152" s="7"/>
      <c r="C152" s="11"/>
      <c r="D152" s="11"/>
      <c r="E152" s="35"/>
      <c r="G152" s="4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</row>
    <row r="153" spans="1:252" x14ac:dyDescent="0.2">
      <c r="A153" s="7"/>
      <c r="B153" s="7"/>
      <c r="C153" s="11"/>
      <c r="D153" s="11"/>
      <c r="E153" s="35"/>
      <c r="G153" s="4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x14ac:dyDescent="0.2">
      <c r="A154" s="7"/>
      <c r="B154" s="7"/>
      <c r="C154" s="11"/>
      <c r="D154" s="11"/>
      <c r="E154" s="35"/>
      <c r="G154" s="4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252" x14ac:dyDescent="0.2">
      <c r="A155" s="7"/>
      <c r="B155" s="7"/>
      <c r="C155" s="11"/>
      <c r="D155" s="11"/>
      <c r="E155" s="35"/>
      <c r="G155" s="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</row>
    <row r="156" spans="1:252" x14ac:dyDescent="0.2">
      <c r="A156" s="7"/>
      <c r="B156" s="7"/>
      <c r="C156" s="11"/>
      <c r="D156" s="11"/>
      <c r="E156" s="35"/>
      <c r="G156" s="4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x14ac:dyDescent="0.2">
      <c r="A157" s="7"/>
      <c r="B157" s="7"/>
      <c r="C157" s="11"/>
      <c r="D157" s="11"/>
      <c r="E157" s="35"/>
      <c r="G157" s="4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x14ac:dyDescent="0.2">
      <c r="A158" s="7"/>
      <c r="B158" s="7"/>
      <c r="C158" s="11"/>
      <c r="D158" s="11"/>
      <c r="E158" s="35"/>
      <c r="G158" s="4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252" x14ac:dyDescent="0.2">
      <c r="A159" s="7"/>
      <c r="B159" s="7"/>
      <c r="C159" s="11"/>
      <c r="D159" s="11"/>
      <c r="E159" s="35"/>
      <c r="G159" s="4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</row>
    <row r="160" spans="1:252" x14ac:dyDescent="0.2">
      <c r="A160" s="7"/>
      <c r="B160" s="7"/>
      <c r="C160" s="11"/>
      <c r="D160" s="11"/>
      <c r="E160" s="35"/>
      <c r="G160" s="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x14ac:dyDescent="0.2">
      <c r="A161" s="7"/>
      <c r="B161" s="7"/>
      <c r="C161" s="11"/>
      <c r="D161" s="11"/>
      <c r="E161" s="35"/>
      <c r="G161" s="4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252" x14ac:dyDescent="0.2">
      <c r="A162" s="7"/>
      <c r="B162" s="7"/>
      <c r="C162" s="11"/>
      <c r="D162" s="11"/>
      <c r="E162" s="35"/>
      <c r="G162" s="4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</row>
    <row r="163" spans="1:252" x14ac:dyDescent="0.2">
      <c r="A163" s="7"/>
      <c r="B163" s="7"/>
      <c r="C163" s="11"/>
      <c r="D163" s="11"/>
      <c r="E163" s="35"/>
      <c r="G163" s="4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x14ac:dyDescent="0.2">
      <c r="A164" s="7"/>
      <c r="B164" s="7"/>
      <c r="C164" s="11"/>
      <c r="D164" s="11"/>
      <c r="E164" s="35"/>
      <c r="G164" s="4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x14ac:dyDescent="0.2">
      <c r="A165" s="7"/>
      <c r="B165" s="7"/>
      <c r="C165" s="11"/>
      <c r="D165" s="11"/>
      <c r="E165" s="35"/>
      <c r="G165" s="4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252" x14ac:dyDescent="0.2">
      <c r="A166" s="7"/>
      <c r="B166" s="7"/>
      <c r="C166" s="11"/>
      <c r="D166" s="11"/>
      <c r="E166" s="35"/>
      <c r="G166" s="4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</row>
    <row r="167" spans="1:252" x14ac:dyDescent="0.2">
      <c r="A167" s="7"/>
      <c r="B167" s="7"/>
      <c r="C167" s="11"/>
      <c r="D167" s="11"/>
      <c r="E167" s="35"/>
      <c r="G167" s="4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x14ac:dyDescent="0.2">
      <c r="A168" s="7"/>
      <c r="B168" s="7"/>
      <c r="C168" s="11"/>
      <c r="D168" s="11"/>
      <c r="E168" s="35"/>
      <c r="G168" s="4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x14ac:dyDescent="0.2">
      <c r="A169" s="7"/>
      <c r="B169" s="7"/>
      <c r="C169" s="11"/>
      <c r="D169" s="11"/>
      <c r="E169" s="35"/>
      <c r="G169" s="4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252" x14ac:dyDescent="0.2">
      <c r="A170" s="7"/>
      <c r="B170" s="7"/>
      <c r="C170" s="11"/>
      <c r="D170" s="11"/>
      <c r="E170" s="35"/>
      <c r="G170" s="4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</row>
    <row r="171" spans="1:252" x14ac:dyDescent="0.2">
      <c r="A171" s="7"/>
      <c r="B171" s="7"/>
      <c r="C171" s="11"/>
      <c r="D171" s="11"/>
      <c r="E171" s="35"/>
      <c r="G171" s="4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</row>
    <row r="172" spans="1:252" x14ac:dyDescent="0.2">
      <c r="A172" s="7"/>
      <c r="B172" s="7"/>
      <c r="C172" s="11"/>
      <c r="D172" s="11"/>
      <c r="E172" s="35"/>
      <c r="G172" s="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</row>
    <row r="173" spans="1:252" x14ac:dyDescent="0.2">
      <c r="A173" s="7"/>
      <c r="B173" s="7"/>
      <c r="C173" s="11"/>
      <c r="D173" s="11"/>
      <c r="E173" s="35"/>
      <c r="G173" s="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</row>
    <row r="174" spans="1:252" x14ac:dyDescent="0.2">
      <c r="A174" s="7"/>
      <c r="B174" s="7"/>
      <c r="C174" s="11"/>
      <c r="D174" s="11"/>
      <c r="E174" s="35"/>
      <c r="G174" s="4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</row>
    <row r="175" spans="1:252" x14ac:dyDescent="0.2">
      <c r="A175" s="7"/>
      <c r="B175" s="7"/>
      <c r="C175" s="11"/>
      <c r="D175" s="11"/>
      <c r="E175" s="35"/>
      <c r="G175" s="4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</row>
    <row r="176" spans="1:252" x14ac:dyDescent="0.2">
      <c r="A176" s="7"/>
      <c r="B176" s="7"/>
      <c r="C176" s="11"/>
      <c r="D176" s="11"/>
      <c r="E176" s="35"/>
      <c r="G176" s="4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</row>
    <row r="177" spans="1:252" x14ac:dyDescent="0.2">
      <c r="A177" s="7"/>
      <c r="B177" s="7"/>
      <c r="C177" s="11"/>
      <c r="D177" s="11"/>
      <c r="E177" s="35"/>
      <c r="G177" s="4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</row>
    <row r="178" spans="1:252" x14ac:dyDescent="0.2">
      <c r="A178" s="7"/>
      <c r="B178" s="7"/>
      <c r="C178" s="11"/>
      <c r="D178" s="11"/>
      <c r="E178" s="35"/>
      <c r="G178" s="4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</row>
    <row r="179" spans="1:252" x14ac:dyDescent="0.2">
      <c r="A179" s="7"/>
      <c r="B179" s="7"/>
      <c r="C179" s="11"/>
      <c r="D179" s="11"/>
      <c r="E179" s="35"/>
      <c r="G179" s="4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</row>
    <row r="180" spans="1:252" x14ac:dyDescent="0.2">
      <c r="A180" s="7"/>
      <c r="B180" s="7"/>
      <c r="C180" s="11"/>
      <c r="D180" s="11"/>
      <c r="E180" s="35"/>
      <c r="G180" s="4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</row>
    <row r="181" spans="1:252" x14ac:dyDescent="0.2">
      <c r="A181" s="7"/>
      <c r="B181" s="7"/>
      <c r="C181" s="11"/>
      <c r="D181" s="11"/>
      <c r="E181" s="35"/>
      <c r="G181" s="4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</row>
    <row r="182" spans="1:252" x14ac:dyDescent="0.2">
      <c r="A182" s="7"/>
      <c r="B182" s="7"/>
      <c r="C182" s="11"/>
      <c r="D182" s="11"/>
      <c r="E182" s="35"/>
      <c r="G182" s="4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</row>
    <row r="183" spans="1:252" x14ac:dyDescent="0.2">
      <c r="A183" s="7"/>
      <c r="B183" s="7"/>
      <c r="C183" s="11"/>
      <c r="D183" s="11"/>
      <c r="E183" s="35"/>
      <c r="G183" s="4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</row>
    <row r="184" spans="1:252" x14ac:dyDescent="0.2">
      <c r="A184" s="7"/>
      <c r="B184" s="7"/>
      <c r="C184" s="11"/>
      <c r="D184" s="11"/>
      <c r="E184" s="35"/>
      <c r="G184" s="4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</row>
    <row r="185" spans="1:252" x14ac:dyDescent="0.2">
      <c r="A185" s="7"/>
      <c r="B185" s="7"/>
      <c r="C185" s="11"/>
      <c r="D185" s="11"/>
      <c r="E185" s="35"/>
      <c r="G185" s="4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</row>
    <row r="186" spans="1:252" x14ac:dyDescent="0.2">
      <c r="A186" s="7"/>
      <c r="B186" s="7"/>
      <c r="C186" s="11"/>
      <c r="D186" s="11"/>
      <c r="E186" s="35"/>
      <c r="G186" s="4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</row>
    <row r="187" spans="1:252" x14ac:dyDescent="0.2">
      <c r="A187" s="7"/>
      <c r="B187" s="7"/>
      <c r="C187" s="11"/>
      <c r="D187" s="11"/>
      <c r="E187" s="35"/>
      <c r="G187" s="4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</row>
    <row r="188" spans="1:252" x14ac:dyDescent="0.2">
      <c r="A188" s="7"/>
      <c r="B188" s="7"/>
      <c r="C188" s="11"/>
      <c r="D188" s="11"/>
      <c r="E188" s="35"/>
      <c r="G188" s="4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</row>
    <row r="189" spans="1:252" x14ac:dyDescent="0.2">
      <c r="A189" s="7"/>
      <c r="B189" s="7"/>
      <c r="C189" s="11"/>
      <c r="D189" s="11"/>
      <c r="E189" s="35"/>
      <c r="G189" s="4"/>
    </row>
  </sheetData>
  <sheetProtection selectLockedCells="1" selectUnlockedCells="1"/>
  <mergeCells count="31">
    <mergeCell ref="D136:F136"/>
    <mergeCell ref="D137:F137"/>
    <mergeCell ref="D138:F138"/>
    <mergeCell ref="A1:G1"/>
    <mergeCell ref="A56:G56"/>
    <mergeCell ref="A91:G91"/>
    <mergeCell ref="A119:G119"/>
    <mergeCell ref="A54:F54"/>
    <mergeCell ref="A89:F89"/>
    <mergeCell ref="A117:F117"/>
    <mergeCell ref="A134:F134"/>
    <mergeCell ref="A120:A121"/>
    <mergeCell ref="B120:B121"/>
    <mergeCell ref="C120:C121"/>
    <mergeCell ref="D120:E121"/>
    <mergeCell ref="A92:A93"/>
    <mergeCell ref="B92:B93"/>
    <mergeCell ref="C92:C93"/>
    <mergeCell ref="D92:E93"/>
    <mergeCell ref="A2:A3"/>
    <mergeCell ref="C2:C3"/>
    <mergeCell ref="D2:E3"/>
    <mergeCell ref="C6:E6"/>
    <mergeCell ref="C35:F35"/>
    <mergeCell ref="C37:E37"/>
    <mergeCell ref="B2:B3"/>
    <mergeCell ref="C39:E39"/>
    <mergeCell ref="A57:A58"/>
    <mergeCell ref="B57:B58"/>
    <mergeCell ref="C57:C58"/>
    <mergeCell ref="D57:E58"/>
  </mergeCells>
  <printOptions horizontalCentered="1"/>
  <pageMargins left="0.39370078740157483" right="0.39370078740157483" top="1.5748031496062993" bottom="0.78740157480314965" header="0.78740157480314965" footer="0.51181102362204722"/>
  <pageSetup paperSize="9" scale="40" firstPageNumber="0" fitToHeight="0" orientation="landscape" r:id="rId1"/>
  <headerFooter alignWithMargins="0">
    <oddHeader>&amp;C&amp;"Arial CE,Standardowy"PRZEDMIAR
dla zadania pn. Przebudowa wraz z remontem dróg wewnętrznych kampusu Uniwersytetu Kazimierza Wielkiego w Bydgoszczy - ETAP I</oddHeader>
  </headerFooter>
  <rowBreaks count="3" manualBreakCount="3">
    <brk id="55" max="6" man="1"/>
    <brk id="90" max="6" man="1"/>
    <brk id="11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3BDBF2670C804D8F73DB59E2A611F2" ma:contentTypeVersion="11" ma:contentTypeDescription="Utwórz nowy dokument." ma:contentTypeScope="" ma:versionID="b6915cb05664bef1cff874ca49e4076d">
  <xsd:schema xmlns:xsd="http://www.w3.org/2001/XMLSchema" xmlns:xs="http://www.w3.org/2001/XMLSchema" xmlns:p="http://schemas.microsoft.com/office/2006/metadata/properties" xmlns:ns3="77beeb31-9a34-4ec5-b894-24e65f1ab567" xmlns:ns4="cb797ab2-0983-4956-b1ad-29023d9ee923" targetNamespace="http://schemas.microsoft.com/office/2006/metadata/properties" ma:root="true" ma:fieldsID="398e6cffa4b3c2b3948abc0cf18333a1" ns3:_="" ns4:_="">
    <xsd:import namespace="77beeb31-9a34-4ec5-b894-24e65f1ab567"/>
    <xsd:import namespace="cb797ab2-0983-4956-b1ad-29023d9ee9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eb31-9a34-4ec5-b894-24e65f1ab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7ab2-0983-4956-b1ad-29023d9ee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5C47BC-9DF4-4674-B9BA-31BB809D8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1D3F58-3BDD-430A-8D35-C91130832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eb31-9a34-4ec5-b894-24e65f1ab567"/>
    <ds:schemaRef ds:uri="cb797ab2-0983-4956-b1ad-29023d9ee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350FB-624B-405F-9287-5DE0BE7F07D5}">
  <ds:schemaRefs>
    <ds:schemaRef ds:uri="http://schemas.microsoft.com/office/2006/metadata/properties"/>
    <ds:schemaRef ds:uri="http://purl.org/dc/elements/1.1/"/>
    <ds:schemaRef ds:uri="77beeb31-9a34-4ec5-b894-24e65f1ab56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b797ab2-0983-4956-b1ad-29023d9ee92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kosztorys_drogowy</vt:lpstr>
      <vt:lpstr>kosztorys_drogowy!__xlnm.Print_Area</vt:lpstr>
      <vt:lpstr>kosztorys_drogowy!__xlnm.Print_Titles</vt:lpstr>
      <vt:lpstr>kosztorys_drogowy!Excel_BuiltIn_Print_Titles</vt:lpstr>
      <vt:lpstr>kosztorys_drogowy!Obszar_wydruku</vt:lpstr>
      <vt:lpstr>kosztorys_drogowy!Tytuły_wydruku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Sawoszczuk</dc:creator>
  <cp:lastModifiedBy>oem</cp:lastModifiedBy>
  <cp:lastPrinted>2022-03-29T05:40:11Z</cp:lastPrinted>
  <dcterms:created xsi:type="dcterms:W3CDTF">2018-03-28T08:51:18Z</dcterms:created>
  <dcterms:modified xsi:type="dcterms:W3CDTF">2022-03-31T09:17:51Z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0x0101008D3BDBF2670C804D8F73DB59E2A611F2</vt:lpwstr>
  </property>
</Properties>
</file>