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jchmura-my.sharepoint.com/personal/jerzy_wordliczek_uj_edu_pl/Documents/Pulpit/Postępowania 2023/474-2023/"/>
    </mc:Choice>
  </mc:AlternateContent>
  <xr:revisionPtr revIDLastSave="1" documentId="8_{6EE0FB7C-CA2B-46E9-BC0C-FF1483495DCD}" xr6:coauthVersionLast="47" xr6:coauthVersionMax="47" xr10:uidLastSave="{55BD13EA-0969-4A25-9D3E-05C06AA89435}"/>
  <bookViews>
    <workbookView xWindow="-120" yWindow="-120" windowWidth="29040" windowHeight="15840" activeTab="1" xr2:uid="{00000000-000D-0000-FFFF-FFFF00000000}"/>
  </bookViews>
  <sheets>
    <sheet name="Lista jednostek" sheetId="1" r:id="rId1"/>
    <sheet name="Liczba kopii na 36 miesiec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I21" i="3" s="1"/>
  <c r="H20" i="3"/>
  <c r="H21" i="3" s="1"/>
  <c r="G20" i="3"/>
  <c r="G21" i="3" s="1"/>
  <c r="F20" i="3"/>
  <c r="F21" i="3" s="1"/>
  <c r="F22" i="3" l="1"/>
  <c r="F30" i="3" s="1"/>
  <c r="F23" i="3"/>
  <c r="G30" i="3" s="1"/>
  <c r="I9" i="3"/>
  <c r="I10" i="3" s="1"/>
  <c r="G9" i="3"/>
  <c r="G10" i="3" s="1"/>
  <c r="H9" i="3"/>
  <c r="H10" i="3" s="1"/>
  <c r="F9" i="3"/>
  <c r="F10" i="3" s="1"/>
  <c r="F11" i="3" s="1"/>
  <c r="F29" i="3" s="1"/>
  <c r="F31" i="3" s="1"/>
  <c r="F12" i="3" l="1"/>
  <c r="G29" i="3" s="1"/>
  <c r="H30" i="3"/>
  <c r="H29" i="3" l="1"/>
  <c r="H31" i="3" s="1"/>
  <c r="G31" i="3"/>
  <c r="D104" i="1"/>
  <c r="D107" i="1" s="1"/>
  <c r="C104" i="1"/>
  <c r="C105" i="1" s="1"/>
  <c r="C108" i="1" l="1"/>
  <c r="C107" i="1"/>
</calcChain>
</file>

<file path=xl/sharedStrings.xml><?xml version="1.0" encoding="utf-8"?>
<sst xmlns="http://schemas.openxmlformats.org/spreadsheetml/2006/main" count="240" uniqueCount="224">
  <si>
    <t>Czynsz 75,00 netto</t>
  </si>
  <si>
    <t>0,03 cz/b 0,20 kol netto</t>
  </si>
  <si>
    <t>ZAPOTRZEBOWANIE NA URZĄDZENIE</t>
  </si>
  <si>
    <t>Nazwa jednostki</t>
  </si>
  <si>
    <t>Adres w Krakowie</t>
  </si>
  <si>
    <t>A3</t>
  </si>
  <si>
    <t>A4</t>
  </si>
  <si>
    <t>Biblioteka Instytutu Pedagogiki-Instytut Pedagogiki</t>
  </si>
  <si>
    <r>
      <t xml:space="preserve">ul.Ingardena 3 p.33             </t>
    </r>
    <r>
      <rPr>
        <sz val="12"/>
        <color rgb="FFFF0000"/>
        <rFont val="Garamond"/>
        <family val="1"/>
        <charset val="238"/>
      </rPr>
      <t xml:space="preserve"> </t>
    </r>
  </si>
  <si>
    <t>Biblioteka Jagiellońska UJ</t>
  </si>
  <si>
    <t>al.Mickiewicza 22</t>
  </si>
  <si>
    <t>Biblioteka Jagielońska Archiwum</t>
  </si>
  <si>
    <t>al. Mackiewicza 22</t>
  </si>
  <si>
    <t>Biblioteka Wydziałowa Studiów Międzynarodowych</t>
  </si>
  <si>
    <t>ul.Reymonta 4</t>
  </si>
  <si>
    <t>Biblioteka Wydziału Filologicznego</t>
  </si>
  <si>
    <t>al.Mickiewicza 9B</t>
  </si>
  <si>
    <t>Biuro Analiz Instytucjowanych i Raportowania</t>
  </si>
  <si>
    <t>ul.Czapskich 4 p.1</t>
  </si>
  <si>
    <t>Biuro Centrum Wsparcia Dydaktyki</t>
  </si>
  <si>
    <t>ul.Ingardena 6 pok.0.11</t>
  </si>
  <si>
    <t>Biuro ID.UJ Wydział Studiów Międzynarodowych i Politycznych</t>
  </si>
  <si>
    <t>ul. Reymonta 4</t>
  </si>
  <si>
    <t xml:space="preserve">Biuro IDUB </t>
  </si>
  <si>
    <t>ul.Gronostajowa 9 p.0.90</t>
  </si>
  <si>
    <t>Biuro Kwestora UJ</t>
  </si>
  <si>
    <t>ul.Gołebia 24 p.26</t>
  </si>
  <si>
    <t>Biuro Obsługi Studentów Zagranicznych (Centrum Wsparcia Dydaktyki)</t>
  </si>
  <si>
    <t>ul. Ingardena 6 pok.1.08</t>
  </si>
  <si>
    <t>Biuro Projektu Odpowiedzialne Wsparcie i Zrównoważony Rozwój</t>
  </si>
  <si>
    <t>ul. Czapskich 4</t>
  </si>
  <si>
    <t>Biuro Prorektora UJ ds.dydaktyki(bnifs)</t>
  </si>
  <si>
    <t>ul.Gołębia 24 p.34</t>
  </si>
  <si>
    <t xml:space="preserve">Biuro Z-cy Kanclerza ds.Administrowania Nieruchomości </t>
  </si>
  <si>
    <t>ul. Gołębia 24 p.43</t>
  </si>
  <si>
    <t xml:space="preserve">Bursa Jagiellońska  </t>
  </si>
  <si>
    <t>ul.Śliska14</t>
  </si>
  <si>
    <t>Centrum Administarcyjnego Wsparcia Projektów</t>
  </si>
  <si>
    <t>ul.Czapskich 4 Ip</t>
  </si>
  <si>
    <t>Centrum Języka i Kultury Chińskiej "Instytut Konfucjusza w Krakowie"</t>
  </si>
  <si>
    <t>ul.Oleandry 2A</t>
  </si>
  <si>
    <t>Centrum Języka i Kultury Polskiej w Świecie</t>
  </si>
  <si>
    <t>3 x ul.Grodzka 64 oraz 1 x na Ingardena 3 p 201</t>
  </si>
  <si>
    <t>Centrum Promocji i Komunikacji UJ</t>
  </si>
  <si>
    <t>ul. Michałowskiego 9/3</t>
  </si>
  <si>
    <t>Centrum Spraw Osobowych</t>
  </si>
  <si>
    <t>ul. Straszewskiego 27</t>
  </si>
  <si>
    <t>Centrum Studiów Międzynarodowych i Rozwoju</t>
  </si>
  <si>
    <t>ul. Reymonta 4 p.303</t>
  </si>
  <si>
    <t>Centrum Transferu Technologii CITTRU</t>
  </si>
  <si>
    <t>ul.Bobrzyńskiego 12</t>
  </si>
  <si>
    <t>Centrum Wsparcia Dydaktycznego</t>
  </si>
  <si>
    <t>Ingardena 6</t>
  </si>
  <si>
    <t xml:space="preserve">Centrum Wsparcia Nauki </t>
  </si>
  <si>
    <t>ul. Czapskich 4; IIIp. p.309</t>
  </si>
  <si>
    <t>Dz.Infrastruktury sieciowej</t>
  </si>
  <si>
    <t>ul.Reymonta 4 pok.-133</t>
  </si>
  <si>
    <t>Dział  Promocji</t>
  </si>
  <si>
    <t>ul.Michałowskiego 9 P.1</t>
  </si>
  <si>
    <t xml:space="preserve">Dział Administracji Kampusu UJ </t>
  </si>
  <si>
    <t>ul.Gronostajowa 3</t>
  </si>
  <si>
    <t>Dział Administracji Nieruchomościami</t>
  </si>
  <si>
    <t>ul.Czapskich 4 p.303</t>
  </si>
  <si>
    <t>Dział Budżetowania,Kontrolingu i Analiz UJ</t>
  </si>
  <si>
    <t>ul.Gołębia 24 p.43</t>
  </si>
  <si>
    <t>Dział Ewidencji Majątku</t>
  </si>
  <si>
    <t>ul.Straszewskiego 27 p.223</t>
  </si>
  <si>
    <t>Dział Finansowy UJ</t>
  </si>
  <si>
    <t>ul.Gołębia 24 p.45</t>
  </si>
  <si>
    <t>Dział Księgowosci Kwestura</t>
  </si>
  <si>
    <t>ul. Gołębia 24 p.49</t>
  </si>
  <si>
    <t>Dział Księgowości UJ</t>
  </si>
  <si>
    <t>ul.Gołebia 24 p.50</t>
  </si>
  <si>
    <t>Dział Organizacji</t>
  </si>
  <si>
    <t>ul.Gołebia 24 p.11</t>
  </si>
  <si>
    <t>Dział Promocji</t>
  </si>
  <si>
    <t>ul.Michałowskiego 9 p.4</t>
  </si>
  <si>
    <t xml:space="preserve">Dział Rozliczeń Projektów Krajowych </t>
  </si>
  <si>
    <t>ul.Gołębia 24 p.46</t>
  </si>
  <si>
    <t>Dział Rozliczeń Projektów Strukturalnych</t>
  </si>
  <si>
    <t>ul.Czapskich 4 p.136</t>
  </si>
  <si>
    <t>Dział Rozliczeń Projektów Zagranicznych</t>
  </si>
  <si>
    <t xml:space="preserve">ul.Czapskich 4 p.116   </t>
  </si>
  <si>
    <t>Dział Rozwoju i Jakości Kształcenia</t>
  </si>
  <si>
    <t>ul.ingardena 6 pok.0,24</t>
  </si>
  <si>
    <t>Dział Socjalny UJ</t>
  </si>
  <si>
    <t>ul.Straszewskiego 27 p.4</t>
  </si>
  <si>
    <t>Dział Spraw Osobowych</t>
  </si>
  <si>
    <t>ul.Straszewskiego 27 p.113</t>
  </si>
  <si>
    <t>Dział Spraw Studenckich</t>
  </si>
  <si>
    <t>ul.Czapskich 4</t>
  </si>
  <si>
    <t xml:space="preserve">Dział Usług Informatycznych UJ </t>
  </si>
  <si>
    <t>ul.Gołębia 24 p.10</t>
  </si>
  <si>
    <t>Dział Weryfikacji i Kontroli UJ</t>
  </si>
  <si>
    <t>ul.Gołębia 24 p.8</t>
  </si>
  <si>
    <t>Dział Współpracy Międzynarodowej</t>
  </si>
  <si>
    <t>ul.Czapskich 4 p.25</t>
  </si>
  <si>
    <t>Dział Zamówien Publicznych UJ</t>
  </si>
  <si>
    <t xml:space="preserve">ul.Straszewskiego 25/2 </t>
  </si>
  <si>
    <t>Dziekanat  Wydziału Filologicznego UJ</t>
  </si>
  <si>
    <t>ul.Gołębia 24 p.27</t>
  </si>
  <si>
    <t>Dziekanat Studiów Niestacjonarnych</t>
  </si>
  <si>
    <t>Gołębia 24 p.57</t>
  </si>
  <si>
    <t>Dziekanat Wydział Studiów Międzynarodowych I Politycznych(Studia BA)</t>
  </si>
  <si>
    <t>al.Mickiewicza 3 p.209</t>
  </si>
  <si>
    <t>Dziekanat Wydziału Filozoficznego UJ</t>
  </si>
  <si>
    <t>ul.Gołebia 24 p.24</t>
  </si>
  <si>
    <t xml:space="preserve">Filologia Węgierska                                  </t>
  </si>
  <si>
    <t>al.Mickiewicza 11 p.204</t>
  </si>
  <si>
    <t>Inspektorat BHP</t>
  </si>
  <si>
    <t>ul.Kopernika 31</t>
  </si>
  <si>
    <t>Instytut Bliskiego i Dalekiego Wschodu UJ</t>
  </si>
  <si>
    <t>ul.Oleandry 2a</t>
  </si>
  <si>
    <t>Instytut Filologii Angielskiej</t>
  </si>
  <si>
    <t xml:space="preserve">al.Mickiewicza 9A Ip p.122 </t>
  </si>
  <si>
    <t>Instytut Filologii Germańskiej UJ</t>
  </si>
  <si>
    <t>al.Mickiewicza 9A p.214</t>
  </si>
  <si>
    <t xml:space="preserve">Instytut Filologii Klasycznej </t>
  </si>
  <si>
    <t>ul.Łojasiewicza 6 p.144</t>
  </si>
  <si>
    <t>Instytut Filologii Romańskiej</t>
  </si>
  <si>
    <t>al.Mickiewicza 9A p.227</t>
  </si>
  <si>
    <t>Instytut Filologii Słowiańskiej</t>
  </si>
  <si>
    <t>ul.Ingardena 3 p.107B</t>
  </si>
  <si>
    <t>Instytut Filologii Wschodniosłowiańskiej</t>
  </si>
  <si>
    <t>ul. Ingardena 3; p.24B</t>
  </si>
  <si>
    <t>Instytut Historii UJ</t>
  </si>
  <si>
    <t xml:space="preserve">ul.Gołębia 13 </t>
  </si>
  <si>
    <t>Instytut Informatyki Stosowanej Wydział Fizyki "Astronomii i Informatyki Stosowanej"</t>
  </si>
  <si>
    <t xml:space="preserve"> Łojasiewicza 11</t>
  </si>
  <si>
    <t>Instytut Judaistyki UJ</t>
  </si>
  <si>
    <t>ul. Józefa 19</t>
  </si>
  <si>
    <t>Instytut Muzykologii UJ</t>
  </si>
  <si>
    <t>ul.Radziwiłowska 8c</t>
  </si>
  <si>
    <t>Instytut Nauk Politycznych i Stosunków Międzynarodowych</t>
  </si>
  <si>
    <t>ul.Reymonta 4 p.432</t>
  </si>
  <si>
    <t>Instytut Orientalistyki UJ</t>
  </si>
  <si>
    <t>al.Mickiewicza 9 p.304</t>
  </si>
  <si>
    <t>Instytut Pedagogiki</t>
  </si>
  <si>
    <t xml:space="preserve">ul.Batorego 12 p.7    </t>
  </si>
  <si>
    <t xml:space="preserve">Instytut Przedsiębiorczości, Wydział Zarządzania i Komunikacji Spłecznej UJ </t>
  </si>
  <si>
    <t>ul.Łojasiewicza 4 p.3.371</t>
  </si>
  <si>
    <t>Instytut Psychologi Stosowanej</t>
  </si>
  <si>
    <t>ul.Łojasiewicza 4 p.1.323</t>
  </si>
  <si>
    <t>Instytut Religioznawstwa UJ</t>
  </si>
  <si>
    <t>ul. Grodzka 52</t>
  </si>
  <si>
    <t>Jagiellońskie Centrum Językowe</t>
  </si>
  <si>
    <t>ul.Ingardena 3</t>
  </si>
  <si>
    <t>Jagiellońskie Centrum Rozwoju Leków JCET</t>
  </si>
  <si>
    <t>ul.Bobrzyńskiego14</t>
  </si>
  <si>
    <t>Jagieloński Uniwersytet Trzeciego Wieku JUTW</t>
  </si>
  <si>
    <t>ul. Rynek 34</t>
  </si>
  <si>
    <t>Katedra Fizjologii Zwierząt, Wydział Biologii UJ</t>
  </si>
  <si>
    <t>ul.Gronostajowa 9 p.1,16</t>
  </si>
  <si>
    <t>Katedra Prawa a Konstytucyjnego UJ</t>
  </si>
  <si>
    <t>Bracka 12 p.105</t>
  </si>
  <si>
    <t>Katedra Prawa Cywilnego</t>
  </si>
  <si>
    <t xml:space="preserve">ul.Olszewskiego 2 </t>
  </si>
  <si>
    <t>Katedra Przekładoznawstwa</t>
  </si>
  <si>
    <t>Czapskich 4</t>
  </si>
  <si>
    <t>Małopolskie Centrum Biotechnologii</t>
  </si>
  <si>
    <t>ul. Gronostajowa 7A</t>
  </si>
  <si>
    <t>Muzeum UJ</t>
  </si>
  <si>
    <t>ul. Jagiellońska 15</t>
  </si>
  <si>
    <t>Ośrodek Międzyobszarowych Studiów Mat.-Przyrodniczych</t>
  </si>
  <si>
    <t xml:space="preserve">ul.Łojasiewicza 11 </t>
  </si>
  <si>
    <t xml:space="preserve">Pełnomocnik Rektora UJ </t>
  </si>
  <si>
    <t>ul.Gołębia 24 p.5</t>
  </si>
  <si>
    <t>Pełnomocnik Rektora UJ ds. bezpieczeństwa Studentów</t>
  </si>
  <si>
    <t xml:space="preserve">ul.Ingardena 3 p.327 </t>
  </si>
  <si>
    <t>Sekcja ds. podatków</t>
  </si>
  <si>
    <t>ul.Gołebia 24 p.7</t>
  </si>
  <si>
    <t>Sekcja ds.uroczystości ogólnouczelnianych Centrum Promocji</t>
  </si>
  <si>
    <t xml:space="preserve">ul.Michałowskiego 9/3 p.2 </t>
  </si>
  <si>
    <t>Sekcja telekomunikacyjna</t>
  </si>
  <si>
    <t>ul.Kopernika 31 p.6c</t>
  </si>
  <si>
    <t>Sekretariat Zastępcy Kanclerza</t>
  </si>
  <si>
    <t>ul.Gołębia 24</t>
  </si>
  <si>
    <t>SOLARIS-Narodowe Centrum Promieniowania Synchrotronowego UJ</t>
  </si>
  <si>
    <t>ul.Czerwone Maki 98</t>
  </si>
  <si>
    <t>Strefa Studencka</t>
  </si>
  <si>
    <t>ul.św.Anny 6</t>
  </si>
  <si>
    <t xml:space="preserve">Studium Pedagogiczne UJ </t>
  </si>
  <si>
    <t xml:space="preserve">ul.Wiślna 3 II p  </t>
  </si>
  <si>
    <t>Studium WF i sportu UJ</t>
  </si>
  <si>
    <t>ul.Piastowska 26</t>
  </si>
  <si>
    <t>Szkoła Doktorska Nauk Społecznych</t>
  </si>
  <si>
    <t>ul. Rynek 34, IIp. p.7,</t>
  </si>
  <si>
    <t xml:space="preserve">Szkoła Języka i Kultury Polskiej UJ            </t>
  </si>
  <si>
    <t>ul.Garbarska 7a(księgowość)</t>
  </si>
  <si>
    <t>Wydawnictwo Uj</t>
  </si>
  <si>
    <t>ul.Michałowskiego 9/2</t>
  </si>
  <si>
    <t>Wydawnictwo UJ Dział handlowy</t>
  </si>
  <si>
    <t>ul.Cegielniana 4a p1</t>
  </si>
  <si>
    <t>Wydział Matematyki i Informatyki UJ</t>
  </si>
  <si>
    <t>ul. Łojasiewicza 6, pok. 0144</t>
  </si>
  <si>
    <t>Wydział Studiów Międzynarodowych i Politycznych</t>
  </si>
  <si>
    <t>ul.Reymonta 4 p.231</t>
  </si>
  <si>
    <t>Zespół ds. Majątku Muzealnego UJ</t>
  </si>
  <si>
    <t>ul.Kopernika 27 p.3</t>
  </si>
  <si>
    <t>Zespół Radców Prawnych UJ</t>
  </si>
  <si>
    <t>SAMORZĄD STUDENTÓW</t>
  </si>
  <si>
    <t>ul.Czapskich 4 p.23</t>
  </si>
  <si>
    <t>SUMA CZĘŚCIOWA</t>
  </si>
  <si>
    <t>RAZEM  URZĄDZEŃ</t>
  </si>
  <si>
    <t>PRAWO OPCJI</t>
  </si>
  <si>
    <t>RAZEM WSZYCTKICH URZĄDZEŃ</t>
  </si>
  <si>
    <t>A3 kolor</t>
  </si>
  <si>
    <t>A3 cz/b</t>
  </si>
  <si>
    <t>A4 kolor</t>
  </si>
  <si>
    <t>A4 cz/b</t>
  </si>
  <si>
    <t>ŚREDNIA SUMA KOPII/MIESIĄC</t>
  </si>
  <si>
    <t>Średnia ilość kopii na urządzenie, miesięcznie</t>
  </si>
  <si>
    <t>ŚREDNIA SUMA KOPII/36 MIESIĘCY</t>
  </si>
  <si>
    <t>ILOŚĆ URZĄDZEŃ</t>
  </si>
  <si>
    <t>BEZ PRAWA OPCJI</t>
  </si>
  <si>
    <t>ŁĄCZNIE ŚREDNIA SUMA KOPII NA 36 MIESIĘCY</t>
  </si>
  <si>
    <t>SUMA KOPII ŁĄCZNIE (SAMO PRAWO OPCJI)</t>
  </si>
  <si>
    <t>SUMA KOPII ŁĄCZNIE (BEZ PRAWA OPCJI)</t>
  </si>
  <si>
    <t>Liczba kopii/wydruków kolor w przeliczeniu na A4/36 miesięcy</t>
  </si>
  <si>
    <t>Liczba kopii/wydruków czarno-białych w przeliczeniu na A4/36 miesięcy</t>
  </si>
  <si>
    <t>kolor 
(w przeliczeniu na strony A4)</t>
  </si>
  <si>
    <t>Razem</t>
  </si>
  <si>
    <t>czarno-białe 
(w przeliczeniu na strony A4)</t>
  </si>
  <si>
    <t>kopia/wydruk jednej strony A3 liczone są jako 2 strony A4.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</si>
</sst>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Garamond"/>
      <family val="1"/>
      <charset val="238"/>
    </font>
    <font>
      <b/>
      <sz val="12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name val="Garamond"/>
      <family val="1"/>
      <charset val="238"/>
    </font>
    <font>
      <b/>
      <sz val="12"/>
      <color rgb="FF000000"/>
      <name val="Garamond"/>
      <family val="1"/>
      <charset val="238"/>
    </font>
    <font>
      <sz val="12"/>
      <color rgb="FF000000"/>
      <name val="Garamond"/>
      <family val="1"/>
      <charset val="238"/>
    </font>
    <font>
      <sz val="12"/>
      <color rgb="FFFF0000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20"/>
      <color theme="9"/>
      <name val="Garamond"/>
      <family val="1"/>
      <charset val="238"/>
    </font>
    <font>
      <sz val="18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b/>
      <sz val="20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2" fillId="4" borderId="19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13" fillId="4" borderId="17" xfId="0" applyNumberFormat="1" applyFont="1" applyFill="1" applyBorder="1"/>
    <xf numFmtId="1" fontId="13" fillId="5" borderId="20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0" fillId="0" borderId="28" xfId="0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2" fillId="0" borderId="28" xfId="0" applyFont="1" applyBorder="1" applyAlignment="1">
      <alignment horizontal="left" vertical="center"/>
    </xf>
    <xf numFmtId="0" fontId="0" fillId="0" borderId="30" xfId="0" applyBorder="1"/>
    <xf numFmtId="0" fontId="0" fillId="0" borderId="31" xfId="0" applyBorder="1"/>
    <xf numFmtId="0" fontId="14" fillId="0" borderId="25" xfId="0" applyFont="1" applyBorder="1"/>
    <xf numFmtId="0" fontId="3" fillId="0" borderId="2" xfId="0" applyFont="1" applyBorder="1"/>
    <xf numFmtId="0" fontId="4" fillId="6" borderId="2" xfId="0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10" fillId="2" borderId="2" xfId="0" applyFont="1" applyFill="1" applyBorder="1"/>
    <xf numFmtId="1" fontId="11" fillId="2" borderId="2" xfId="0" applyNumberFormat="1" applyFont="1" applyFill="1" applyBorder="1"/>
    <xf numFmtId="0" fontId="10" fillId="2" borderId="7" xfId="0" applyFont="1" applyFill="1" applyBorder="1"/>
    <xf numFmtId="1" fontId="11" fillId="2" borderId="7" xfId="0" applyNumberFormat="1" applyFont="1" applyFill="1" applyBorder="1"/>
    <xf numFmtId="1" fontId="4" fillId="0" borderId="31" xfId="0" applyNumberFormat="1" applyFont="1" applyBorder="1"/>
    <xf numFmtId="1" fontId="0" fillId="0" borderId="31" xfId="0" applyNumberFormat="1" applyBorder="1"/>
    <xf numFmtId="0" fontId="4" fillId="6" borderId="28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" fontId="3" fillId="6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15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" fontId="16" fillId="4" borderId="17" xfId="0" applyNumberFormat="1" applyFont="1" applyFill="1" applyBorder="1"/>
    <xf numFmtId="1" fontId="16" fillId="5" borderId="20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14" fillId="2" borderId="33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09"/>
  <sheetViews>
    <sheetView topLeftCell="A94" workbookViewId="0">
      <selection activeCell="C34" sqref="C34"/>
    </sheetView>
  </sheetViews>
  <sheetFormatPr defaultColWidth="9.140625" defaultRowHeight="15" x14ac:dyDescent="0.25"/>
  <cols>
    <col min="1" max="1" width="71.28515625" style="5" customWidth="1"/>
    <col min="2" max="2" width="37.7109375" style="35" customWidth="1"/>
    <col min="3" max="3" width="22.28515625" style="4" bestFit="1" customWidth="1"/>
    <col min="4" max="4" width="14.28515625" style="4" customWidth="1"/>
    <col min="5" max="5" width="15.140625" style="5" customWidth="1"/>
    <col min="6" max="6" width="11.5703125" style="5" customWidth="1"/>
    <col min="7" max="9" width="9.140625" style="5"/>
    <col min="10" max="10" width="13.140625" style="5" bestFit="1" customWidth="1"/>
    <col min="11" max="11" width="9.28515625" style="5" bestFit="1" customWidth="1"/>
    <col min="12" max="12" width="13.85546875" style="5" bestFit="1" customWidth="1"/>
    <col min="13" max="14" width="0" style="5" hidden="1" customWidth="1"/>
    <col min="15" max="15" width="19.85546875" style="5" bestFit="1" customWidth="1"/>
    <col min="16" max="16384" width="9.140625" style="5"/>
  </cols>
  <sheetData>
    <row r="3" spans="1:4" ht="15.75" hidden="1" x14ac:dyDescent="0.25">
      <c r="A3" s="1" t="s">
        <v>0</v>
      </c>
      <c r="B3" s="2" t="s">
        <v>1</v>
      </c>
    </row>
    <row r="4" spans="1:4" s="6" customFormat="1" ht="38.25" customHeight="1" x14ac:dyDescent="0.25">
      <c r="B4" s="7"/>
      <c r="C4" s="99" t="s">
        <v>2</v>
      </c>
      <c r="D4" s="99"/>
    </row>
    <row r="5" spans="1:4" s="10" customFormat="1" ht="34.5" customHeight="1" x14ac:dyDescent="0.25">
      <c r="A5" s="8" t="s">
        <v>3</v>
      </c>
      <c r="B5" s="9" t="s">
        <v>4</v>
      </c>
      <c r="C5" s="8" t="s">
        <v>5</v>
      </c>
      <c r="D5" s="53" t="s">
        <v>6</v>
      </c>
    </row>
    <row r="6" spans="1:4" s="10" customFormat="1" ht="34.5" customHeight="1" x14ac:dyDescent="0.25">
      <c r="A6" s="11" t="s">
        <v>7</v>
      </c>
      <c r="B6" s="12" t="s">
        <v>8</v>
      </c>
      <c r="C6" s="13"/>
      <c r="D6" s="13">
        <v>1</v>
      </c>
    </row>
    <row r="7" spans="1:4" s="10" customFormat="1" ht="34.5" customHeight="1" x14ac:dyDescent="0.25">
      <c r="A7" s="11" t="s">
        <v>9</v>
      </c>
      <c r="B7" s="12" t="s">
        <v>10</v>
      </c>
      <c r="C7" s="13">
        <v>3</v>
      </c>
      <c r="D7" s="13"/>
    </row>
    <row r="8" spans="1:4" s="10" customFormat="1" ht="34.5" customHeight="1" x14ac:dyDescent="0.25">
      <c r="A8" s="11" t="s">
        <v>11</v>
      </c>
      <c r="B8" s="14" t="s">
        <v>12</v>
      </c>
      <c r="C8" s="13">
        <v>1</v>
      </c>
      <c r="D8" s="13"/>
    </row>
    <row r="9" spans="1:4" s="10" customFormat="1" ht="34.5" customHeight="1" x14ac:dyDescent="0.25">
      <c r="A9" s="11" t="s">
        <v>13</v>
      </c>
      <c r="B9" s="14" t="s">
        <v>14</v>
      </c>
      <c r="C9" s="13">
        <v>1</v>
      </c>
      <c r="D9" s="13">
        <v>1</v>
      </c>
    </row>
    <row r="10" spans="1:4" s="10" customFormat="1" ht="34.5" customHeight="1" x14ac:dyDescent="0.25">
      <c r="A10" s="11" t="s">
        <v>15</v>
      </c>
      <c r="B10" s="12" t="s">
        <v>16</v>
      </c>
      <c r="C10" s="13">
        <v>1</v>
      </c>
      <c r="D10" s="13">
        <v>2</v>
      </c>
    </row>
    <row r="11" spans="1:4" s="10" customFormat="1" ht="34.5" customHeight="1" x14ac:dyDescent="0.25">
      <c r="A11" s="15" t="s">
        <v>17</v>
      </c>
      <c r="B11" s="16" t="s">
        <v>18</v>
      </c>
      <c r="C11" s="13">
        <v>1</v>
      </c>
      <c r="D11" s="13"/>
    </row>
    <row r="12" spans="1:4" s="10" customFormat="1" ht="34.5" customHeight="1" x14ac:dyDescent="0.25">
      <c r="A12" s="17" t="s">
        <v>19</v>
      </c>
      <c r="B12" s="16" t="s">
        <v>20</v>
      </c>
      <c r="C12" s="13">
        <v>1</v>
      </c>
      <c r="D12" s="13"/>
    </row>
    <row r="13" spans="1:4" s="10" customFormat="1" ht="34.5" customHeight="1" x14ac:dyDescent="0.25">
      <c r="A13" s="18" t="s">
        <v>21</v>
      </c>
      <c r="B13" s="12" t="s">
        <v>22</v>
      </c>
      <c r="C13" s="13">
        <v>1</v>
      </c>
      <c r="D13" s="13"/>
    </row>
    <row r="14" spans="1:4" s="10" customFormat="1" ht="34.5" customHeight="1" x14ac:dyDescent="0.25">
      <c r="A14" s="18" t="s">
        <v>23</v>
      </c>
      <c r="B14" s="12" t="s">
        <v>24</v>
      </c>
      <c r="C14" s="13">
        <v>1</v>
      </c>
      <c r="D14" s="13"/>
    </row>
    <row r="15" spans="1:4" s="10" customFormat="1" ht="34.5" customHeight="1" x14ac:dyDescent="0.25">
      <c r="A15" s="18" t="s">
        <v>25</v>
      </c>
      <c r="B15" s="12" t="s">
        <v>26</v>
      </c>
      <c r="C15" s="13">
        <v>2</v>
      </c>
      <c r="D15" s="13"/>
    </row>
    <row r="16" spans="1:4" s="10" customFormat="1" ht="34.5" customHeight="1" x14ac:dyDescent="0.25">
      <c r="A16" s="11" t="s">
        <v>27</v>
      </c>
      <c r="B16" s="12" t="s">
        <v>28</v>
      </c>
      <c r="C16" s="13">
        <v>1</v>
      </c>
      <c r="D16" s="13"/>
    </row>
    <row r="17" spans="1:4" s="10" customFormat="1" ht="34.5" customHeight="1" x14ac:dyDescent="0.25">
      <c r="A17" s="11" t="s">
        <v>29</v>
      </c>
      <c r="B17" s="14" t="s">
        <v>30</v>
      </c>
      <c r="C17" s="13"/>
      <c r="D17" s="13">
        <v>1</v>
      </c>
    </row>
    <row r="18" spans="1:4" s="10" customFormat="1" ht="34.5" customHeight="1" x14ac:dyDescent="0.25">
      <c r="A18" s="11" t="s">
        <v>31</v>
      </c>
      <c r="B18" s="12" t="s">
        <v>32</v>
      </c>
      <c r="C18" s="13">
        <v>1</v>
      </c>
      <c r="D18" s="13"/>
    </row>
    <row r="19" spans="1:4" s="10" customFormat="1" ht="34.5" customHeight="1" x14ac:dyDescent="0.25">
      <c r="A19" s="11" t="s">
        <v>33</v>
      </c>
      <c r="B19" s="14" t="s">
        <v>34</v>
      </c>
      <c r="C19" s="13">
        <v>1</v>
      </c>
      <c r="D19" s="13"/>
    </row>
    <row r="20" spans="1:4" s="10" customFormat="1" ht="34.5" customHeight="1" x14ac:dyDescent="0.25">
      <c r="A20" s="11" t="s">
        <v>35</v>
      </c>
      <c r="B20" s="19" t="s">
        <v>36</v>
      </c>
      <c r="C20" s="13">
        <v>1</v>
      </c>
      <c r="D20" s="13"/>
    </row>
    <row r="21" spans="1:4" s="10" customFormat="1" ht="34.5" customHeight="1" x14ac:dyDescent="0.25">
      <c r="A21" s="11" t="s">
        <v>37</v>
      </c>
      <c r="B21" s="12" t="s">
        <v>38</v>
      </c>
      <c r="C21" s="13">
        <v>2</v>
      </c>
      <c r="D21" s="13"/>
    </row>
    <row r="22" spans="1:4" s="10" customFormat="1" ht="34.5" customHeight="1" x14ac:dyDescent="0.25">
      <c r="A22" s="11" t="s">
        <v>39</v>
      </c>
      <c r="B22" s="14" t="s">
        <v>40</v>
      </c>
      <c r="C22" s="13">
        <v>1</v>
      </c>
      <c r="D22" s="13"/>
    </row>
    <row r="23" spans="1:4" s="10" customFormat="1" ht="34.5" customHeight="1" x14ac:dyDescent="0.25">
      <c r="A23" s="11" t="s">
        <v>41</v>
      </c>
      <c r="B23" s="12" t="s">
        <v>42</v>
      </c>
      <c r="C23" s="13">
        <v>4</v>
      </c>
      <c r="D23" s="13"/>
    </row>
    <row r="24" spans="1:4" s="10" customFormat="1" ht="34.5" customHeight="1" x14ac:dyDescent="0.25">
      <c r="A24" s="20" t="s">
        <v>43</v>
      </c>
      <c r="B24" s="21" t="s">
        <v>44</v>
      </c>
      <c r="C24" s="13">
        <v>1</v>
      </c>
      <c r="D24" s="13"/>
    </row>
    <row r="25" spans="1:4" s="10" customFormat="1" ht="34.5" customHeight="1" x14ac:dyDescent="0.25">
      <c r="A25" s="11" t="s">
        <v>45</v>
      </c>
      <c r="B25" s="16" t="s">
        <v>46</v>
      </c>
      <c r="C25" s="13">
        <v>2</v>
      </c>
      <c r="D25" s="13"/>
    </row>
    <row r="26" spans="1:4" s="10" customFormat="1" ht="34.5" customHeight="1" x14ac:dyDescent="0.25">
      <c r="A26" s="11" t="s">
        <v>47</v>
      </c>
      <c r="B26" s="14" t="s">
        <v>48</v>
      </c>
      <c r="C26" s="13"/>
      <c r="D26" s="13">
        <v>1</v>
      </c>
    </row>
    <row r="27" spans="1:4" s="10" customFormat="1" ht="34.5" customHeight="1" x14ac:dyDescent="0.25">
      <c r="A27" s="11" t="s">
        <v>49</v>
      </c>
      <c r="B27" s="12" t="s">
        <v>50</v>
      </c>
      <c r="C27" s="13">
        <v>1</v>
      </c>
      <c r="D27" s="13">
        <v>3</v>
      </c>
    </row>
    <row r="28" spans="1:4" s="10" customFormat="1" ht="34.5" customHeight="1" x14ac:dyDescent="0.25">
      <c r="A28" s="11" t="s">
        <v>51</v>
      </c>
      <c r="B28" s="14" t="s">
        <v>52</v>
      </c>
      <c r="C28" s="13">
        <v>2</v>
      </c>
      <c r="D28" s="13"/>
    </row>
    <row r="29" spans="1:4" s="10" customFormat="1" ht="34.5" customHeight="1" x14ac:dyDescent="0.25">
      <c r="A29" s="18" t="s">
        <v>53</v>
      </c>
      <c r="B29" s="12" t="s">
        <v>54</v>
      </c>
      <c r="C29" s="13"/>
      <c r="D29" s="13">
        <v>1</v>
      </c>
    </row>
    <row r="30" spans="1:4" s="10" customFormat="1" ht="34.5" customHeight="1" x14ac:dyDescent="0.25">
      <c r="A30" s="22" t="s">
        <v>55</v>
      </c>
      <c r="B30" s="14" t="s">
        <v>56</v>
      </c>
      <c r="C30" s="13">
        <v>1</v>
      </c>
      <c r="D30" s="13"/>
    </row>
    <row r="31" spans="1:4" s="10" customFormat="1" ht="34.5" customHeight="1" x14ac:dyDescent="0.25">
      <c r="A31" s="23" t="s">
        <v>57</v>
      </c>
      <c r="B31" s="24" t="s">
        <v>58</v>
      </c>
      <c r="C31" s="13">
        <v>2</v>
      </c>
      <c r="D31" s="13">
        <v>1</v>
      </c>
    </row>
    <row r="32" spans="1:4" s="10" customFormat="1" ht="34.5" customHeight="1" x14ac:dyDescent="0.25">
      <c r="A32" s="25" t="s">
        <v>59</v>
      </c>
      <c r="B32" s="26" t="s">
        <v>60</v>
      </c>
      <c r="C32" s="13">
        <v>2</v>
      </c>
      <c r="D32" s="13"/>
    </row>
    <row r="33" spans="1:4" s="10" customFormat="1" ht="34.5" customHeight="1" x14ac:dyDescent="0.25">
      <c r="A33" s="27" t="s">
        <v>61</v>
      </c>
      <c r="B33" s="28" t="s">
        <v>62</v>
      </c>
      <c r="C33" s="13">
        <v>1</v>
      </c>
      <c r="D33" s="13">
        <v>1</v>
      </c>
    </row>
    <row r="34" spans="1:4" s="10" customFormat="1" ht="34.5" customHeight="1" x14ac:dyDescent="0.25">
      <c r="A34" s="27" t="s">
        <v>63</v>
      </c>
      <c r="B34" s="28" t="s">
        <v>64</v>
      </c>
      <c r="C34" s="13">
        <v>1</v>
      </c>
      <c r="D34" s="13"/>
    </row>
    <row r="35" spans="1:4" s="10" customFormat="1" ht="34.5" customHeight="1" x14ac:dyDescent="0.25">
      <c r="A35" s="27" t="s">
        <v>65</v>
      </c>
      <c r="B35" s="28" t="s">
        <v>66</v>
      </c>
      <c r="C35" s="13">
        <v>1</v>
      </c>
      <c r="D35" s="13"/>
    </row>
    <row r="36" spans="1:4" s="10" customFormat="1" ht="34.5" customHeight="1" x14ac:dyDescent="0.25">
      <c r="A36" s="27" t="s">
        <v>67</v>
      </c>
      <c r="B36" s="28" t="s">
        <v>68</v>
      </c>
      <c r="C36" s="13">
        <v>1</v>
      </c>
      <c r="D36" s="13"/>
    </row>
    <row r="37" spans="1:4" s="10" customFormat="1" ht="34.5" customHeight="1" x14ac:dyDescent="0.25">
      <c r="A37" s="27" t="s">
        <v>69</v>
      </c>
      <c r="B37" s="26" t="s">
        <v>70</v>
      </c>
      <c r="C37" s="13"/>
      <c r="D37" s="13">
        <v>1</v>
      </c>
    </row>
    <row r="38" spans="1:4" s="10" customFormat="1" ht="34.5" customHeight="1" x14ac:dyDescent="0.25">
      <c r="A38" s="27" t="s">
        <v>71</v>
      </c>
      <c r="B38" s="28" t="s">
        <v>72</v>
      </c>
      <c r="C38" s="13">
        <v>2</v>
      </c>
      <c r="D38" s="13"/>
    </row>
    <row r="39" spans="1:4" s="10" customFormat="1" ht="34.5" customHeight="1" x14ac:dyDescent="0.25">
      <c r="A39" s="27" t="s">
        <v>73</v>
      </c>
      <c r="B39" s="28" t="s">
        <v>74</v>
      </c>
      <c r="C39" s="13">
        <v>1</v>
      </c>
      <c r="D39" s="13">
        <v>1</v>
      </c>
    </row>
    <row r="40" spans="1:4" s="10" customFormat="1" ht="34.5" customHeight="1" x14ac:dyDescent="0.25">
      <c r="A40" s="27" t="s">
        <v>75</v>
      </c>
      <c r="B40" s="28" t="s">
        <v>76</v>
      </c>
      <c r="C40" s="13">
        <v>2</v>
      </c>
      <c r="D40" s="13">
        <v>1</v>
      </c>
    </row>
    <row r="41" spans="1:4" s="10" customFormat="1" ht="34.5" customHeight="1" x14ac:dyDescent="0.25">
      <c r="A41" s="27" t="s">
        <v>77</v>
      </c>
      <c r="B41" s="28" t="s">
        <v>78</v>
      </c>
      <c r="C41" s="13">
        <v>2</v>
      </c>
      <c r="D41" s="13"/>
    </row>
    <row r="42" spans="1:4" s="10" customFormat="1" ht="34.5" customHeight="1" x14ac:dyDescent="0.25">
      <c r="A42" s="23" t="s">
        <v>79</v>
      </c>
      <c r="B42" s="28" t="s">
        <v>80</v>
      </c>
      <c r="C42" s="13">
        <v>1</v>
      </c>
      <c r="D42" s="13"/>
    </row>
    <row r="43" spans="1:4" s="10" customFormat="1" ht="34.5" customHeight="1" x14ac:dyDescent="0.25">
      <c r="A43" s="27" t="s">
        <v>81</v>
      </c>
      <c r="B43" s="28" t="s">
        <v>82</v>
      </c>
      <c r="C43" s="13">
        <v>1</v>
      </c>
      <c r="D43" s="13">
        <v>1</v>
      </c>
    </row>
    <row r="44" spans="1:4" s="10" customFormat="1" ht="34.5" customHeight="1" x14ac:dyDescent="0.25">
      <c r="A44" s="25" t="s">
        <v>83</v>
      </c>
      <c r="B44" s="26" t="s">
        <v>84</v>
      </c>
      <c r="C44" s="13">
        <v>1</v>
      </c>
      <c r="D44" s="13"/>
    </row>
    <row r="45" spans="1:4" s="10" customFormat="1" ht="34.5" customHeight="1" x14ac:dyDescent="0.25">
      <c r="A45" s="27" t="s">
        <v>85</v>
      </c>
      <c r="B45" s="28" t="s">
        <v>86</v>
      </c>
      <c r="C45" s="13">
        <v>1</v>
      </c>
      <c r="D45" s="13"/>
    </row>
    <row r="46" spans="1:4" s="10" customFormat="1" ht="34.5" customHeight="1" x14ac:dyDescent="0.25">
      <c r="A46" s="27" t="s">
        <v>87</v>
      </c>
      <c r="B46" s="28" t="s">
        <v>88</v>
      </c>
      <c r="C46" s="13">
        <v>2</v>
      </c>
      <c r="D46" s="13"/>
    </row>
    <row r="47" spans="1:4" s="10" customFormat="1" ht="34.5" customHeight="1" x14ac:dyDescent="0.25">
      <c r="A47" s="27" t="s">
        <v>89</v>
      </c>
      <c r="B47" s="26" t="s">
        <v>90</v>
      </c>
      <c r="C47" s="13">
        <v>1</v>
      </c>
      <c r="D47" s="13"/>
    </row>
    <row r="48" spans="1:4" s="10" customFormat="1" ht="34.5" customHeight="1" x14ac:dyDescent="0.25">
      <c r="A48" s="23" t="s">
        <v>91</v>
      </c>
      <c r="B48" s="28" t="s">
        <v>92</v>
      </c>
      <c r="C48" s="13">
        <v>1</v>
      </c>
      <c r="D48" s="13"/>
    </row>
    <row r="49" spans="1:4" s="10" customFormat="1" ht="34.5" customHeight="1" x14ac:dyDescent="0.25">
      <c r="A49" s="27" t="s">
        <v>93</v>
      </c>
      <c r="B49" s="28" t="s">
        <v>94</v>
      </c>
      <c r="C49" s="13">
        <v>1</v>
      </c>
      <c r="D49" s="13"/>
    </row>
    <row r="50" spans="1:4" s="10" customFormat="1" ht="34.5" customHeight="1" x14ac:dyDescent="0.25">
      <c r="A50" s="27" t="s">
        <v>95</v>
      </c>
      <c r="B50" s="28" t="s">
        <v>96</v>
      </c>
      <c r="C50" s="13">
        <v>1</v>
      </c>
      <c r="D50" s="13">
        <v>1</v>
      </c>
    </row>
    <row r="51" spans="1:4" s="10" customFormat="1" ht="34.5" customHeight="1" x14ac:dyDescent="0.25">
      <c r="A51" s="29" t="s">
        <v>97</v>
      </c>
      <c r="B51" s="28" t="s">
        <v>98</v>
      </c>
      <c r="C51" s="13"/>
      <c r="D51" s="13">
        <v>1</v>
      </c>
    </row>
    <row r="52" spans="1:4" s="10" customFormat="1" ht="34.5" customHeight="1" x14ac:dyDescent="0.25">
      <c r="A52" s="29" t="s">
        <v>99</v>
      </c>
      <c r="B52" s="28" t="s">
        <v>100</v>
      </c>
      <c r="C52" s="13">
        <v>1</v>
      </c>
      <c r="D52" s="13"/>
    </row>
    <row r="53" spans="1:4" s="10" customFormat="1" ht="34.5" customHeight="1" x14ac:dyDescent="0.25">
      <c r="A53" s="29" t="s">
        <v>101</v>
      </c>
      <c r="B53" s="26" t="s">
        <v>102</v>
      </c>
      <c r="C53" s="13">
        <v>1</v>
      </c>
      <c r="D53" s="13"/>
    </row>
    <row r="54" spans="1:4" s="10" customFormat="1" ht="34.5" customHeight="1" x14ac:dyDescent="0.25">
      <c r="A54" s="29" t="s">
        <v>103</v>
      </c>
      <c r="B54" s="28" t="s">
        <v>104</v>
      </c>
      <c r="C54" s="13">
        <v>1</v>
      </c>
      <c r="D54" s="13"/>
    </row>
    <row r="55" spans="1:4" s="10" customFormat="1" ht="34.5" customHeight="1" x14ac:dyDescent="0.25">
      <c r="A55" s="29" t="s">
        <v>105</v>
      </c>
      <c r="B55" s="28" t="s">
        <v>106</v>
      </c>
      <c r="C55" s="13"/>
      <c r="D55" s="13">
        <v>1</v>
      </c>
    </row>
    <row r="56" spans="1:4" s="10" customFormat="1" ht="34.5" customHeight="1" x14ac:dyDescent="0.25">
      <c r="A56" s="30" t="s">
        <v>107</v>
      </c>
      <c r="B56" s="24" t="s">
        <v>108</v>
      </c>
      <c r="C56" s="13">
        <v>1</v>
      </c>
      <c r="D56" s="13"/>
    </row>
    <row r="57" spans="1:4" s="10" customFormat="1" ht="34.5" customHeight="1" x14ac:dyDescent="0.25">
      <c r="A57" s="31" t="s">
        <v>109</v>
      </c>
      <c r="B57" s="26" t="s">
        <v>110</v>
      </c>
      <c r="C57" s="13">
        <v>1</v>
      </c>
      <c r="D57" s="13"/>
    </row>
    <row r="58" spans="1:4" s="10" customFormat="1" ht="34.5" customHeight="1" x14ac:dyDescent="0.25">
      <c r="A58" s="29" t="s">
        <v>111</v>
      </c>
      <c r="B58" s="28" t="s">
        <v>112</v>
      </c>
      <c r="C58" s="13">
        <v>1</v>
      </c>
      <c r="D58" s="13">
        <v>1</v>
      </c>
    </row>
    <row r="59" spans="1:4" s="10" customFormat="1" ht="34.5" customHeight="1" x14ac:dyDescent="0.25">
      <c r="A59" s="29" t="s">
        <v>113</v>
      </c>
      <c r="B59" s="28" t="s">
        <v>114</v>
      </c>
      <c r="C59" s="13">
        <v>2</v>
      </c>
      <c r="D59" s="13"/>
    </row>
    <row r="60" spans="1:4" s="10" customFormat="1" ht="34.5" customHeight="1" x14ac:dyDescent="0.25">
      <c r="A60" s="18" t="s">
        <v>115</v>
      </c>
      <c r="B60" s="32" t="s">
        <v>116</v>
      </c>
      <c r="C60" s="13">
        <v>1</v>
      </c>
      <c r="D60" s="13"/>
    </row>
    <row r="61" spans="1:4" s="10" customFormat="1" ht="34.5" customHeight="1" x14ac:dyDescent="0.25">
      <c r="A61" s="18" t="s">
        <v>117</v>
      </c>
      <c r="B61" s="32" t="s">
        <v>118</v>
      </c>
      <c r="C61" s="13">
        <v>1</v>
      </c>
      <c r="D61" s="13">
        <v>1</v>
      </c>
    </row>
    <row r="62" spans="1:4" s="10" customFormat="1" ht="34.5" customHeight="1" x14ac:dyDescent="0.25">
      <c r="A62" s="33" t="s">
        <v>119</v>
      </c>
      <c r="B62" s="32" t="s">
        <v>120</v>
      </c>
      <c r="C62" s="13">
        <v>1</v>
      </c>
      <c r="D62" s="13"/>
    </row>
    <row r="63" spans="1:4" s="10" customFormat="1" ht="34.5" customHeight="1" x14ac:dyDescent="0.25">
      <c r="A63" s="18" t="s">
        <v>121</v>
      </c>
      <c r="B63" s="32" t="s">
        <v>122</v>
      </c>
      <c r="C63" s="13">
        <v>2</v>
      </c>
      <c r="D63" s="13"/>
    </row>
    <row r="64" spans="1:4" s="10" customFormat="1" ht="34.5" customHeight="1" x14ac:dyDescent="0.25">
      <c r="A64" s="18" t="s">
        <v>123</v>
      </c>
      <c r="B64" s="16" t="s">
        <v>124</v>
      </c>
      <c r="C64" s="13">
        <v>3</v>
      </c>
      <c r="D64" s="13"/>
    </row>
    <row r="65" spans="1:4" s="10" customFormat="1" ht="34.5" customHeight="1" x14ac:dyDescent="0.25">
      <c r="A65" s="18" t="s">
        <v>125</v>
      </c>
      <c r="B65" s="32" t="s">
        <v>126</v>
      </c>
      <c r="C65" s="13">
        <v>1</v>
      </c>
      <c r="D65" s="13"/>
    </row>
    <row r="66" spans="1:4" s="10" customFormat="1" ht="34.5" customHeight="1" x14ac:dyDescent="0.25">
      <c r="A66" s="18" t="s">
        <v>127</v>
      </c>
      <c r="B66" s="14" t="s">
        <v>128</v>
      </c>
      <c r="C66" s="13">
        <v>1</v>
      </c>
      <c r="D66" s="13"/>
    </row>
    <row r="67" spans="1:4" s="10" customFormat="1" ht="34.5" customHeight="1" x14ac:dyDescent="0.25">
      <c r="A67" s="18" t="s">
        <v>129</v>
      </c>
      <c r="B67" s="12" t="s">
        <v>130</v>
      </c>
      <c r="C67" s="13">
        <v>1</v>
      </c>
      <c r="D67" s="13"/>
    </row>
    <row r="68" spans="1:4" s="10" customFormat="1" ht="34.5" customHeight="1" x14ac:dyDescent="0.25">
      <c r="A68" s="18" t="s">
        <v>131</v>
      </c>
      <c r="B68" s="14" t="s">
        <v>132</v>
      </c>
      <c r="C68" s="13">
        <v>1</v>
      </c>
      <c r="D68" s="13"/>
    </row>
    <row r="69" spans="1:4" s="10" customFormat="1" ht="34.5" customHeight="1" x14ac:dyDescent="0.25">
      <c r="A69" s="18" t="s">
        <v>133</v>
      </c>
      <c r="B69" s="14" t="s">
        <v>134</v>
      </c>
      <c r="C69" s="13">
        <v>1</v>
      </c>
      <c r="D69" s="13">
        <v>1</v>
      </c>
    </row>
    <row r="70" spans="1:4" s="10" customFormat="1" ht="34.5" customHeight="1" x14ac:dyDescent="0.25">
      <c r="A70" s="18" t="s">
        <v>135</v>
      </c>
      <c r="B70" s="12" t="s">
        <v>136</v>
      </c>
      <c r="C70" s="13">
        <v>2</v>
      </c>
      <c r="D70" s="13"/>
    </row>
    <row r="71" spans="1:4" s="10" customFormat="1" ht="34.5" customHeight="1" x14ac:dyDescent="0.25">
      <c r="A71" s="18" t="s">
        <v>137</v>
      </c>
      <c r="B71" s="12" t="s">
        <v>138</v>
      </c>
      <c r="C71" s="13">
        <v>1</v>
      </c>
      <c r="D71" s="13">
        <v>1</v>
      </c>
    </row>
    <row r="72" spans="1:4" s="10" customFormat="1" ht="34.5" customHeight="1" x14ac:dyDescent="0.25">
      <c r="A72" s="18" t="s">
        <v>139</v>
      </c>
      <c r="B72" s="12" t="s">
        <v>140</v>
      </c>
      <c r="C72" s="13">
        <v>1</v>
      </c>
      <c r="D72" s="13"/>
    </row>
    <row r="73" spans="1:4" s="10" customFormat="1" ht="34.5" customHeight="1" x14ac:dyDescent="0.25">
      <c r="A73" s="18" t="s">
        <v>141</v>
      </c>
      <c r="B73" s="12" t="s">
        <v>142</v>
      </c>
      <c r="C73" s="13">
        <v>1</v>
      </c>
      <c r="D73" s="13"/>
    </row>
    <row r="74" spans="1:4" s="10" customFormat="1" ht="34.5" customHeight="1" x14ac:dyDescent="0.25">
      <c r="A74" s="18" t="s">
        <v>143</v>
      </c>
      <c r="B74" s="12" t="s">
        <v>144</v>
      </c>
      <c r="C74" s="13">
        <v>1</v>
      </c>
      <c r="D74" s="13">
        <v>1</v>
      </c>
    </row>
    <row r="75" spans="1:4" s="10" customFormat="1" ht="34.5" customHeight="1" x14ac:dyDescent="0.25">
      <c r="A75" s="18" t="s">
        <v>145</v>
      </c>
      <c r="B75" s="14" t="s">
        <v>146</v>
      </c>
      <c r="C75" s="13">
        <v>1</v>
      </c>
      <c r="D75" s="13"/>
    </row>
    <row r="76" spans="1:4" s="10" customFormat="1" ht="34.5" customHeight="1" x14ac:dyDescent="0.25">
      <c r="A76" s="18" t="s">
        <v>147</v>
      </c>
      <c r="B76" s="12" t="s">
        <v>148</v>
      </c>
      <c r="C76" s="13">
        <v>1</v>
      </c>
      <c r="D76" s="13">
        <v>2</v>
      </c>
    </row>
    <row r="77" spans="1:4" s="10" customFormat="1" ht="34.5" customHeight="1" x14ac:dyDescent="0.25">
      <c r="A77" s="34" t="s">
        <v>149</v>
      </c>
      <c r="B77" s="14" t="s">
        <v>150</v>
      </c>
      <c r="C77" s="13"/>
      <c r="D77" s="13">
        <v>1</v>
      </c>
    </row>
    <row r="78" spans="1:4" s="10" customFormat="1" ht="34.5" customHeight="1" x14ac:dyDescent="0.25">
      <c r="A78" s="18" t="s">
        <v>151</v>
      </c>
      <c r="B78" s="12" t="s">
        <v>152</v>
      </c>
      <c r="C78" s="13">
        <v>1</v>
      </c>
      <c r="D78" s="13"/>
    </row>
    <row r="79" spans="1:4" s="10" customFormat="1" ht="34.5" customHeight="1" x14ac:dyDescent="0.25">
      <c r="A79" s="18" t="s">
        <v>153</v>
      </c>
      <c r="B79" s="14" t="s">
        <v>154</v>
      </c>
      <c r="C79" s="13">
        <v>1</v>
      </c>
      <c r="D79" s="13"/>
    </row>
    <row r="80" spans="1:4" s="10" customFormat="1" ht="34.5" customHeight="1" x14ac:dyDescent="0.25">
      <c r="A80" s="18" t="s">
        <v>155</v>
      </c>
      <c r="B80" s="14" t="s">
        <v>156</v>
      </c>
      <c r="C80" s="13">
        <v>1</v>
      </c>
      <c r="D80" s="13"/>
    </row>
    <row r="81" spans="1:4" s="10" customFormat="1" ht="34.5" customHeight="1" x14ac:dyDescent="0.25">
      <c r="A81" s="18" t="s">
        <v>157</v>
      </c>
      <c r="B81" s="12" t="s">
        <v>158</v>
      </c>
      <c r="C81" s="13">
        <v>1</v>
      </c>
      <c r="D81" s="13"/>
    </row>
    <row r="82" spans="1:4" s="10" customFormat="1" ht="34.5" customHeight="1" x14ac:dyDescent="0.25">
      <c r="A82" s="18" t="s">
        <v>159</v>
      </c>
      <c r="B82" s="12" t="s">
        <v>160</v>
      </c>
      <c r="C82" s="13">
        <v>2</v>
      </c>
      <c r="D82" s="13"/>
    </row>
    <row r="83" spans="1:4" s="10" customFormat="1" ht="34.5" customHeight="1" x14ac:dyDescent="0.25">
      <c r="A83" s="18" t="s">
        <v>161</v>
      </c>
      <c r="B83" s="14" t="s">
        <v>162</v>
      </c>
      <c r="C83" s="13">
        <v>2</v>
      </c>
      <c r="D83" s="13">
        <v>3</v>
      </c>
    </row>
    <row r="84" spans="1:4" s="10" customFormat="1" ht="34.5" customHeight="1" x14ac:dyDescent="0.25">
      <c r="A84" s="18" t="s">
        <v>163</v>
      </c>
      <c r="B84" s="14" t="s">
        <v>164</v>
      </c>
      <c r="C84" s="13">
        <v>1</v>
      </c>
      <c r="D84" s="13"/>
    </row>
    <row r="85" spans="1:4" s="10" customFormat="1" ht="34.5" customHeight="1" x14ac:dyDescent="0.25">
      <c r="A85" s="18" t="s">
        <v>165</v>
      </c>
      <c r="B85" s="14" t="s">
        <v>166</v>
      </c>
      <c r="C85" s="13">
        <v>1</v>
      </c>
      <c r="D85" s="13"/>
    </row>
    <row r="86" spans="1:4" s="10" customFormat="1" ht="34.5" customHeight="1" x14ac:dyDescent="0.25">
      <c r="A86" s="18" t="s">
        <v>167</v>
      </c>
      <c r="B86" s="12" t="s">
        <v>168</v>
      </c>
      <c r="C86" s="13">
        <v>1</v>
      </c>
      <c r="D86" s="13">
        <v>1</v>
      </c>
    </row>
    <row r="87" spans="1:4" s="10" customFormat="1" ht="34.5" customHeight="1" x14ac:dyDescent="0.25">
      <c r="A87" s="18" t="s">
        <v>169</v>
      </c>
      <c r="B87" s="12" t="s">
        <v>170</v>
      </c>
      <c r="C87" s="13"/>
      <c r="D87" s="13">
        <v>1</v>
      </c>
    </row>
    <row r="88" spans="1:4" s="10" customFormat="1" ht="34.5" customHeight="1" x14ac:dyDescent="0.25">
      <c r="A88" s="18" t="s">
        <v>171</v>
      </c>
      <c r="B88" s="12" t="s">
        <v>172</v>
      </c>
      <c r="C88" s="13">
        <v>1</v>
      </c>
      <c r="D88" s="13"/>
    </row>
    <row r="89" spans="1:4" s="10" customFormat="1" ht="34.5" customHeight="1" x14ac:dyDescent="0.25">
      <c r="A89" s="18" t="s">
        <v>173</v>
      </c>
      <c r="B89" s="14" t="s">
        <v>174</v>
      </c>
      <c r="C89" s="13"/>
      <c r="D89" s="13">
        <v>1</v>
      </c>
    </row>
    <row r="90" spans="1:4" s="10" customFormat="1" ht="34.5" customHeight="1" x14ac:dyDescent="0.25">
      <c r="A90" s="18" t="s">
        <v>175</v>
      </c>
      <c r="B90" s="12" t="s">
        <v>176</v>
      </c>
      <c r="C90" s="13">
        <v>1</v>
      </c>
      <c r="D90" s="13"/>
    </row>
    <row r="91" spans="1:4" s="10" customFormat="1" ht="34.5" customHeight="1" x14ac:dyDescent="0.25">
      <c r="A91" s="18" t="s">
        <v>177</v>
      </c>
      <c r="B91" s="12" t="s">
        <v>178</v>
      </c>
      <c r="C91" s="13">
        <v>6</v>
      </c>
      <c r="D91" s="13"/>
    </row>
    <row r="92" spans="1:4" s="10" customFormat="1" ht="34.5" customHeight="1" x14ac:dyDescent="0.25">
      <c r="A92" s="18" t="s">
        <v>179</v>
      </c>
      <c r="B92" s="12" t="s">
        <v>180</v>
      </c>
      <c r="C92" s="13">
        <v>2</v>
      </c>
      <c r="D92" s="13"/>
    </row>
    <row r="93" spans="1:4" s="10" customFormat="1" ht="34.5" customHeight="1" x14ac:dyDescent="0.25">
      <c r="A93" s="18" t="s">
        <v>181</v>
      </c>
      <c r="B93" s="12" t="s">
        <v>182</v>
      </c>
      <c r="C93" s="13">
        <v>1</v>
      </c>
      <c r="D93" s="13"/>
    </row>
    <row r="94" spans="1:4" s="10" customFormat="1" ht="34.5" customHeight="1" x14ac:dyDescent="0.25">
      <c r="A94" s="18" t="s">
        <v>183</v>
      </c>
      <c r="B94" s="12" t="s">
        <v>184</v>
      </c>
      <c r="C94" s="13"/>
      <c r="D94" s="13">
        <v>1</v>
      </c>
    </row>
    <row r="95" spans="1:4" s="10" customFormat="1" ht="34.5" customHeight="1" x14ac:dyDescent="0.25">
      <c r="A95" s="18" t="s">
        <v>185</v>
      </c>
      <c r="B95" s="12" t="s">
        <v>186</v>
      </c>
      <c r="C95" s="13"/>
      <c r="D95" s="13">
        <v>2</v>
      </c>
    </row>
    <row r="96" spans="1:4" s="10" customFormat="1" ht="34.5" customHeight="1" x14ac:dyDescent="0.25">
      <c r="A96" s="18" t="s">
        <v>187</v>
      </c>
      <c r="B96" s="12" t="s">
        <v>188</v>
      </c>
      <c r="C96" s="13">
        <v>2</v>
      </c>
      <c r="D96" s="13"/>
    </row>
    <row r="97" spans="1:4" s="10" customFormat="1" ht="34.5" customHeight="1" x14ac:dyDescent="0.25">
      <c r="A97" s="18" t="s">
        <v>189</v>
      </c>
      <c r="B97" s="12" t="s">
        <v>190</v>
      </c>
      <c r="C97" s="13">
        <v>1</v>
      </c>
      <c r="D97" s="13"/>
    </row>
    <row r="98" spans="1:4" s="10" customFormat="1" ht="34.5" customHeight="1" x14ac:dyDescent="0.25">
      <c r="A98" s="18" t="s">
        <v>191</v>
      </c>
      <c r="B98" s="14" t="s">
        <v>192</v>
      </c>
      <c r="C98" s="13"/>
      <c r="D98" s="13">
        <v>1</v>
      </c>
    </row>
    <row r="99" spans="1:4" s="10" customFormat="1" ht="34.5" customHeight="1" x14ac:dyDescent="0.25">
      <c r="A99" s="18" t="s">
        <v>193</v>
      </c>
      <c r="B99" s="14" t="s">
        <v>194</v>
      </c>
      <c r="C99" s="13">
        <v>1</v>
      </c>
      <c r="D99" s="13"/>
    </row>
    <row r="100" spans="1:4" s="10" customFormat="1" ht="34.5" customHeight="1" x14ac:dyDescent="0.25">
      <c r="A100" s="18" t="s">
        <v>195</v>
      </c>
      <c r="B100" s="12" t="s">
        <v>196</v>
      </c>
      <c r="C100" s="13">
        <v>1</v>
      </c>
      <c r="D100" s="13">
        <v>4</v>
      </c>
    </row>
    <row r="101" spans="1:4" s="10" customFormat="1" ht="34.5" customHeight="1" x14ac:dyDescent="0.25">
      <c r="A101" s="17" t="s">
        <v>197</v>
      </c>
      <c r="B101" s="14" t="s">
        <v>198</v>
      </c>
      <c r="C101" s="13">
        <v>1</v>
      </c>
      <c r="D101" s="13"/>
    </row>
    <row r="102" spans="1:4" s="10" customFormat="1" ht="34.5" customHeight="1" x14ac:dyDescent="0.25">
      <c r="A102" s="18" t="s">
        <v>199</v>
      </c>
      <c r="B102" s="12" t="s">
        <v>166</v>
      </c>
      <c r="C102" s="13">
        <v>2</v>
      </c>
      <c r="D102" s="13"/>
    </row>
    <row r="103" spans="1:4" s="10" customFormat="1" ht="34.5" customHeight="1" x14ac:dyDescent="0.25">
      <c r="A103" s="18" t="s">
        <v>200</v>
      </c>
      <c r="B103" s="12" t="s">
        <v>201</v>
      </c>
      <c r="C103" s="13">
        <v>1</v>
      </c>
      <c r="D103" s="13"/>
    </row>
    <row r="104" spans="1:4" ht="15.75" x14ac:dyDescent="0.25">
      <c r="B104" s="36" t="s">
        <v>202</v>
      </c>
      <c r="C104" s="37">
        <f>SUM(C6:C103)</f>
        <v>115</v>
      </c>
      <c r="D104" s="37">
        <f>SUM(D6:D102)</f>
        <v>41</v>
      </c>
    </row>
    <row r="105" spans="1:4" ht="15.75" x14ac:dyDescent="0.25">
      <c r="B105" s="36" t="s">
        <v>203</v>
      </c>
      <c r="C105" s="37">
        <f>C104+D104</f>
        <v>156</v>
      </c>
      <c r="D105" s="37"/>
    </row>
    <row r="106" spans="1:4" ht="15.75" x14ac:dyDescent="0.25">
      <c r="B106" s="38" t="s">
        <v>204</v>
      </c>
      <c r="C106" s="37">
        <v>5</v>
      </c>
      <c r="D106" s="37">
        <v>5</v>
      </c>
    </row>
    <row r="107" spans="1:4" ht="15.75" x14ac:dyDescent="0.25">
      <c r="B107" s="5"/>
      <c r="C107" s="37">
        <f>C104+C106</f>
        <v>120</v>
      </c>
      <c r="D107" s="37">
        <f>D104+D106</f>
        <v>46</v>
      </c>
    </row>
    <row r="108" spans="1:4" ht="15.75" x14ac:dyDescent="0.25">
      <c r="B108" s="36" t="s">
        <v>205</v>
      </c>
      <c r="C108" s="37">
        <f>C105+C106+D106</f>
        <v>166</v>
      </c>
      <c r="D108" s="37"/>
    </row>
    <row r="109" spans="1:4" ht="15.75" x14ac:dyDescent="0.25">
      <c r="B109" s="36"/>
      <c r="C109" s="37"/>
      <c r="D109" s="37"/>
    </row>
  </sheetData>
  <mergeCells count="1"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E437-6A47-4750-B1D1-5BA3F345D4C3}">
  <dimension ref="C1:U38"/>
  <sheetViews>
    <sheetView tabSelected="1" topLeftCell="A12" workbookViewId="0">
      <selection activeCell="R23" sqref="R23"/>
    </sheetView>
  </sheetViews>
  <sheetFormatPr defaultRowHeight="15" x14ac:dyDescent="0.25"/>
  <cols>
    <col min="4" max="4" width="37.140625" customWidth="1"/>
    <col min="5" max="5" width="44" customWidth="1"/>
    <col min="6" max="6" width="28.28515625" customWidth="1"/>
    <col min="7" max="7" width="32.42578125" customWidth="1"/>
    <col min="8" max="8" width="16.42578125" customWidth="1"/>
    <col min="10" max="10" width="8.85546875" customWidth="1"/>
    <col min="11" max="11" width="0.28515625" hidden="1" customWidth="1"/>
    <col min="12" max="12" width="0.5703125" hidden="1" customWidth="1"/>
  </cols>
  <sheetData>
    <row r="1" spans="3:19" ht="23.25" x14ac:dyDescent="0.35">
      <c r="C1" s="6"/>
      <c r="D1" s="78" t="s">
        <v>214</v>
      </c>
      <c r="E1" s="73"/>
      <c r="F1" s="100"/>
      <c r="G1" s="100"/>
      <c r="H1" s="74"/>
      <c r="I1" s="74"/>
      <c r="J1" s="66"/>
      <c r="K1" s="5"/>
      <c r="L1" s="5"/>
      <c r="M1" s="5"/>
      <c r="N1" s="5"/>
      <c r="O1" s="5"/>
      <c r="P1" s="5"/>
      <c r="Q1" s="5"/>
      <c r="R1" s="5"/>
      <c r="S1" s="5"/>
    </row>
    <row r="2" spans="3:19" ht="15.75" x14ac:dyDescent="0.25">
      <c r="C2" s="10"/>
      <c r="D2" s="75"/>
      <c r="E2" s="3"/>
      <c r="F2" s="8" t="s">
        <v>5</v>
      </c>
      <c r="G2" s="53" t="s">
        <v>6</v>
      </c>
      <c r="H2" s="10"/>
      <c r="I2" s="10"/>
      <c r="J2" s="68"/>
      <c r="K2" s="5"/>
      <c r="L2" s="5"/>
      <c r="M2" s="5"/>
      <c r="N2" s="5"/>
      <c r="O2" s="5"/>
      <c r="P2" s="5"/>
      <c r="Q2" s="5"/>
      <c r="R2" s="5"/>
      <c r="S2" s="5"/>
    </row>
    <row r="3" spans="3:19" ht="15.75" x14ac:dyDescent="0.25">
      <c r="D3" s="67"/>
      <c r="E3" s="56" t="s">
        <v>202</v>
      </c>
      <c r="F3" s="55">
        <v>115</v>
      </c>
      <c r="G3" s="54">
        <v>41</v>
      </c>
      <c r="H3" s="5"/>
      <c r="I3" s="5"/>
      <c r="J3" s="68"/>
      <c r="K3" s="5"/>
      <c r="L3" s="5"/>
      <c r="M3" s="5"/>
      <c r="N3" s="5"/>
      <c r="O3" s="5"/>
      <c r="P3" s="5"/>
      <c r="Q3" s="5"/>
      <c r="R3" s="5"/>
      <c r="S3" s="5"/>
    </row>
    <row r="4" spans="3:19" ht="15.75" x14ac:dyDescent="0.25">
      <c r="D4" s="67"/>
      <c r="E4" s="57" t="s">
        <v>205</v>
      </c>
      <c r="F4" s="58">
        <v>156</v>
      </c>
      <c r="G4" s="37"/>
      <c r="H4" s="5"/>
      <c r="I4" s="5"/>
      <c r="J4" s="68"/>
      <c r="K4" s="5"/>
      <c r="L4" s="5"/>
      <c r="M4" s="5"/>
      <c r="N4" s="5"/>
      <c r="O4" s="5"/>
      <c r="P4" s="5"/>
      <c r="Q4" s="5"/>
      <c r="R4" s="5"/>
      <c r="S4" s="5"/>
    </row>
    <row r="5" spans="3:19" ht="15.75" x14ac:dyDescent="0.25">
      <c r="D5" s="67"/>
      <c r="E5" s="5"/>
      <c r="F5" s="5"/>
      <c r="G5" s="37"/>
      <c r="H5" s="5"/>
      <c r="I5" s="5"/>
      <c r="J5" s="68"/>
      <c r="K5" s="5"/>
      <c r="L5" s="5"/>
      <c r="M5" s="5"/>
      <c r="N5" s="5"/>
      <c r="O5" s="5"/>
      <c r="P5" s="5"/>
      <c r="Q5" s="5"/>
      <c r="R5" s="5"/>
      <c r="S5" s="5"/>
    </row>
    <row r="6" spans="3:19" x14ac:dyDescent="0.25">
      <c r="D6" s="67"/>
      <c r="E6" s="5"/>
      <c r="F6" s="5"/>
      <c r="G6" s="5"/>
      <c r="H6" s="5"/>
      <c r="I6" s="5"/>
      <c r="J6" s="68"/>
      <c r="K6" s="5"/>
      <c r="L6" s="5"/>
      <c r="M6" s="5"/>
      <c r="N6" s="5"/>
      <c r="O6" s="5"/>
      <c r="P6" s="5"/>
      <c r="Q6" s="5"/>
      <c r="R6" s="5"/>
      <c r="S6" s="5"/>
    </row>
    <row r="7" spans="3:19" ht="15.75" thickBot="1" x14ac:dyDescent="0.3">
      <c r="D7" s="69"/>
      <c r="E7" s="5"/>
      <c r="F7" s="5"/>
      <c r="G7" s="5"/>
      <c r="H7" s="5"/>
      <c r="I7" s="5"/>
      <c r="J7" s="68"/>
      <c r="K7" s="5"/>
      <c r="L7" s="5"/>
      <c r="M7" s="5"/>
      <c r="N7" s="5"/>
      <c r="O7" s="5"/>
      <c r="P7" s="5"/>
      <c r="Q7" s="5"/>
      <c r="R7" s="5"/>
      <c r="S7" s="5"/>
    </row>
    <row r="8" spans="3:19" x14ac:dyDescent="0.25">
      <c r="D8" s="39"/>
      <c r="E8" s="40"/>
      <c r="F8" s="41" t="s">
        <v>206</v>
      </c>
      <c r="G8" s="42" t="s">
        <v>207</v>
      </c>
      <c r="H8" s="41" t="s">
        <v>208</v>
      </c>
      <c r="I8" s="43" t="s">
        <v>209</v>
      </c>
      <c r="J8" s="68"/>
      <c r="K8" s="5"/>
      <c r="L8" s="5"/>
      <c r="M8" s="5"/>
      <c r="N8" s="5"/>
      <c r="O8" s="5"/>
      <c r="P8" s="5"/>
      <c r="Q8" s="5"/>
      <c r="R8" s="5"/>
      <c r="S8" s="5"/>
    </row>
    <row r="9" spans="3:19" x14ac:dyDescent="0.25">
      <c r="D9" s="44" t="s">
        <v>210</v>
      </c>
      <c r="E9" s="45"/>
      <c r="F9" s="46">
        <f>F3*N16</f>
        <v>12535</v>
      </c>
      <c r="G9" s="46">
        <f>F3*O16</f>
        <v>43700</v>
      </c>
      <c r="H9" s="60">
        <f>G3*P16</f>
        <v>16810</v>
      </c>
      <c r="I9" s="61">
        <f>G3*Q16</f>
        <v>38130</v>
      </c>
      <c r="J9" s="82"/>
      <c r="K9" s="5"/>
      <c r="L9" s="5"/>
      <c r="M9" s="5"/>
      <c r="N9" s="5"/>
      <c r="O9" s="5"/>
      <c r="P9" s="5"/>
      <c r="Q9" s="5"/>
      <c r="R9" s="5"/>
      <c r="S9" s="5"/>
    </row>
    <row r="10" spans="3:19" x14ac:dyDescent="0.25">
      <c r="D10" s="59" t="s">
        <v>212</v>
      </c>
      <c r="E10" s="80"/>
      <c r="F10" s="81">
        <f>F9*36</f>
        <v>451260</v>
      </c>
      <c r="G10" s="81">
        <f t="shared" ref="G10:I10" si="0">G9*36</f>
        <v>1573200</v>
      </c>
      <c r="H10" s="81">
        <f t="shared" si="0"/>
        <v>605160</v>
      </c>
      <c r="I10" s="81">
        <f t="shared" si="0"/>
        <v>1372680</v>
      </c>
      <c r="J10" s="83"/>
      <c r="K10" s="5"/>
      <c r="L10" s="5"/>
      <c r="M10" s="93"/>
      <c r="N10" s="5"/>
      <c r="O10" s="5"/>
      <c r="P10" s="5"/>
      <c r="Q10" s="5"/>
      <c r="R10" s="5"/>
      <c r="S10" s="5"/>
    </row>
    <row r="11" spans="3:19" x14ac:dyDescent="0.25">
      <c r="D11" s="90"/>
      <c r="E11" s="91" t="s">
        <v>218</v>
      </c>
      <c r="F11" s="92">
        <f>F10*2+H10</f>
        <v>1507680</v>
      </c>
      <c r="G11" s="92"/>
      <c r="H11" s="92"/>
      <c r="I11" s="92"/>
      <c r="J11" s="83"/>
      <c r="K11" s="5"/>
      <c r="L11" s="5"/>
      <c r="M11" s="93"/>
      <c r="N11" s="5"/>
      <c r="O11" s="5"/>
      <c r="P11" s="5"/>
      <c r="Q11" s="5"/>
      <c r="R11" s="5"/>
      <c r="S11" s="5"/>
    </row>
    <row r="12" spans="3:19" x14ac:dyDescent="0.25">
      <c r="D12" s="90"/>
      <c r="E12" s="91" t="s">
        <v>219</v>
      </c>
      <c r="F12" s="92">
        <f>G10*2+I10</f>
        <v>4519080</v>
      </c>
      <c r="G12" s="92"/>
      <c r="H12" s="92"/>
      <c r="I12" s="92"/>
      <c r="J12" s="83"/>
      <c r="K12" s="5"/>
      <c r="L12" s="5"/>
      <c r="M12" s="93"/>
      <c r="N12" s="5"/>
      <c r="O12" s="5"/>
      <c r="P12" s="5"/>
      <c r="Q12" s="5"/>
      <c r="R12" s="5"/>
      <c r="S12" s="5"/>
    </row>
    <row r="13" spans="3:19" ht="15.75" thickBot="1" x14ac:dyDescent="0.3">
      <c r="D13" s="76"/>
      <c r="E13" s="77"/>
      <c r="F13" s="89"/>
      <c r="G13" s="89"/>
      <c r="H13" s="77"/>
      <c r="I13" s="77"/>
      <c r="J13" s="72"/>
      <c r="K13" s="5"/>
      <c r="L13" s="5"/>
      <c r="M13" s="5"/>
      <c r="N13" s="5"/>
      <c r="O13" s="5"/>
      <c r="P13" s="5"/>
      <c r="Q13" s="5"/>
      <c r="R13" s="5"/>
      <c r="S13" s="5"/>
    </row>
    <row r="14" spans="3:19" ht="15.75" thickBot="1" x14ac:dyDescent="0.3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3:19" ht="24" thickBot="1" x14ac:dyDescent="0.4">
      <c r="D15" s="78" t="s">
        <v>204</v>
      </c>
      <c r="E15" s="62"/>
      <c r="F15" s="63" t="s">
        <v>5</v>
      </c>
      <c r="G15" s="64" t="s">
        <v>6</v>
      </c>
      <c r="H15" s="65"/>
      <c r="I15" s="65"/>
      <c r="J15" s="66"/>
      <c r="K15" s="5"/>
      <c r="L15" s="5"/>
      <c r="M15" s="5"/>
      <c r="N15" s="5" t="s">
        <v>211</v>
      </c>
      <c r="O15" s="5"/>
      <c r="P15" s="5"/>
      <c r="Q15" s="5"/>
      <c r="R15" s="5"/>
      <c r="S15" s="5"/>
    </row>
    <row r="16" spans="3:19" ht="26.25" x14ac:dyDescent="0.4">
      <c r="D16" s="67"/>
      <c r="E16" s="3"/>
      <c r="F16" s="79">
        <v>5</v>
      </c>
      <c r="G16" s="79">
        <v>5</v>
      </c>
      <c r="H16" s="5"/>
      <c r="I16" s="5"/>
      <c r="J16" s="68"/>
      <c r="K16" s="5"/>
      <c r="L16" s="5"/>
      <c r="M16" s="5"/>
      <c r="N16" s="51">
        <v>109</v>
      </c>
      <c r="O16" s="52">
        <v>380</v>
      </c>
      <c r="P16" s="97">
        <v>410</v>
      </c>
      <c r="Q16" s="98">
        <v>930</v>
      </c>
      <c r="R16" s="97">
        <v>75</v>
      </c>
      <c r="S16" s="5"/>
    </row>
    <row r="17" spans="4:21" ht="15.75" x14ac:dyDescent="0.25">
      <c r="D17" s="67"/>
      <c r="E17" s="57" t="s">
        <v>213</v>
      </c>
      <c r="F17" s="79">
        <v>10</v>
      </c>
      <c r="G17" s="5"/>
      <c r="H17" s="5"/>
      <c r="I17" s="5"/>
      <c r="J17" s="68"/>
      <c r="K17" s="5"/>
      <c r="L17" s="5"/>
      <c r="M17" s="5"/>
      <c r="N17" s="5"/>
      <c r="O17" s="5"/>
      <c r="P17" s="5"/>
      <c r="Q17" s="5"/>
      <c r="R17" s="5"/>
      <c r="S17" s="5"/>
    </row>
    <row r="18" spans="4:21" ht="15.75" thickBot="1" x14ac:dyDescent="0.3">
      <c r="D18" s="69"/>
      <c r="E18" s="5"/>
      <c r="F18" s="5"/>
      <c r="G18" s="5"/>
      <c r="H18" s="5"/>
      <c r="I18" s="5"/>
      <c r="J18" s="68"/>
      <c r="K18" s="5"/>
      <c r="L18" s="5"/>
      <c r="M18" s="5"/>
      <c r="N18" s="5"/>
      <c r="O18" s="5"/>
      <c r="P18" s="5"/>
      <c r="Q18" s="5"/>
      <c r="R18" s="5"/>
      <c r="S18" s="5"/>
    </row>
    <row r="19" spans="4:21" x14ac:dyDescent="0.25">
      <c r="D19" s="39"/>
      <c r="E19" s="40"/>
      <c r="F19" s="41" t="s">
        <v>206</v>
      </c>
      <c r="G19" s="42" t="s">
        <v>207</v>
      </c>
      <c r="H19" s="41" t="s">
        <v>208</v>
      </c>
      <c r="I19" s="43" t="s">
        <v>209</v>
      </c>
      <c r="J19" s="68"/>
      <c r="K19" s="5"/>
      <c r="L19" s="5"/>
      <c r="M19" s="5"/>
      <c r="N19" s="5"/>
      <c r="O19" s="5"/>
      <c r="P19" s="5"/>
      <c r="Q19" s="5"/>
      <c r="R19" s="5"/>
      <c r="S19" s="5"/>
    </row>
    <row r="20" spans="4:21" x14ac:dyDescent="0.25">
      <c r="D20" s="44" t="s">
        <v>210</v>
      </c>
      <c r="E20" s="45"/>
      <c r="F20" s="46">
        <f>F17*N16</f>
        <v>1090</v>
      </c>
      <c r="G20" s="46">
        <f>F17*O16</f>
        <v>3800</v>
      </c>
      <c r="H20" s="46">
        <f>404*F17</f>
        <v>4040</v>
      </c>
      <c r="I20" s="46">
        <f>931*F17</f>
        <v>9310</v>
      </c>
      <c r="J20" s="82"/>
      <c r="K20" s="5"/>
      <c r="L20" s="5"/>
      <c r="M20" s="5"/>
      <c r="N20" s="5"/>
      <c r="O20" s="5"/>
      <c r="P20" s="5"/>
      <c r="Q20" s="5"/>
      <c r="R20" s="5"/>
      <c r="S20" s="5"/>
    </row>
    <row r="21" spans="4:21" x14ac:dyDescent="0.25">
      <c r="D21" s="59" t="s">
        <v>212</v>
      </c>
      <c r="E21" s="80"/>
      <c r="F21" s="81">
        <f>F20*36</f>
        <v>39240</v>
      </c>
      <c r="G21" s="81">
        <f t="shared" ref="G21:I21" si="1">G20*36</f>
        <v>136800</v>
      </c>
      <c r="H21" s="81">
        <f t="shared" si="1"/>
        <v>145440</v>
      </c>
      <c r="I21" s="81">
        <f t="shared" si="1"/>
        <v>335160</v>
      </c>
      <c r="J21" s="83"/>
      <c r="K21" s="5"/>
      <c r="L21" s="5"/>
      <c r="M21" s="5"/>
      <c r="N21" s="5"/>
      <c r="O21" s="5"/>
      <c r="P21" s="5"/>
      <c r="Q21" s="5"/>
      <c r="R21" s="5"/>
      <c r="S21" s="5"/>
    </row>
    <row r="22" spans="4:21" x14ac:dyDescent="0.25">
      <c r="D22" s="90"/>
      <c r="E22" s="91" t="s">
        <v>218</v>
      </c>
      <c r="F22" s="92">
        <f>F21*2+H21</f>
        <v>223920</v>
      </c>
      <c r="G22" s="92"/>
      <c r="H22" s="92"/>
      <c r="I22" s="92"/>
      <c r="J22" s="83"/>
      <c r="K22" s="5"/>
      <c r="L22" s="5"/>
      <c r="M22" s="5"/>
      <c r="N22" s="5"/>
      <c r="O22" s="5"/>
      <c r="P22" s="5"/>
      <c r="Q22" s="5"/>
      <c r="R22" s="5"/>
      <c r="S22" s="5"/>
    </row>
    <row r="23" spans="4:21" x14ac:dyDescent="0.25">
      <c r="D23" s="90"/>
      <c r="E23" s="91" t="s">
        <v>219</v>
      </c>
      <c r="F23" s="92">
        <f>G21*2+I21</f>
        <v>608760</v>
      </c>
      <c r="G23" s="92"/>
      <c r="H23" s="92"/>
      <c r="I23" s="92"/>
      <c r="J23" s="83"/>
      <c r="K23" s="5"/>
      <c r="L23" s="5"/>
      <c r="M23" s="5"/>
      <c r="N23" s="5"/>
      <c r="O23" s="5"/>
      <c r="P23" s="5"/>
      <c r="Q23" s="5"/>
      <c r="R23" s="5"/>
      <c r="S23" s="5"/>
    </row>
    <row r="24" spans="4:21" ht="15.75" thickBot="1" x14ac:dyDescent="0.3">
      <c r="D24" s="70"/>
      <c r="E24" s="71"/>
      <c r="F24" s="88"/>
      <c r="G24" s="88"/>
      <c r="H24" s="71"/>
      <c r="I24" s="71"/>
      <c r="J24" s="72"/>
      <c r="K24" s="5"/>
      <c r="L24" s="5"/>
      <c r="M24" s="5"/>
      <c r="N24" s="5"/>
      <c r="O24" s="5"/>
      <c r="P24" s="5"/>
      <c r="Q24" s="5"/>
      <c r="R24" s="5"/>
      <c r="S24" s="5"/>
    </row>
    <row r="25" spans="4:21" x14ac:dyDescent="0.25">
      <c r="D25" s="47"/>
      <c r="E25" s="47"/>
      <c r="F25" s="4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4:21" x14ac:dyDescent="0.25">
      <c r="D26" s="49"/>
      <c r="E26" s="49"/>
      <c r="F26" s="5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4:21" x14ac:dyDescent="0.2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4:21" ht="38.450000000000003" customHeight="1" x14ac:dyDescent="0.25">
      <c r="D28" s="5"/>
      <c r="E28" s="5"/>
      <c r="F28" s="95" t="s">
        <v>220</v>
      </c>
      <c r="G28" s="95" t="s">
        <v>222</v>
      </c>
      <c r="H28" s="96" t="s">
        <v>221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4:21" ht="15.75" x14ac:dyDescent="0.25">
      <c r="D29" s="84" t="s">
        <v>217</v>
      </c>
      <c r="E29" s="84"/>
      <c r="F29" s="85">
        <f>F11</f>
        <v>1507680</v>
      </c>
      <c r="G29" s="85">
        <f>F12</f>
        <v>4519080</v>
      </c>
      <c r="H29" s="85">
        <f>SUM(F29:G29)</f>
        <v>6026760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4:21" ht="16.5" thickBot="1" x14ac:dyDescent="0.3">
      <c r="D30" s="86" t="s">
        <v>216</v>
      </c>
      <c r="E30" s="86"/>
      <c r="F30" s="87">
        <f>F22</f>
        <v>223920</v>
      </c>
      <c r="G30" s="87">
        <f>F23</f>
        <v>608760</v>
      </c>
      <c r="H30" s="87">
        <f>SUM(F30:G30)</f>
        <v>832680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4:21" ht="24" thickBot="1" x14ac:dyDescent="0.3">
      <c r="D31" s="101" t="s">
        <v>215</v>
      </c>
      <c r="E31" s="102"/>
      <c r="F31" s="94">
        <f t="shared" ref="F31:G31" si="2">F29+F30</f>
        <v>1731600</v>
      </c>
      <c r="G31" s="94">
        <f t="shared" si="2"/>
        <v>5127840</v>
      </c>
      <c r="H31" s="94">
        <f>H29+H30</f>
        <v>6859440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4:21" x14ac:dyDescent="0.2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4:19" x14ac:dyDescent="0.2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4:19" ht="15.75" x14ac:dyDescent="0.25">
      <c r="D34" s="84" t="s">
        <v>223</v>
      </c>
      <c r="E34" s="8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4:19" x14ac:dyDescent="0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4:19" x14ac:dyDescent="0.2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4:19" x14ac:dyDescent="0.2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4:19" x14ac:dyDescent="0.2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</sheetData>
  <mergeCells count="2">
    <mergeCell ref="F1:G1"/>
    <mergeCell ref="D31:E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jednostek</vt:lpstr>
      <vt:lpstr>Liczba kopii na 36 miesiecy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Gajda</dc:creator>
  <cp:lastModifiedBy>Jerzy Wordliczek</cp:lastModifiedBy>
  <dcterms:created xsi:type="dcterms:W3CDTF">2023-12-06T13:12:58Z</dcterms:created>
  <dcterms:modified xsi:type="dcterms:W3CDTF">2024-01-19T13:03:10Z</dcterms:modified>
</cp:coreProperties>
</file>