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tabRatio="830" activeTab="4"/>
  </bookViews>
  <sheets>
    <sheet name="zestawienie" sheetId="25" r:id="rId1"/>
    <sheet name="I.WO Kontraktu" sheetId="95" r:id="rId2"/>
    <sheet name="II.WO Robót" sheetId="70" r:id="rId3"/>
    <sheet name="III. Prace przyg. i Zieleń " sheetId="79" r:id="rId4"/>
    <sheet name="IV. Układ drogowy" sheetId="77" r:id="rId5"/>
    <sheet name="V. Kanalizacja deszczowa  " sheetId="78" r:id="rId6"/>
    <sheet name="VI. Sieć trakcyjna" sheetId="94" r:id="rId7"/>
    <sheet name="VII. Obiekty" sheetId="88" r:id="rId8"/>
    <sheet name="VIII. KT" sheetId="90" r:id="rId9"/>
    <sheet name="IX. Oświetlenie+kolizje" sheetId="97" r:id="rId10"/>
    <sheet name="X. SRK " sheetId="98" r:id="rId11"/>
    <sheet name="XI. TT " sheetId="99" r:id="rId12"/>
    <sheet name="XII.Energet. PKP " sheetId="100" r:id="rId13"/>
    <sheet name="XIII. Przebudowa WN" sheetId="91" r:id="rId14"/>
    <sheet name="XIV. Uszynienie" sheetId="101" r:id="rId15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9">'IX. Oświetlenie+kolizje'!#REF!</definedName>
    <definedName name="_Toc443992364" localSheetId="5">'V. Kanalizacja deszczowa  '!#REF!</definedName>
    <definedName name="_Toc443992364" localSheetId="6">'VI. Sieć trakcyjna'!#REF!</definedName>
    <definedName name="_Toc443992364" localSheetId="7">'VII. Obiekty'!#REF!</definedName>
    <definedName name="_Toc443992364" localSheetId="8">'VIII. KT'!#REF!</definedName>
    <definedName name="_Toc443992364" localSheetId="10">'X. SRK '!#REF!</definedName>
    <definedName name="_Toc443992364" localSheetId="11">'XI. TT '!#REF!</definedName>
    <definedName name="_Toc443992364" localSheetId="12">'XII.Energet. PKP '!#REF!</definedName>
    <definedName name="_Toc443992364" localSheetId="13">'XIII. Przebudowa WN'!#REF!</definedName>
    <definedName name="_Toc443992364" localSheetId="14">'XIV. Uszynienie'!#REF!</definedName>
    <definedName name="Ark" localSheetId="3">#REF!</definedName>
    <definedName name="Ark" localSheetId="4">#REF!</definedName>
    <definedName name="Ark" localSheetId="9">#REF!</definedName>
    <definedName name="Ark" localSheetId="5">#REF!</definedName>
    <definedName name="Ark" localSheetId="6">#REF!</definedName>
    <definedName name="Ark" localSheetId="7">#REF!</definedName>
    <definedName name="Ark" localSheetId="8">#REF!</definedName>
    <definedName name="Ark" localSheetId="10">#REF!</definedName>
    <definedName name="Ark" localSheetId="11">#REF!</definedName>
    <definedName name="Ark" localSheetId="12">#REF!</definedName>
    <definedName name="Ark" localSheetId="13">#REF!</definedName>
    <definedName name="Ark" localSheetId="14">#REF!</definedName>
    <definedName name="Ark">#REF!</definedName>
    <definedName name="Arkusz2" localSheetId="3">#REF!</definedName>
    <definedName name="Arkusz2" localSheetId="4">#REF!</definedName>
    <definedName name="Arkusz2" localSheetId="9">#REF!</definedName>
    <definedName name="Arkusz2" localSheetId="5">#REF!</definedName>
    <definedName name="Arkusz2" localSheetId="6">#REF!</definedName>
    <definedName name="Arkusz2" localSheetId="7">#REF!</definedName>
    <definedName name="Arkusz2" localSheetId="8">#REF!</definedName>
    <definedName name="Arkusz2" localSheetId="10">#REF!</definedName>
    <definedName name="Arkusz2" localSheetId="11">#REF!</definedName>
    <definedName name="Arkusz2" localSheetId="12">#REF!</definedName>
    <definedName name="Arkusz2" localSheetId="13">#REF!</definedName>
    <definedName name="Arkusz2" localSheetId="14">#REF!</definedName>
    <definedName name="Arkusz2">#REF!</definedName>
    <definedName name="_xlnm.Database" localSheetId="3">#REF!</definedName>
    <definedName name="_xlnm.Database" localSheetId="4">#REF!</definedName>
    <definedName name="_xlnm.Database" localSheetId="9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>#REF!</definedName>
    <definedName name="IX.WyspaSommera">#REF!</definedName>
    <definedName name="_xlnm.Print_Area" localSheetId="1">'I.WO Kontraktu'!$A$1:$H$7</definedName>
    <definedName name="_xlnm.Print_Area" localSheetId="2">'II.WO Robót'!$A$1:$H$13</definedName>
    <definedName name="_xlnm.Print_Area" localSheetId="3">'III. Prace przyg. i Zieleń '!$A$1:$G$18</definedName>
    <definedName name="_xlnm.Print_Area" localSheetId="4">'IV. Układ drogowy'!$A$1:$G$5</definedName>
    <definedName name="_xlnm.Print_Area" localSheetId="9">'IX. Oświetlenie+kolizje'!$A$1:$G$3</definedName>
    <definedName name="_xlnm.Print_Area" localSheetId="5">'V. Kanalizacja deszczowa  '!$A$4:$G$20</definedName>
    <definedName name="_xlnm.Print_Area" localSheetId="6">'VI. Sieć trakcyjna'!$A$4:$G$50</definedName>
    <definedName name="_xlnm.Print_Area" localSheetId="7">'VII. Obiekty'!$A$4:$G$88</definedName>
    <definedName name="_xlnm.Print_Area" localSheetId="8">'VIII. KT'!$A$1:$G$3</definedName>
    <definedName name="_xlnm.Print_Area" localSheetId="10">'X. SRK '!$A$1:$G$3</definedName>
    <definedName name="_xlnm.Print_Area" localSheetId="11">'XI. TT '!$A$1:$G$3</definedName>
    <definedName name="_xlnm.Print_Area" localSheetId="12">'XII.Energet. PKP '!$A$1:$G$3</definedName>
    <definedName name="_xlnm.Print_Area" localSheetId="13">'XIII. Przebudowa WN'!$A$1:$G$3</definedName>
    <definedName name="_xlnm.Print_Area" localSheetId="14">'XIV. Uszynienie'!$A$1:$G$3</definedName>
    <definedName name="_xlnm.Print_Area" localSheetId="0">zestawienie!$A$1:$D$27</definedName>
    <definedName name="rrrr" localSheetId="3">#REF!</definedName>
    <definedName name="rrrr" localSheetId="9">#REF!</definedName>
    <definedName name="rrrr" localSheetId="8">#REF!</definedName>
    <definedName name="rrrr" localSheetId="10">#REF!</definedName>
    <definedName name="rrrr" localSheetId="11">#REF!</definedName>
    <definedName name="rrrr" localSheetId="12">#REF!</definedName>
    <definedName name="rrrr" localSheetId="13">#REF!</definedName>
    <definedName name="rrrr" localSheetId="14">#REF!</definedName>
    <definedName name="rrrr">#REF!</definedName>
    <definedName name="V.OstrogiCzescIIIodc.5" localSheetId="3">#REF!</definedName>
    <definedName name="V.OstrogiCzescIIIodc.5" localSheetId="4">#REF!</definedName>
    <definedName name="V.OstrogiCzescIIIodc.5" localSheetId="9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 localSheetId="8">#REF!</definedName>
    <definedName name="V.OstrogiCzescIIIodc.5" localSheetId="10">#REF!</definedName>
    <definedName name="V.OstrogiCzescIIIodc.5" localSheetId="11">#REF!</definedName>
    <definedName name="V.OstrogiCzescIIIodc.5" localSheetId="12">#REF!</definedName>
    <definedName name="V.OstrogiCzescIIIodc.5" localSheetId="13">#REF!</definedName>
    <definedName name="V.OstrogiCzescIIIodc.5" localSheetId="14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9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 localSheetId="8">#REF!</definedName>
    <definedName name="V.OstrogiCzęśćIIIodc.5" localSheetId="10">#REF!</definedName>
    <definedName name="V.OstrogiCzęśćIIIodc.5" localSheetId="11">#REF!</definedName>
    <definedName name="V.OstrogiCzęśćIIIodc.5" localSheetId="12">#REF!</definedName>
    <definedName name="V.OstrogiCzęśćIIIodc.5" localSheetId="13">#REF!</definedName>
    <definedName name="V.OstrogiCzęśćIIIodc.5" localSheetId="14">#REF!</definedName>
    <definedName name="V.OstrogiCzęśćIIIodc.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01" l="1"/>
  <c r="D18" i="25"/>
  <c r="G16" i="101"/>
  <c r="G15" i="101"/>
  <c r="G14" i="101"/>
  <c r="G13" i="101"/>
  <c r="G12" i="101"/>
  <c r="G11" i="101"/>
  <c r="G10" i="101"/>
  <c r="G9" i="101"/>
  <c r="G8" i="101"/>
  <c r="G7" i="101"/>
  <c r="G6" i="101"/>
  <c r="A1" i="101"/>
  <c r="G17" i="101" l="1"/>
  <c r="D19" i="25" s="1"/>
  <c r="G68" i="88" l="1"/>
  <c r="G14" i="79" l="1"/>
  <c r="G15" i="88"/>
  <c r="G147" i="88"/>
  <c r="G18" i="91"/>
  <c r="G17" i="91"/>
  <c r="G16" i="91"/>
  <c r="G15" i="91"/>
  <c r="G14" i="91"/>
  <c r="G13" i="91"/>
  <c r="G12" i="91"/>
  <c r="G11" i="91"/>
  <c r="G10" i="91"/>
  <c r="H9" i="70" l="1"/>
  <c r="G25" i="77"/>
  <c r="G26" i="77"/>
  <c r="G27" i="77"/>
  <c r="G28" i="77"/>
  <c r="G23" i="77"/>
  <c r="G20" i="77"/>
  <c r="G323" i="88"/>
  <c r="G66" i="88"/>
  <c r="G48" i="97"/>
  <c r="G356" i="88"/>
  <c r="G357" i="88"/>
  <c r="D17" i="25"/>
  <c r="D16" i="25"/>
  <c r="D13" i="25"/>
  <c r="D10" i="25"/>
  <c r="D6" i="25"/>
  <c r="G6" i="91"/>
  <c r="G7" i="91"/>
  <c r="G8" i="91"/>
  <c r="G9" i="91"/>
  <c r="G19" i="91"/>
  <c r="G10" i="100"/>
  <c r="G9" i="100"/>
  <c r="G8" i="100"/>
  <c r="G7" i="100"/>
  <c r="G6" i="100"/>
  <c r="G11" i="100" s="1"/>
  <c r="A1" i="100"/>
  <c r="G9" i="99"/>
  <c r="G8" i="99"/>
  <c r="G7" i="99"/>
  <c r="G6" i="99"/>
  <c r="G10" i="99" s="1"/>
  <c r="A1" i="99"/>
  <c r="G16" i="98"/>
  <c r="G15" i="98"/>
  <c r="G14" i="98"/>
  <c r="G13" i="98"/>
  <c r="G12" i="98"/>
  <c r="G17" i="98" s="1"/>
  <c r="D15" i="25" s="1"/>
  <c r="G11" i="98"/>
  <c r="G10" i="98"/>
  <c r="G9" i="98"/>
  <c r="G8" i="98"/>
  <c r="G7" i="98"/>
  <c r="G6" i="98"/>
  <c r="A1" i="98"/>
  <c r="G47" i="97"/>
  <c r="G46" i="97"/>
  <c r="G45" i="97"/>
  <c r="G44" i="97"/>
  <c r="G43" i="97"/>
  <c r="G42" i="97"/>
  <c r="G41" i="97"/>
  <c r="G39" i="97"/>
  <c r="G38" i="97"/>
  <c r="G37" i="97"/>
  <c r="G36" i="97"/>
  <c r="G35" i="97"/>
  <c r="G34" i="97"/>
  <c r="G33" i="97"/>
  <c r="G32" i="97"/>
  <c r="G31" i="97"/>
  <c r="G30" i="97"/>
  <c r="G29" i="97"/>
  <c r="G28" i="97"/>
  <c r="G24" i="97"/>
  <c r="G23" i="97"/>
  <c r="G22" i="97"/>
  <c r="G21" i="97"/>
  <c r="G20" i="97"/>
  <c r="G19" i="97"/>
  <c r="G18" i="97"/>
  <c r="G16" i="97"/>
  <c r="G15" i="97"/>
  <c r="G14" i="97"/>
  <c r="G13" i="97"/>
  <c r="G12" i="97"/>
  <c r="G10" i="97"/>
  <c r="G9" i="97"/>
  <c r="G8" i="97"/>
  <c r="A1" i="97"/>
  <c r="G5" i="91"/>
  <c r="G368" i="88"/>
  <c r="G336" i="88"/>
  <c r="G366" i="88"/>
  <c r="G364" i="88"/>
  <c r="G363" i="88"/>
  <c r="G361" i="88"/>
  <c r="G359" i="88"/>
  <c r="G352" i="88"/>
  <c r="G351" i="88"/>
  <c r="G349" i="88"/>
  <c r="G347" i="88"/>
  <c r="G345" i="88"/>
  <c r="G341" i="88"/>
  <c r="G338" i="88"/>
  <c r="G334" i="88"/>
  <c r="G331" i="88"/>
  <c r="G329" i="88"/>
  <c r="G325" i="88"/>
  <c r="G321" i="88"/>
  <c r="G319" i="88"/>
  <c r="G316" i="88"/>
  <c r="G313" i="88"/>
  <c r="G310" i="88"/>
  <c r="G306" i="88"/>
  <c r="G305" i="88"/>
  <c r="G303" i="88"/>
  <c r="G302" i="88"/>
  <c r="G299" i="88"/>
  <c r="G296" i="88"/>
  <c r="G293" i="88"/>
  <c r="G292" i="88"/>
  <c r="G290" i="88"/>
  <c r="G288" i="88"/>
  <c r="G286" i="88"/>
  <c r="G282" i="88"/>
  <c r="G281" i="88"/>
  <c r="G280" i="88"/>
  <c r="G279" i="88"/>
  <c r="G278" i="88"/>
  <c r="G275" i="88"/>
  <c r="G274" i="88"/>
  <c r="G273" i="88"/>
  <c r="G272" i="88"/>
  <c r="G271" i="88"/>
  <c r="G268" i="88"/>
  <c r="G240" i="88"/>
  <c r="G196" i="88"/>
  <c r="G264" i="88"/>
  <c r="G261" i="88"/>
  <c r="G259" i="88"/>
  <c r="G258" i="88"/>
  <c r="G256" i="88"/>
  <c r="G254" i="88"/>
  <c r="G250" i="88"/>
  <c r="G246" i="88"/>
  <c r="G243" i="88"/>
  <c r="G242" i="88"/>
  <c r="G239" i="88"/>
  <c r="G237" i="88"/>
  <c r="G235" i="88"/>
  <c r="G231" i="88"/>
  <c r="G228" i="88"/>
  <c r="G225" i="88"/>
  <c r="G224" i="88"/>
  <c r="G223" i="88"/>
  <c r="G220" i="88"/>
  <c r="G218" i="88"/>
  <c r="G215" i="88"/>
  <c r="G213" i="88"/>
  <c r="G211" i="88"/>
  <c r="G209" i="88"/>
  <c r="G205" i="88"/>
  <c r="G203" i="88"/>
  <c r="G201" i="88"/>
  <c r="G199" i="88"/>
  <c r="G193" i="88"/>
  <c r="G190" i="88"/>
  <c r="G186" i="88"/>
  <c r="G185" i="88"/>
  <c r="G183" i="88"/>
  <c r="G182" i="88"/>
  <c r="G179" i="88"/>
  <c r="G177" i="88"/>
  <c r="G174" i="88"/>
  <c r="G171" i="88"/>
  <c r="G167" i="88"/>
  <c r="G166" i="88"/>
  <c r="G164" i="88"/>
  <c r="G162" i="88"/>
  <c r="G161" i="88"/>
  <c r="G159" i="88"/>
  <c r="G155" i="88"/>
  <c r="G154" i="88"/>
  <c r="G153" i="88"/>
  <c r="G152" i="88"/>
  <c r="G151" i="88"/>
  <c r="G150" i="88"/>
  <c r="G146" i="88"/>
  <c r="G145" i="88"/>
  <c r="G144" i="88"/>
  <c r="G143" i="88"/>
  <c r="G142" i="88"/>
  <c r="G139" i="88"/>
  <c r="G135" i="88"/>
  <c r="G132" i="88"/>
  <c r="G129" i="88"/>
  <c r="G127" i="88"/>
  <c r="G125" i="88"/>
  <c r="G122" i="88"/>
  <c r="G118" i="88"/>
  <c r="G115" i="88"/>
  <c r="G114" i="88"/>
  <c r="G112" i="88"/>
  <c r="G110" i="88"/>
  <c r="G108" i="88"/>
  <c r="G104" i="88"/>
  <c r="G101" i="88"/>
  <c r="G100" i="88"/>
  <c r="G95" i="88"/>
  <c r="G92" i="88"/>
  <c r="G90" i="88"/>
  <c r="G87" i="88"/>
  <c r="G85" i="88"/>
  <c r="G83" i="88"/>
  <c r="G81" i="88"/>
  <c r="G77" i="88"/>
  <c r="G75" i="88"/>
  <c r="G73" i="88"/>
  <c r="G71" i="88"/>
  <c r="G65" i="88"/>
  <c r="G62" i="88"/>
  <c r="G55" i="88"/>
  <c r="G58" i="88"/>
  <c r="G57" i="88"/>
  <c r="G54" i="88"/>
  <c r="G53" i="88"/>
  <c r="G50" i="88"/>
  <c r="G48" i="88"/>
  <c r="G45" i="88"/>
  <c r="G42" i="88"/>
  <c r="G38" i="88"/>
  <c r="G37" i="88"/>
  <c r="G35" i="88"/>
  <c r="G32" i="88"/>
  <c r="G33" i="88"/>
  <c r="G30" i="88"/>
  <c r="G25" i="88"/>
  <c r="G26" i="88"/>
  <c r="G25" i="97" l="1"/>
  <c r="G49" i="97" s="1"/>
  <c r="D14" i="25" s="1"/>
  <c r="G369" i="88"/>
  <c r="G265" i="88"/>
  <c r="H8" i="70" l="1"/>
  <c r="G21" i="88"/>
  <c r="G23" i="88"/>
  <c r="G22" i="88"/>
  <c r="G20" i="88"/>
  <c r="G19" i="88"/>
  <c r="G18" i="88"/>
  <c r="G11" i="88"/>
  <c r="G12" i="88"/>
  <c r="G13" i="88"/>
  <c r="G14" i="88"/>
  <c r="G10" i="88" l="1"/>
  <c r="G7" i="88"/>
  <c r="G130" i="88"/>
  <c r="G97" i="88"/>
  <c r="G96" i="88"/>
  <c r="G47" i="94"/>
  <c r="G46" i="94"/>
  <c r="G45" i="94"/>
  <c r="G44" i="94"/>
  <c r="G43" i="94"/>
  <c r="G42" i="94"/>
  <c r="G41" i="94"/>
  <c r="G40" i="94"/>
  <c r="G39" i="94"/>
  <c r="G38" i="94"/>
  <c r="G37" i="94"/>
  <c r="G36" i="94"/>
  <c r="G35" i="94"/>
  <c r="G34" i="94"/>
  <c r="G33" i="94"/>
  <c r="G32" i="94"/>
  <c r="G31" i="94"/>
  <c r="G30" i="94"/>
  <c r="G29" i="94"/>
  <c r="G28" i="94"/>
  <c r="G27" i="94"/>
  <c r="G26" i="94"/>
  <c r="G25" i="94"/>
  <c r="G24" i="94"/>
  <c r="G23" i="94"/>
  <c r="G48" i="94"/>
  <c r="G49" i="94"/>
  <c r="G22" i="94"/>
  <c r="G21" i="94"/>
  <c r="G20" i="94"/>
  <c r="G19" i="94"/>
  <c r="G18" i="94"/>
  <c r="G17" i="94"/>
  <c r="G16" i="94"/>
  <c r="G15" i="94"/>
  <c r="G14" i="94"/>
  <c r="G13" i="94"/>
  <c r="G12" i="94"/>
  <c r="G11" i="94"/>
  <c r="G10" i="94"/>
  <c r="G11" i="78"/>
  <c r="G10" i="78"/>
  <c r="G50" i="94" l="1"/>
  <c r="D11" i="25" s="1"/>
  <c r="G136" i="88"/>
  <c r="G370" i="88" s="1"/>
  <c r="D12" i="25" s="1"/>
  <c r="H5" i="95"/>
  <c r="H6" i="95" s="1"/>
  <c r="A1" i="95"/>
  <c r="G36" i="77" l="1"/>
  <c r="G19" i="77"/>
  <c r="G21" i="77"/>
  <c r="G22" i="77"/>
  <c r="G15" i="77"/>
  <c r="G9" i="94" l="1"/>
  <c r="G8" i="94"/>
  <c r="G7" i="94"/>
  <c r="G6" i="94"/>
  <c r="A1" i="94"/>
  <c r="G19" i="78"/>
  <c r="G18" i="78"/>
  <c r="G16" i="78"/>
  <c r="G61" i="77"/>
  <c r="H5" i="70"/>
  <c r="H6" i="70"/>
  <c r="H7" i="70"/>
  <c r="G42" i="77"/>
  <c r="G33" i="77" l="1"/>
  <c r="G34" i="77"/>
  <c r="G35" i="77"/>
  <c r="G38" i="77"/>
  <c r="G13" i="77"/>
  <c r="G20" i="91" l="1"/>
  <c r="A1" i="91"/>
  <c r="G8" i="90"/>
  <c r="G7" i="90"/>
  <c r="G6" i="90"/>
  <c r="A1" i="90"/>
  <c r="G7" i="78"/>
  <c r="G8" i="78"/>
  <c r="G9" i="78"/>
  <c r="G12" i="78"/>
  <c r="G13" i="78"/>
  <c r="G15" i="78"/>
  <c r="G17" i="78"/>
  <c r="A1" i="88"/>
  <c r="G20" i="78" l="1"/>
  <c r="G9" i="90"/>
  <c r="G7" i="79" l="1"/>
  <c r="G62" i="77" l="1"/>
  <c r="G55" i="77"/>
  <c r="G56" i="77"/>
  <c r="G11" i="77" l="1"/>
  <c r="G10" i="77"/>
  <c r="G16" i="77"/>
  <c r="G14" i="77"/>
  <c r="G12" i="77"/>
  <c r="G10" i="79" l="1"/>
  <c r="G9" i="79"/>
  <c r="G11" i="79"/>
  <c r="G12" i="79" l="1"/>
  <c r="G13" i="79"/>
  <c r="A1" i="79" l="1"/>
  <c r="H11" i="70"/>
  <c r="H10" i="70"/>
  <c r="G58" i="77" l="1"/>
  <c r="G59" i="77"/>
  <c r="G60" i="77"/>
  <c r="G69" i="77"/>
  <c r="G8" i="79" l="1"/>
  <c r="G15" i="79"/>
  <c r="G65" i="77" l="1"/>
  <c r="G8" i="77" l="1"/>
  <c r="G9" i="77"/>
  <c r="G31" i="77"/>
  <c r="G32" i="77"/>
  <c r="G37" i="77"/>
  <c r="G39" i="77"/>
  <c r="G44" i="77"/>
  <c r="G45" i="77"/>
  <c r="G46" i="77"/>
  <c r="G49" i="77"/>
  <c r="G50" i="77"/>
  <c r="G54" i="77"/>
  <c r="G66" i="77" s="1"/>
  <c r="G68" i="77"/>
  <c r="G70" i="77"/>
  <c r="A1" i="77"/>
  <c r="G17" i="77" l="1"/>
  <c r="G51" i="77"/>
  <c r="G71" i="77"/>
  <c r="G47" i="77"/>
  <c r="G40" i="77"/>
  <c r="G29" i="77"/>
  <c r="G72" i="77" l="1"/>
  <c r="D9" i="25" s="1"/>
  <c r="G16" i="79"/>
  <c r="D8" i="25" s="1"/>
  <c r="A1" i="78" l="1"/>
  <c r="A1" i="70"/>
  <c r="H12" i="70" l="1"/>
  <c r="D7" i="25" l="1"/>
  <c r="D20" i="25" s="1"/>
  <c r="D22" i="25" s="1"/>
  <c r="A56" i="25" l="1"/>
</calcChain>
</file>

<file path=xl/sharedStrings.xml><?xml version="1.0" encoding="utf-8"?>
<sst xmlns="http://schemas.openxmlformats.org/spreadsheetml/2006/main" count="1996" uniqueCount="948">
  <si>
    <t>Zestawienie Ogóne</t>
  </si>
  <si>
    <t>Lp</t>
  </si>
  <si>
    <t>Wyszczególnienie</t>
  </si>
  <si>
    <t>Arkusz</t>
  </si>
  <si>
    <t>I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</si>
  <si>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</si>
  <si>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</si>
  <si>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</si>
  <si>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</si>
  <si>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</si>
  <si>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</si>
  <si>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</si>
  <si>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</si>
  <si>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</si>
  <si>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>(PLN)</t>
  </si>
  <si>
    <t>I.1</t>
  </si>
  <si>
    <t>ryczałt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</si>
  <si>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</si>
  <si>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</si>
  <si>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</si>
  <si>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</si>
  <si>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</si>
  <si>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</si>
  <si>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</si>
  <si>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</si>
  <si>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III.1.1</t>
  </si>
  <si>
    <t>szt</t>
  </si>
  <si>
    <t>III.1.2</t>
  </si>
  <si>
    <t>III.1.3</t>
  </si>
  <si>
    <t>III.1.4</t>
  </si>
  <si>
    <t>III.1.5</t>
  </si>
  <si>
    <t>m</t>
  </si>
  <si>
    <t>kpl.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</si>
  <si>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</si>
  <si>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</si>
  <si>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</si>
  <si>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</si>
  <si>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</si>
  <si>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</si>
  <si>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</si>
  <si>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</si>
  <si>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</si>
  <si>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</si>
  <si>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</si>
  <si>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</si>
  <si>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</si>
  <si>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</si>
  <si>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</si>
  <si>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</si>
  <si>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IV.1.7</t>
  </si>
  <si>
    <t>IV.1.8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</si>
  <si>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</si>
  <si>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</si>
  <si>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</si>
  <si>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D.01.02.04</t>
  </si>
  <si>
    <t>m2</t>
  </si>
  <si>
    <t>D.02.01.01</t>
  </si>
  <si>
    <t>D.02.03.01</t>
  </si>
  <si>
    <t>D.06.01.01</t>
  </si>
  <si>
    <t>D.07.01.01</t>
  </si>
  <si>
    <t>D.07.02.01</t>
  </si>
  <si>
    <t>D.08.01.01</t>
  </si>
  <si>
    <t>Badania, sprawdzenia i pomiary</t>
  </si>
  <si>
    <t>D 01.03.04</t>
  </si>
  <si>
    <t>Kamerowanie kanaizacji</t>
  </si>
  <si>
    <t>TOM I BRANŻA DROGOWA, TOM VI WZMOCNIENIE NAWIERZCHNI</t>
  </si>
  <si>
    <t>Próby szczelności, badania zagęszczenia</t>
  </si>
  <si>
    <t>VI.2</t>
  </si>
  <si>
    <t>VI.3</t>
  </si>
  <si>
    <t>VI.4</t>
  </si>
  <si>
    <t>VI.5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</si>
  <si>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</si>
  <si>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</si>
  <si>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</si>
  <si>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D.07.06.02</t>
  </si>
  <si>
    <t xml:space="preserve">Urządzenia zabezpieczające </t>
  </si>
  <si>
    <t>Razem OZNAKOWANIE DRÓG I URZĄDZENIA BEZPIECZEŃSTWA RUCHU i  URZĄDZENIA ZABEZPIECZAJĄCE:</t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</si>
  <si>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</si>
  <si>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</si>
  <si>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</si>
  <si>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</si>
  <si>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D-01.02.01      D-00.00.00      pkt 1.1.15</t>
  </si>
  <si>
    <t>III.1.6</t>
  </si>
  <si>
    <t>D.04.04.02</t>
  </si>
  <si>
    <t>D.04.05.00</t>
  </si>
  <si>
    <t>D.04.07.01</t>
  </si>
  <si>
    <t>IV.1.9</t>
  </si>
  <si>
    <t>D.05.03.05b</t>
  </si>
  <si>
    <t>D.05.03.13</t>
  </si>
  <si>
    <t>D.05.03.23</t>
  </si>
  <si>
    <t>D.06.03.01</t>
  </si>
  <si>
    <t xml:space="preserve">Wartość bez VAT                </t>
  </si>
  <si>
    <t xml:space="preserve">Wartość bez VAT                 </t>
  </si>
  <si>
    <t>D.08.03.01</t>
  </si>
  <si>
    <t>VII.2</t>
  </si>
  <si>
    <t>VII.3</t>
  </si>
  <si>
    <t>ha</t>
  </si>
  <si>
    <t>km</t>
  </si>
  <si>
    <t>D-M-00.00.00</t>
  </si>
  <si>
    <t xml:space="preserve">Cena jednostkowa  bez VAT  </t>
  </si>
  <si>
    <t>ilość</t>
  </si>
  <si>
    <t xml:space="preserve">Tablice informacyjne o dofinansowaniu projektu przez UE </t>
  </si>
  <si>
    <t>Tablice pamiątkowe</t>
  </si>
  <si>
    <t xml:space="preserve">Cena jednostkowa bez VAT                   </t>
  </si>
  <si>
    <t>D-01.02.01      D-M-00.00.00      pkt 1.1.15</t>
  </si>
  <si>
    <t>Usunięcie drzew i krzewów</t>
  </si>
  <si>
    <t>Usunięcie drzew o średnicy  16÷25cm wraz z karczowaniem</t>
  </si>
  <si>
    <t>Usunięcie drzew o średnicy  46÷55cm wraz z karczowaniem</t>
  </si>
  <si>
    <t>Usunięcie drzew o średnicy  56÷65cm wraz z karczowaniem</t>
  </si>
  <si>
    <t>Usunięcie drzew o średnicy  &gt;65cm wraz z karczowaniem</t>
  </si>
  <si>
    <t>Usunięcie drzew o średnicy  do 15cm wraz z karczowaniem</t>
  </si>
  <si>
    <t>Usunięcie drzew o średnicy  26÷35cm wraz z karczowaniem</t>
  </si>
  <si>
    <t>Usunięcie drzew o średnicy  36÷45cm wraz z karczowaniem</t>
  </si>
  <si>
    <t xml:space="preserve">Odtworzenie trasy i punktów wysokościowych </t>
  </si>
  <si>
    <t xml:space="preserve">Usunięcie warstwy ziemi urodzajnej (humus), warstwa gr. 30cm   </t>
  </si>
  <si>
    <t>D.01.01.01</t>
  </si>
  <si>
    <t>D.01.02.02</t>
  </si>
  <si>
    <t>III.1.7</t>
  </si>
  <si>
    <t>III.1.8</t>
  </si>
  <si>
    <t>Wykonanie nasypów gruntem z wykopów z formowaniem i zagęszczeniem</t>
  </si>
  <si>
    <t xml:space="preserve">PODBUDOWY
</t>
  </si>
  <si>
    <t>Warstwa mrozoochronna z mieszanki niezwiązanej lub gruntu niewysadzinowego (naturalnego lub antropogenicznego) CBR≥20% - warstwa grubości 15 cm</t>
  </si>
  <si>
    <t>Oczyszczenie i skropienie warstw konstrukcyjnych niebitumicznych</t>
  </si>
  <si>
    <t>D.04.03.01</t>
  </si>
  <si>
    <t>Oczyszczenie i skropienie warstw konstrukcyjnych bitumicznych</t>
  </si>
  <si>
    <t>Podbudowa z mieszanki niezwiązanej C50/30 o uziarnieniu 0/31,5mm - warstwa grubości 10 cm</t>
  </si>
  <si>
    <t>Podbudowa zasadnicza z betonu asfaltowego AC22P - warstwa gr. 10 cm</t>
  </si>
  <si>
    <t xml:space="preserve">NAWIERZCHNIE
 </t>
  </si>
  <si>
    <t>Warstwa ścieralna z mieszanki mineralnej grysowo-mastyksowej SMA 11S - grubość warstwy 4 cm</t>
  </si>
  <si>
    <t>Nawierzchnia z brukowej kostki betonowej gr 8 cm, szarej układanej na podsypce cementowo-piaskowej gr 3 cm</t>
  </si>
  <si>
    <t>Nawierzchnia pobocza z kruszywa łamanego - warstwa  grubości 20 cm</t>
  </si>
  <si>
    <t>Oznakowanie poziome materiałami grubowarstwowymi - linie ciągłe</t>
  </si>
  <si>
    <t>Oznakowanie poziome materiałami grubowarstwowymi - linie przerywane</t>
  </si>
  <si>
    <t>Oznakowanie poziome materiałami grubowarstwowymi - linie na skrzyżowaniach i przejściach</t>
  </si>
  <si>
    <t xml:space="preserve">Słupki do znaków dorogwych </t>
  </si>
  <si>
    <t>Tarcze znaków zakazu "B"</t>
  </si>
  <si>
    <t>Tarcze znaków nakazu "C"</t>
  </si>
  <si>
    <t>Wygrodzenie U-11a</t>
  </si>
  <si>
    <t>Obrzeża betonowe</t>
  </si>
  <si>
    <t>Krawężnik betonowy 20x30x100cm (w odsłonięciu 12 cm) na ławie betonowej z oporem z betonu C12/15</t>
  </si>
  <si>
    <t>Krawężnik betonowy 20x30x100cm (w odsłonięciu 0cm) na ławie betonowej z oporem z betonu C12/15</t>
  </si>
  <si>
    <t>IV.1</t>
  </si>
  <si>
    <t>D.01.03.01</t>
  </si>
  <si>
    <t xml:space="preserve">Studnie betonowe, wpusty deszczowe wraz z robotami ziemnymi,wywozem, utylizacją podsypką,obsypką, zagęszczeniem, uszczelnieniem,  przejściami rur, odwodnieniem i umocnieniem wykopu </t>
  </si>
  <si>
    <t xml:space="preserve">Studnie rewizyjne z kręgów betonowych o śr. 1200 mm  </t>
  </si>
  <si>
    <t>KANALIZACJA DESZCZOWA</t>
  </si>
  <si>
    <t>ROBOTY ZIEMNE</t>
  </si>
  <si>
    <t>Budowa kanalizacji kablowej KTp1                                                                      - 1x RO (fi110)                                                                                                                - 1x RO (fi125)                                                                                                       - 3x RS (HDPE 40/3,7) + 1xWMR (fi 40 - wiązka 7 mikrorur)</t>
  </si>
  <si>
    <t>Budowa kanalizacji kablowej KTu1                                                                      - 1x RO (fi110)                                                                                                               - 3x RS (HDPE 40/3,7)                                                                                                       - 1x WMR (fi 40 - wiązka 7 mikrorur)</t>
  </si>
  <si>
    <t>VIII.1</t>
  </si>
  <si>
    <t>ST-E.01</t>
  </si>
  <si>
    <t>Badanie odcinków linii kablowych do 1 kV</t>
  </si>
  <si>
    <t>odc.</t>
  </si>
  <si>
    <t>Roboty kablowe wraz z robotami ziemnymi, podsypką, obsypką, zagęszczeniem nasypów</t>
  </si>
  <si>
    <t>Rury ochronne z PCW o średnicy do 110 mm w wykopie</t>
  </si>
  <si>
    <t>Kable wielożyłowe o masie do 1.0 kg/m na napięcie znamionowe poniżej 110 kV w rowach kablowych - YAKY 4x35</t>
  </si>
  <si>
    <t>Kable wielożyłowe o masie do 1.0 kg/m na napięcie znamionowe poniżej 110 kV w rurach pustakach lub kanałach zamkniętych - YAKY 4x35</t>
  </si>
  <si>
    <t xml:space="preserve">Uziom rurowy lub ze stali profilowej - dł. uziemiacza do 3m </t>
  </si>
  <si>
    <t>Łączenie przewodów uziemiających przez spawanie w wykopie - bednarka 120 mm2</t>
  </si>
  <si>
    <t>Podłączenie przewodów pojedynczych pod zaciski lub bolce; przekrój żyły do 50 mm2 - przewód LgYżo 1x25</t>
  </si>
  <si>
    <t>Głowice kablowe - zarobienie na sucho końca kabla 4-żyłowego o przekroju do 50 mm2 na napięcie do 1 kV o izolacji i powłoce z tworzyw sztucznych</t>
  </si>
  <si>
    <t>Zewnętrzny sprzęt oświetleniowy</t>
  </si>
  <si>
    <t>Wciąganie przewodów do słupa - YDYżo 5x1,5</t>
  </si>
  <si>
    <t>Montaż opraw do lamp sodowych (1 lampa w oprawie) na wysięgniku - Oprawa oświetlenia drogowego wraz z podłączeniem</t>
  </si>
  <si>
    <t>Razem  BUDOWA OŚWIETLENIA DROGOWEGO:</t>
  </si>
  <si>
    <t>VIII.2</t>
  </si>
  <si>
    <t>VIII.3</t>
  </si>
  <si>
    <t>IV</t>
  </si>
  <si>
    <t>Podbudowa z mieszanki niezwiązanej C90/3 o uziarnieniu 0/31,5mm -    warstwa grubości 20 cm</t>
  </si>
  <si>
    <t>Bariera energochłonna N2W3</t>
  </si>
  <si>
    <t>D.07.05.01</t>
  </si>
  <si>
    <t>Warstwa ścieralna z betonu asfaltowego AC5S - warstwa  grubości 3 cm</t>
  </si>
  <si>
    <t>Warstwa profilująca z mieszanki z betonu asfaltowego   AC8S - warstwa gr. 3 cm</t>
  </si>
  <si>
    <t>D.05.03.05a</t>
  </si>
  <si>
    <t>Tablice kierunku i miejscowości "E"</t>
  </si>
  <si>
    <t>m3</t>
  </si>
  <si>
    <t>VI.6</t>
  </si>
  <si>
    <t>VI.7</t>
  </si>
  <si>
    <t>Kanał Technologiczny wraz z robotami ziemnymi,wywozem, utylizacją, zagęszczeniem, oznakowaniem, odwodnieniem wykopu, umocnienie wykopu</t>
  </si>
  <si>
    <t>Układanie bednarki w rowach kablowych - Płaskownik Fe/Zn 30x4</t>
  </si>
  <si>
    <t>Przedmiar Robót
Część 5
Zadanie 2: „Budowa nowego odcinka drogi łączącej ulicę Barlickiego z drogą krajową nr 3”</t>
  </si>
  <si>
    <t>Rozebranie nawierzchni bitumicznej - warstwa średniej grubosci 23cm wraz z wywozem i utylizacją</t>
  </si>
  <si>
    <t>Rozebranie podbudowy z kruszywa łamanego  warstwa średniej grubości 45cm wraz z wywozem i utylizacją</t>
  </si>
  <si>
    <t>Demontaż słupków barier U</t>
  </si>
  <si>
    <t>Demontaż bariery stalowej ochronnej</t>
  </si>
  <si>
    <t>Usunięcie oznakowania poziomego</t>
  </si>
  <si>
    <t>Demontaz słupa z solarnego zasilającego oznakowanie pionowe</t>
  </si>
  <si>
    <t>Wykopy oraz przekopy z przeznaczeniem do wbudowania w nasyp (pozycja zawiera również obmiar dot. wykonania koryta)</t>
  </si>
  <si>
    <t>Wykonanie nasypów gruntem dostarczonym z formowaniem i zagęszczeniem</t>
  </si>
  <si>
    <t>Podbudowa z mieszanki niezwiązanej C50/30 o uziarnieniu  0/31,5mm - warstwa grubości 15 cm</t>
  </si>
  <si>
    <t>Warstwa gruntu stabilizowanego spoiwem hydraulicznym C0,4/0,5 - warstwa grubości 10cm</t>
  </si>
  <si>
    <r>
      <t>m</t>
    </r>
    <r>
      <rPr>
        <vertAlign val="superscript"/>
        <sz val="11"/>
        <color theme="1"/>
        <rFont val="Arial Narrow"/>
        <family val="2"/>
        <charset val="238"/>
      </rPr>
      <t>2</t>
    </r>
  </si>
  <si>
    <t>Warstwa wiążąca z mieszanki z betonu asfaltowego AC16W - warstwa gr. 6 cm</t>
  </si>
  <si>
    <t>OZNAKOWANIE DRÓG I URZĄDZENIA BEZPIECZEŃSTWA RUCHU i URZĄDZENIA ZABEZPIECZAJĄCE</t>
  </si>
  <si>
    <t>I. Wymagania Kontraktu</t>
  </si>
  <si>
    <t>II. Wymagania ogólne dla Robót</t>
  </si>
  <si>
    <t>III. Prace przygotowawcze i Zieleń Drogowa</t>
  </si>
  <si>
    <t>IV. Układ drogowy</t>
  </si>
  <si>
    <t>V. Kanalizacja deszczowa, kanalizacja sanitarna, przebudowa wodociągu</t>
  </si>
  <si>
    <t>VIII.  Kanał Technologiczny</t>
  </si>
  <si>
    <t>I. Wymagania ogólne Kontraktu</t>
  </si>
  <si>
    <t>Pozyskanie wymaganych Kontraktem ubezpieczeń, gwarancji i zabezpieczeń</t>
  </si>
  <si>
    <t>Razem I. Wymagania Kontraktu</t>
  </si>
  <si>
    <t>Kanalizacja deszczowa wraz z robotami ziemnymi,wywozem, utylizacją, podsypką, obsypką, zagęszczeniem, oznakowaniem, odwodnieniem wykopu, umocnienie wykopu, zagęszczeniem nasypów</t>
  </si>
  <si>
    <t>Kanał z rur PP-B SN8 o średnicy Dn200mm</t>
  </si>
  <si>
    <t>Kanał z rur PP-B SN12 o średnicy Dn200mm</t>
  </si>
  <si>
    <t>Kanał z rur PP-B SN8 o średnicy Dn300mm</t>
  </si>
  <si>
    <t>Kanał z rur PP-B SN12 o średnicy Dn300mm</t>
  </si>
  <si>
    <t>Kanał z rur kompozytowych na bazie rur PEHD PN10 o średnicy Dn300mm w izolacji z pianki i płaszczu osłonowym z PE DN 450 - kanał podwieszony do obiektu</t>
  </si>
  <si>
    <t>Wpusty uliczne żeliwne ze studzienką betonową o śrenicy Dw450mm</t>
  </si>
  <si>
    <t xml:space="preserve">Studnia kaskadowa z kręgów o śr. 1500 mm  </t>
  </si>
  <si>
    <t>Włączenie kanalizacji do istniejących studni</t>
  </si>
  <si>
    <t>Wylot prefabrykowany Dn300mm do rowu  drogowego</t>
  </si>
  <si>
    <t xml:space="preserve">Usunięcie krzewów </t>
  </si>
  <si>
    <t>Przebudowa sieci trakcyjnej</t>
  </si>
  <si>
    <t>VI. Sieć trakcyjna</t>
  </si>
  <si>
    <t>K00.00.01</t>
  </si>
  <si>
    <t>Montaż słupów trakcyjnych na mostach i wiaduktach na uprzednio zamontowanych śrubach montażowych</t>
  </si>
  <si>
    <t>Montaż słupów trakcyjnych na mostach i wiaduktach na uprzednio zamontowanych śrubach montażowych montaż słupa kratowego dla wysięgu przez dwa tory</t>
  </si>
  <si>
    <t>Montaż wysięgu przestrzennego kratowego na słupie bramkowym lub kratowym</t>
  </si>
  <si>
    <t>Montaż wspornika dźwigara bramki lub wysięgu</t>
  </si>
  <si>
    <t>Montaż stałych prętowych odciągów konstrukcji wsporczych</t>
  </si>
  <si>
    <t>Demontaż konstrukcji wsporczych - odciąganie sieci znad osi toru dla umożliwienia pracy dzwigu</t>
  </si>
  <si>
    <t>Demontaż konstrukcji wsporczych - wycinanie słupów indywidualnych stalowych</t>
  </si>
  <si>
    <t>Demontaż konstrukcji wsporczych - wycinanie słupa kratowego dla wysięgu przez dwa tory</t>
  </si>
  <si>
    <t>Demontaż wysięgu przestrzennego kratowego na słupie bramkowym lub kratowym</t>
  </si>
  <si>
    <t>Demontaż wspornika dźwigara bramki lub wysięgu</t>
  </si>
  <si>
    <t>Demontaż odciągów stałych prętowych</t>
  </si>
  <si>
    <t>Demontaż konstrukcji wsporczych - rozbijanie fundamentów palowych odciagu</t>
  </si>
  <si>
    <t>Demontaż konstrukcji wsporczych - rozbijanie fundamentów palowych słupa</t>
  </si>
  <si>
    <t>Kotwienia środkowe sieci z izolatorami</t>
  </si>
  <si>
    <t>Montaż punktów izolujących w linie nośnej</t>
  </si>
  <si>
    <t>Podwieszenie przelotowe sieci jezdnej 2-drutowej skompensowanej na wysięgnikach rurowych dla prostej i łuku ; przechylne o odległości 1.75 - 2.95 m</t>
  </si>
  <si>
    <t>Montaż pojedynczych elementów sieci - zastrzał przeciwwiatrowy wysięgnika</t>
  </si>
  <si>
    <t>Montaż pojedynczych elementów sieci - zawieszenie elastyczne linki (bez wieszaków podwieszenia) przy 4 wieszakach</t>
  </si>
  <si>
    <t>Montaż pojedynczych elementów sieci - wieszak stały pojedynczy normalny</t>
  </si>
  <si>
    <t>Montaż pojedynczych elementów sieci - uchwyt odległościowy do przewodów jezdnych</t>
  </si>
  <si>
    <t>Pomontażowa regulacja sieci dwudrutowej jednolinowej ; ponad 1000 m odcinka naprężenia</t>
  </si>
  <si>
    <t>Wbijanie pali żelbetowych dla słupa z terenu lub rusztowań na głębokość do 5 m - do 25 pali na jednym placu budowy - 10 pociągów na zmianę roboczą, wraz z transportem palownicy</t>
  </si>
  <si>
    <t>Wbijanie pali żelbetowych dla odciągu z terenu lub rusztowań na głębokość do 5 m w grunt kat. III - do 25 pali na jednym placu budowy - 10 pociągów na zmianę roboczą wraz z transportem palownicy</t>
  </si>
  <si>
    <t>Demontaż kotwienia środkowego sieci z izolatorami</t>
  </si>
  <si>
    <t>Demontaż podwieszenia przelotowego sieci jezdnej 2-drutowej skompensowanej na wysięgnikach rurowych dla prostej i łuku; przechylne o odległości 1.75 - 2.95 m</t>
  </si>
  <si>
    <t>Demontaż pojedynczych elementów sieci - zastrzał przeciwwiatrowy wysięgnika</t>
  </si>
  <si>
    <t>Demontaż pojedynczych elementów sieci - zawieszenie elastyczne linki (bez wieszaków podwieszenia) przy 4 wieszakach</t>
  </si>
  <si>
    <t>Demontaż pojedynczych elementów sieci - wieszak stały pojedynczy normalny</t>
  </si>
  <si>
    <t>Kotwienie liny uszynienia grupowego</t>
  </si>
  <si>
    <t>Podwieszenie sieci jezdnej na wysięgnikach rurowych dla nietypowych wysokości konstrukcyjnych; sieć jednodrutowa, podwieszenie przelotowe, nieprzechylne, wysokość konstrukcyjna 0.45-1.30 m</t>
  </si>
  <si>
    <t>Przyłącze uszynienia grupowego</t>
  </si>
  <si>
    <t>Wywieszanie liny uszynienia grupowego AFL6-120</t>
  </si>
  <si>
    <t>Wywieszanie przewodów sieci jezdnej - złącze liny nośnej</t>
  </si>
  <si>
    <t>Układanie kabli o masie do 1.0 kg/m w rowach kablowych ręcznie</t>
  </si>
  <si>
    <t>Uszynienie indywidualne konstrukcji mocujących linką Al 70 na słupach żelbetowych - za każdy następny zacisk</t>
  </si>
  <si>
    <t>Ułożenie rur osłonowych RHDPE</t>
  </si>
  <si>
    <t>Demontaż kotwienia liny uszynienia grupowego</t>
  </si>
  <si>
    <t>Demontaż podwieszenia liny uszynienia grupowego</t>
  </si>
  <si>
    <t>Demontaż połączenia uszynienia grupowego</t>
  </si>
  <si>
    <t>Demontaż uziemienia słupa trakcyjnego</t>
  </si>
  <si>
    <t>Demontaż kabli o masie do 1.0 kg/m w rowach kablowych ręcznie</t>
  </si>
  <si>
    <t>Razem VI. Sieć trakcyjna: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</si>
  <si>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</si>
  <si>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</si>
  <si>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</si>
  <si>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</si>
  <si>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</si>
  <si>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</si>
  <si>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</si>
  <si>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</si>
  <si>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</si>
  <si>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</si>
  <si>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</si>
  <si>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</si>
  <si>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</si>
  <si>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</si>
  <si>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</si>
  <si>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</si>
  <si>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</si>
  <si>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</si>
  <si>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</si>
  <si>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VI.27</t>
  </si>
  <si>
    <t>VI.28</t>
  </si>
  <si>
    <t>VI.29</t>
  </si>
  <si>
    <t>VI.30</t>
  </si>
  <si>
    <t>VI.31</t>
  </si>
  <si>
    <t>VI.32</t>
  </si>
  <si>
    <t>VI.33</t>
  </si>
  <si>
    <t>VI.34</t>
  </si>
  <si>
    <t>VI.35</t>
  </si>
  <si>
    <t>VI.36</t>
  </si>
  <si>
    <t>VI.37</t>
  </si>
  <si>
    <t>VI.38</t>
  </si>
  <si>
    <t>VI.39</t>
  </si>
  <si>
    <t>VI.40</t>
  </si>
  <si>
    <t>VI.41</t>
  </si>
  <si>
    <t>VI.42</t>
  </si>
  <si>
    <t>VI.43</t>
  </si>
  <si>
    <t>VI.44</t>
  </si>
  <si>
    <t>Pomontażowa regulacja sieci dwudrutowej jednolinowej; do 1000 m odcinka naprężenia</t>
  </si>
  <si>
    <t xml:space="preserve">Montaż uziomu rurowego lub ze stali profilowej wykonanego przez wbijanie mechaniczne - długość uziemiacza do 4.5 m </t>
  </si>
  <si>
    <t>OBIEKT WD-1</t>
  </si>
  <si>
    <t>VII. Obiekty</t>
  </si>
  <si>
    <t>Wytyczenie obiektu</t>
  </si>
  <si>
    <t>FUNDAMENTOWANIE</t>
  </si>
  <si>
    <t>Roboty ziemne</t>
  </si>
  <si>
    <t>M.01.01.00</t>
  </si>
  <si>
    <t xml:space="preserve">Wykopy oraz przekopy z wywozem nadmiaru gruntu i utylizacją oraz odwodnieniem </t>
  </si>
  <si>
    <t>Zasypanie wykopów z zagęszczeniem z gruntu nieprzepuszczalnego</t>
  </si>
  <si>
    <t>Zasypanie z zagęszczeniem za przyczółkiem</t>
  </si>
  <si>
    <t>Wykonanie stożków nasypowych</t>
  </si>
  <si>
    <t>M.01.01.01</t>
  </si>
  <si>
    <t>M.01.01.04</t>
  </si>
  <si>
    <t>M.01.01.09</t>
  </si>
  <si>
    <t>ZBROJENIE</t>
  </si>
  <si>
    <t>Zbrojenie stalą klsy A-IIIN</t>
  </si>
  <si>
    <t>Zbrojenie B500SP - ławy fundamentowe</t>
  </si>
  <si>
    <t>Zbrojenie B500SP - przyczółki, skrzydła</t>
  </si>
  <si>
    <t>Zbrojenie B500SP - filary</t>
  </si>
  <si>
    <t>Zbrojenie B500SP - ustrój nośny</t>
  </si>
  <si>
    <t>Zbrojenie B500SP - kapy, zwieńczenia i inne</t>
  </si>
  <si>
    <t>Zbrojenie B500SP - płyty przejściowe</t>
  </si>
  <si>
    <t>kg</t>
  </si>
  <si>
    <t>M.12.01.01</t>
  </si>
  <si>
    <t>Aktualizacja projektu stałej organizacji ruchu po zmianach wprowadzonych na etapie budowy wraz z uzyskaniem wszystkich niezbędnych uzgodnień</t>
  </si>
  <si>
    <t xml:space="preserve">Projekt tymczasowej organizacji ruchu wraz z uzyskaniem wszystkich niezbędnych uzgodnień oraz wszelkie dalsze aktualizacje i zatwierdzenia </t>
  </si>
  <si>
    <t>Sporządzenie szacunków brakarskich</t>
  </si>
  <si>
    <t>Dokumentacja powykonawcza wraz z inwentaryzacją geodezyjna powykonawcza wraz z uzyskaniem mapy inwentaryzacyjnej potwierdzającej przyjęcie do zasobu</t>
  </si>
  <si>
    <t>Zasypanie wykopów z zagęszczeniem z gruntu przepuszczalnego</t>
  </si>
  <si>
    <t>Stal sprężajaca</t>
  </si>
  <si>
    <t>Stal sprężająca - sprężenie wewnętrzne</t>
  </si>
  <si>
    <t>Konstrukcje łukowe - wieszaki</t>
  </si>
  <si>
    <t>M.12.02.01</t>
  </si>
  <si>
    <t>M.12.02.02</t>
  </si>
  <si>
    <t>BETON KONSTRUKCYJNY</t>
  </si>
  <si>
    <t>Beton fundamentów w deskowaniu</t>
  </si>
  <si>
    <t>Beton fundamentów B35 (C30/37)</t>
  </si>
  <si>
    <t>Betonowe elementy podpór</t>
  </si>
  <si>
    <t>M.13.01.00</t>
  </si>
  <si>
    <t>Beton przyczółków i skrzydeł B35 (C30/37)</t>
  </si>
  <si>
    <t>Beton ustroju nośnego układany w deskowaniu</t>
  </si>
  <si>
    <t>Beton ustroju nośnego B50 (C40/50)</t>
  </si>
  <si>
    <t>Beton pozostałych elementów</t>
  </si>
  <si>
    <t>Beton płyt przejściowych B35 (C30/37)</t>
  </si>
  <si>
    <t>Beton kap B35 (C30/37)</t>
  </si>
  <si>
    <t>Bet. ław pod umoc. stożków nasyp. B25 (C20/25)</t>
  </si>
  <si>
    <t>BETON</t>
  </si>
  <si>
    <t>BETON NIEKONSTRUKCYJNY</t>
  </si>
  <si>
    <t>Beton klasy &lt; C20/25</t>
  </si>
  <si>
    <t>Beton niekonstrukcyjny B15 (C12/15) układany na gruncie</t>
  </si>
  <si>
    <t>M.13.02.02</t>
  </si>
  <si>
    <t>PREFABRYKATY BETONOWE</t>
  </si>
  <si>
    <t>Deski gzymsowe z polimerobetonu</t>
  </si>
  <si>
    <t xml:space="preserve">Prefabrykowane deski gzym. z polimer. 40x600mm </t>
  </si>
  <si>
    <t>M.13.03.02</t>
  </si>
  <si>
    <t>KONSTRUKCJE STALOWE USTROJU</t>
  </si>
  <si>
    <t>Konstrukcje stalowe ustroju</t>
  </si>
  <si>
    <t>Konstrukcja stalowa ze stali S460</t>
  </si>
  <si>
    <t>M.14.01.02</t>
  </si>
  <si>
    <t>Zabezpieczenie antykorozyjne konstrukcji stalowych</t>
  </si>
  <si>
    <t>Konstrukcja stalowa przęseł AB i BC</t>
  </si>
  <si>
    <t>BETON – ROBOTY TOWARZYSZĄCE</t>
  </si>
  <si>
    <t>Kotwy osłon przeciwporażeniowych</t>
  </si>
  <si>
    <t>Kotwy latarni</t>
  </si>
  <si>
    <t>M.14.03.01</t>
  </si>
  <si>
    <t>M.13.06.01</t>
  </si>
  <si>
    <t>Dylatacja pełne zewnętrznych powierzchni betonu chodników i gzymsów</t>
  </si>
  <si>
    <t>Dylatacja pełna zabudów chodnikowych</t>
  </si>
  <si>
    <t>Dylatacja pozorna zabudów chodnikowych</t>
  </si>
  <si>
    <t>IZOLACJE I NAWIERZCHNIE NA OBIEKTACH</t>
  </si>
  <si>
    <t>IZOLACJE CIENKIE</t>
  </si>
  <si>
    <t>Izolacje bitumiczne wykonywane na zimno</t>
  </si>
  <si>
    <t>Izolacja bitumiczna wykonywana na zimno</t>
  </si>
  <si>
    <t>M.15.01.01</t>
  </si>
  <si>
    <t>IZOLACJE GRUBE</t>
  </si>
  <si>
    <t>Izolacje z papy zgrzewalnej</t>
  </si>
  <si>
    <t>M.15.02.01</t>
  </si>
  <si>
    <t>Izolacja gruba z papy zgrzewalnej-jednowarstwowa</t>
  </si>
  <si>
    <t>Izolacja gruba z papy zgrzewalnej-dwuwarstwowa (dodatek - tylko druga warstwa)</t>
  </si>
  <si>
    <t>NAWIERZCHNIE NA OBIEKTACH</t>
  </si>
  <si>
    <t>Warstwa wiążąca z asfaltu lanego</t>
  </si>
  <si>
    <t>M.15.03.05</t>
  </si>
  <si>
    <t>Warstwa ścieralna z mieszanki mineralno asfaltowej SMA</t>
  </si>
  <si>
    <t>Nawierzchnia jezdni z SMA - gr. 4cm</t>
  </si>
  <si>
    <t>M.15.03.13</t>
  </si>
  <si>
    <t xml:space="preserve">Warstwa ścieralna z asfaltu lanego - przeciwspadek </t>
  </si>
  <si>
    <t>Przeciwspadeki z asfaltu lanego MA-11</t>
  </si>
  <si>
    <t>Antykorozyjne zabezpieczenie powierzchni betonowych odporne na ścieranie</t>
  </si>
  <si>
    <t>Naw.  na kap. z żywic epoks.-poliur. gr. 5mm</t>
  </si>
  <si>
    <t>M.15.03.01</t>
  </si>
  <si>
    <t>ODWODNIENIE OBIEKTÓW</t>
  </si>
  <si>
    <t>ODWODNIENIE POMOSTU</t>
  </si>
  <si>
    <t>Wpusty ściekowe żeliwne</t>
  </si>
  <si>
    <t>Wpusty mostowe żeliwne z odpływem prostym</t>
  </si>
  <si>
    <t>M.16.01.01</t>
  </si>
  <si>
    <t>Sączki odwadniające izolację</t>
  </si>
  <si>
    <t>Sączki Ø 50</t>
  </si>
  <si>
    <t>M.16.01.03</t>
  </si>
  <si>
    <t>Dreny odwadniające izolacje pomostu</t>
  </si>
  <si>
    <t>M.16.01.04</t>
  </si>
  <si>
    <t>Drenaż z geowłók. i krusz. otoczonego żywicą</t>
  </si>
  <si>
    <t>Rury odwadniające</t>
  </si>
  <si>
    <t>Rury odpływowe i zbiorcze w instalacji odwod. Ø250</t>
  </si>
  <si>
    <t>M.16.01.02</t>
  </si>
  <si>
    <t>INNE ODWODNIENIA</t>
  </si>
  <si>
    <t>Odwodnienie zasypki przyczółka</t>
  </si>
  <si>
    <t>Rura drenarska Ø50-150 z obsypaniem</t>
  </si>
  <si>
    <t>M.25.01.01</t>
  </si>
  <si>
    <t>Wylot prefabrykowany</t>
  </si>
  <si>
    <t>M.13.03.00</t>
  </si>
  <si>
    <t>ŁOŻYSKA</t>
  </si>
  <si>
    <t>Łożyska garnkowe - siły obliczeniowe</t>
  </si>
  <si>
    <t>Łożyska garnkowe jednokier-przesuwne V=…. MN</t>
  </si>
  <si>
    <t>Łożyska garnkowe wielokier.-przesuwne V=…. MN</t>
  </si>
  <si>
    <t>Łożyska garnkowe stałe V=…. MN</t>
  </si>
  <si>
    <t>M.17.01.01</t>
  </si>
  <si>
    <t xml:space="preserve">URZĄDZENIA DYLATACYJNE </t>
  </si>
  <si>
    <t>Urządzenia dylatacyjne modułowe bez nakładek wyciszających - przesuw sumaryczny</t>
  </si>
  <si>
    <t>Urządzenia dylatacyjne jednomodułowe 80mm</t>
  </si>
  <si>
    <t>Urządzenia dylatacyjne modułowe 120mm</t>
  </si>
  <si>
    <t>M.18.01.02</t>
  </si>
  <si>
    <t>DYLATACJE SZCZELNE</t>
  </si>
  <si>
    <t>Zabezpieczenie przerw dylatacyjnych w konstrukcjach żelbetowych</t>
  </si>
  <si>
    <t>Zabezpieczenie szczelin dylatacyjnych taśmą PCV (np. dylatacja skrzydeł, korpusu, podłużna ustroju)</t>
  </si>
  <si>
    <t>M.18.01.03</t>
  </si>
  <si>
    <t>BEZPIECZEŃSTWO RUCHU</t>
  </si>
  <si>
    <t>ELEMENTY ZABEZPIECZAJĄCE</t>
  </si>
  <si>
    <t>Krawężnik mostowy kamienny</t>
  </si>
  <si>
    <t>Krawężnik mostowy 180x200mm</t>
  </si>
  <si>
    <t>M.19.01.01</t>
  </si>
  <si>
    <t>Krawężnik kamienny (zanikający)</t>
  </si>
  <si>
    <t>Krawężnik zanikający 20x35, na ławie</t>
  </si>
  <si>
    <t>Bariery ochronne stalowe</t>
  </si>
  <si>
    <t>Bariery ochronne z poręczą H2 W3</t>
  </si>
  <si>
    <t>M.19.01.03</t>
  </si>
  <si>
    <t>Balustrady</t>
  </si>
  <si>
    <t>Balustrady na drogowych obiektach mostowych</t>
  </si>
  <si>
    <t>Balustrada schodów skarp. i przejść serwis.</t>
  </si>
  <si>
    <t>M.19.01.04</t>
  </si>
  <si>
    <t>OSŁONY I EKRANY</t>
  </si>
  <si>
    <t>Osłony przeciwporażeniowe</t>
  </si>
  <si>
    <t>Rury osłonowe dla przewodów</t>
  </si>
  <si>
    <t>M.19.01.05</t>
  </si>
  <si>
    <t>INNE ROBOTY MOSTOWE</t>
  </si>
  <si>
    <t>ELEMENTY WYPOSAŻENIA OBIEKTU</t>
  </si>
  <si>
    <t>Rury osłonowe PCV</t>
  </si>
  <si>
    <t>Rury osłonowe HDPE fi140</t>
  </si>
  <si>
    <t>M.20.01.02</t>
  </si>
  <si>
    <t>Schody robocze z balustradą</t>
  </si>
  <si>
    <t>Schody skarpowe dla obsługi</t>
  </si>
  <si>
    <t>M.20.01.09</t>
  </si>
  <si>
    <t>Umocnienie stożków i skarp przyczółków</t>
  </si>
  <si>
    <t>Umocnienie skarp i pow. poziomych drobnowymiarowymi elementami bet. na zaprawie cem.-piaskowej</t>
  </si>
  <si>
    <t>M.20.01.05</t>
  </si>
  <si>
    <t>Znaki pomiarowe</t>
  </si>
  <si>
    <t>Znaki wysokościowe na obiekcie</t>
  </si>
  <si>
    <t>Znaki wysokościowe w sąsiedztwie obiektu</t>
  </si>
  <si>
    <t>M.20.01.04</t>
  </si>
  <si>
    <t>Zabezpieczenie powierzchni betonowych</t>
  </si>
  <si>
    <t>Zabezpieczenie antykorozyjne powierzchni betonowych - hydrofobizacja</t>
  </si>
  <si>
    <t>M.26.01.06</t>
  </si>
  <si>
    <t>ROBOTY RÓŻNE</t>
  </si>
  <si>
    <t>Próbne obciążenie drogowego obiektu mostowego</t>
  </si>
  <si>
    <t>Próbne obciążenie obiektu drogowego wraz z projektem</t>
  </si>
  <si>
    <t>Razem OBIEKT WD-1:</t>
  </si>
  <si>
    <t>M.20.01.11</t>
  </si>
  <si>
    <t>VI.1.23</t>
  </si>
  <si>
    <t>OBIEKT WD-2</t>
  </si>
  <si>
    <t>Beton filarów B45 (C35/45)</t>
  </si>
  <si>
    <t>Beton ław pod umoc. stożków nasyp. B25 (C20/25)</t>
  </si>
  <si>
    <t>Warstwa nieprzepuszczalna z maty bentonitowej</t>
  </si>
  <si>
    <t>Rury odpływowe i zbiorcze w instalacji odwod. Ø200</t>
  </si>
  <si>
    <t>Łożyska elastomerowe jednokier-przesuwne V=2,5-4,0MN</t>
  </si>
  <si>
    <t>Łożyska elastomerowe wielokier.-przesuwne V=2,0-6,5 MN</t>
  </si>
  <si>
    <t>Łożyska elastomerowe stałe V=6,5MN</t>
  </si>
  <si>
    <t>Bariery ochronne z poręczą H2 W2</t>
  </si>
  <si>
    <t>Bariery ochronne H2 W2</t>
  </si>
  <si>
    <t>Rury osłonowe fi500</t>
  </si>
  <si>
    <t>Razem OBIEKT WD-2:</t>
  </si>
  <si>
    <t>OBIEKT WD-3</t>
  </si>
  <si>
    <t>Zasypanie z zagęszczeniem grunt zbrojony</t>
  </si>
  <si>
    <t>Zbrojenie B500SP - skrzydła</t>
  </si>
  <si>
    <t>Zbrojenie B500SP - rama</t>
  </si>
  <si>
    <t>Beton skrzydeł B35 (C30/37)</t>
  </si>
  <si>
    <t>Beton ustroju nośnego B35 (C30/37)</t>
  </si>
  <si>
    <t>M.18.06.03</t>
  </si>
  <si>
    <t>Rura odprowadzająca wodę z sączka Ø50</t>
  </si>
  <si>
    <t>Łożyska elastomerowe - siły obliczeniowe</t>
  </si>
  <si>
    <t>Konstrukcje oporowe</t>
  </si>
  <si>
    <t>Konstrukcja oporowa z gruntu zbrojonego</t>
  </si>
  <si>
    <t>M.20.01.12</t>
  </si>
  <si>
    <t>Razem OBIEKT WD-3:</t>
  </si>
  <si>
    <t>VII.1.1</t>
  </si>
  <si>
    <t>VII.1.2</t>
  </si>
  <si>
    <t>VII.1.3</t>
  </si>
  <si>
    <t>VII.1.4</t>
  </si>
  <si>
    <t>VII.1.5</t>
  </si>
  <si>
    <t>VII.1.6</t>
  </si>
  <si>
    <t>VII.1.7</t>
  </si>
  <si>
    <t>VII.1.8</t>
  </si>
  <si>
    <t>VII.1.9</t>
  </si>
  <si>
    <t>VII.1.10</t>
  </si>
  <si>
    <t>VII.1.11</t>
  </si>
  <si>
    <t>VII.1.12</t>
  </si>
  <si>
    <t>VII.1.13</t>
  </si>
  <si>
    <t>VII.1.14</t>
  </si>
  <si>
    <t>VII.1.15</t>
  </si>
  <si>
    <t>VII.1.16</t>
  </si>
  <si>
    <t>VII.1.17</t>
  </si>
  <si>
    <t>VII.1.18</t>
  </si>
  <si>
    <t>VII.1.19</t>
  </si>
  <si>
    <t>VII.1.20</t>
  </si>
  <si>
    <t>VII.1.21</t>
  </si>
  <si>
    <t>VII.1.22</t>
  </si>
  <si>
    <t>VII.1.24</t>
  </si>
  <si>
    <t>VII.1.25</t>
  </si>
  <si>
    <t>VII.1.26</t>
  </si>
  <si>
    <t>VII.1.27</t>
  </si>
  <si>
    <t>VII.1.28</t>
  </si>
  <si>
    <t>VII.1.29</t>
  </si>
  <si>
    <t>VII.1.30</t>
  </si>
  <si>
    <t>VII.1.31</t>
  </si>
  <si>
    <t>VII.1.32</t>
  </si>
  <si>
    <t>VII.1.33</t>
  </si>
  <si>
    <t>VII.1.34</t>
  </si>
  <si>
    <t>VII.1.35</t>
  </si>
  <si>
    <t>VII.1.36</t>
  </si>
  <si>
    <t>VII.1.37</t>
  </si>
  <si>
    <t>VII.1.38</t>
  </si>
  <si>
    <t>VII.1.39</t>
  </si>
  <si>
    <t>VII.1.40</t>
  </si>
  <si>
    <t>VII.1.41</t>
  </si>
  <si>
    <t>VII.1.42</t>
  </si>
  <si>
    <t>VII.1.43</t>
  </si>
  <si>
    <t>VII.1.44</t>
  </si>
  <si>
    <t>VII.1.45</t>
  </si>
  <si>
    <t>VII.1.46</t>
  </si>
  <si>
    <t>VII.1.47</t>
  </si>
  <si>
    <t>VII.1.48</t>
  </si>
  <si>
    <t>VII.1.49</t>
  </si>
  <si>
    <t>VII.1.50</t>
  </si>
  <si>
    <t>VII.1.51</t>
  </si>
  <si>
    <t>VII.1.52</t>
  </si>
  <si>
    <t>VII.1.53</t>
  </si>
  <si>
    <t>VII.1.54</t>
  </si>
  <si>
    <t>VII.1.55</t>
  </si>
  <si>
    <t>VII.1.56</t>
  </si>
  <si>
    <t>VII.1.57</t>
  </si>
  <si>
    <t>VII.1.58</t>
  </si>
  <si>
    <t>VII.1.59</t>
  </si>
  <si>
    <t>VII.1.60</t>
  </si>
  <si>
    <t>VII.1.61</t>
  </si>
  <si>
    <t>VII.1.62</t>
  </si>
  <si>
    <t>VII.1.63</t>
  </si>
  <si>
    <t>VII.2.1</t>
  </si>
  <si>
    <t>VII.2.2</t>
  </si>
  <si>
    <t>VII.2.3</t>
  </si>
  <si>
    <t>VII.2.4</t>
  </si>
  <si>
    <t>VII.2.5</t>
  </si>
  <si>
    <t>VII.2.6</t>
  </si>
  <si>
    <t>VII.2.7</t>
  </si>
  <si>
    <t>VII.2.8</t>
  </si>
  <si>
    <t>VII.2.9</t>
  </si>
  <si>
    <t>VII.2.10</t>
  </si>
  <si>
    <t>VII.2.11</t>
  </si>
  <si>
    <t>VII.2.12</t>
  </si>
  <si>
    <t>VII.2.13</t>
  </si>
  <si>
    <t>VII.2.14</t>
  </si>
  <si>
    <t>VII.2.15</t>
  </si>
  <si>
    <t>VII.2.16</t>
  </si>
  <si>
    <t>VII.2.17</t>
  </si>
  <si>
    <t>VII.2.18</t>
  </si>
  <si>
    <t>VII.2.19</t>
  </si>
  <si>
    <t>VII.2.20</t>
  </si>
  <si>
    <t>VII.2.21</t>
  </si>
  <si>
    <t>VII.2.22</t>
  </si>
  <si>
    <t>VII.2.23</t>
  </si>
  <si>
    <t>VII.2.24</t>
  </si>
  <si>
    <t>VII.2.25</t>
  </si>
  <si>
    <t>VII.2.26</t>
  </si>
  <si>
    <t>VII.2.27</t>
  </si>
  <si>
    <t>VII.2.28</t>
  </si>
  <si>
    <t>VII.2.29</t>
  </si>
  <si>
    <t>VII.2.30</t>
  </si>
  <si>
    <t>VII.2.31</t>
  </si>
  <si>
    <t>VII.2.32</t>
  </si>
  <si>
    <t>VII.2.33</t>
  </si>
  <si>
    <t>VII.2.34</t>
  </si>
  <si>
    <t>VII.2.35</t>
  </si>
  <si>
    <t>VII.2.36</t>
  </si>
  <si>
    <t>VII.2.37</t>
  </si>
  <si>
    <t>VII.2.38</t>
  </si>
  <si>
    <t>VII.2.39</t>
  </si>
  <si>
    <t>VII.2.40</t>
  </si>
  <si>
    <t>VII.2.41</t>
  </si>
  <si>
    <t>VII.2.42</t>
  </si>
  <si>
    <t>VII.2.43</t>
  </si>
  <si>
    <t>VII.2.44</t>
  </si>
  <si>
    <t>VII.2.45</t>
  </si>
  <si>
    <t>VII.2.46</t>
  </si>
  <si>
    <t>VII.2.47</t>
  </si>
  <si>
    <t>VII.2.48</t>
  </si>
  <si>
    <t>VII.2.49</t>
  </si>
  <si>
    <t>VII.2.50</t>
  </si>
  <si>
    <t>VII.2.51</t>
  </si>
  <si>
    <t>VII.2.52</t>
  </si>
  <si>
    <t>VII.2.53</t>
  </si>
  <si>
    <t>VII.2.54</t>
  </si>
  <si>
    <t>VII.2.55</t>
  </si>
  <si>
    <t>VII.2.56</t>
  </si>
  <si>
    <t>VII.2.57</t>
  </si>
  <si>
    <t>VII.2.58</t>
  </si>
  <si>
    <t>VII.2.59</t>
  </si>
  <si>
    <t>VII.2.60</t>
  </si>
  <si>
    <t>VII.2.61</t>
  </si>
  <si>
    <t>VII.2.62</t>
  </si>
  <si>
    <t>VII.3.1</t>
  </si>
  <si>
    <t>VII.3.2</t>
  </si>
  <si>
    <t>VII.3.3</t>
  </si>
  <si>
    <t>VII.3.4</t>
  </si>
  <si>
    <t>VII.3.5</t>
  </si>
  <si>
    <t>VII.3.6</t>
  </si>
  <si>
    <t>VII.3.7</t>
  </si>
  <si>
    <t>VII.3.8</t>
  </si>
  <si>
    <t>VII.3.9</t>
  </si>
  <si>
    <t>VII.3.10</t>
  </si>
  <si>
    <t>VII.3.11</t>
  </si>
  <si>
    <t>VII.3.12</t>
  </si>
  <si>
    <t>VII.3.13</t>
  </si>
  <si>
    <t>VII.3.14</t>
  </si>
  <si>
    <t>VII.3.15</t>
  </si>
  <si>
    <t>VII.3.16</t>
  </si>
  <si>
    <t>VII.3.17</t>
  </si>
  <si>
    <t>VII.3.18</t>
  </si>
  <si>
    <t>VII.3.19</t>
  </si>
  <si>
    <t>VII.3.20</t>
  </si>
  <si>
    <t>VII.3.21</t>
  </si>
  <si>
    <t>VII.3.22</t>
  </si>
  <si>
    <t>VII.3.23</t>
  </si>
  <si>
    <t>VII.3.24</t>
  </si>
  <si>
    <t>VII.3.25</t>
  </si>
  <si>
    <t>VII.3.26</t>
  </si>
  <si>
    <t>VII.3.27</t>
  </si>
  <si>
    <t>VII.3.28</t>
  </si>
  <si>
    <t>VII.3.29</t>
  </si>
  <si>
    <t>VII.3.30</t>
  </si>
  <si>
    <t>VII.3.31</t>
  </si>
  <si>
    <t>VII.3.32</t>
  </si>
  <si>
    <t>VII.3.33</t>
  </si>
  <si>
    <t>VII.3.34</t>
  </si>
  <si>
    <t>VII.3.35</t>
  </si>
  <si>
    <t>VII.3.36</t>
  </si>
  <si>
    <t>VII.3.37</t>
  </si>
  <si>
    <t>VII.3.38</t>
  </si>
  <si>
    <t>VII.3.39</t>
  </si>
  <si>
    <t>VII.3.40</t>
  </si>
  <si>
    <t>VII.3.41</t>
  </si>
  <si>
    <t>VII.3.42</t>
  </si>
  <si>
    <t>VII.3.43</t>
  </si>
  <si>
    <t>VII.3.44</t>
  </si>
  <si>
    <t>VII.3.45</t>
  </si>
  <si>
    <t>VII.3.46</t>
  </si>
  <si>
    <t>VII.3.47</t>
  </si>
  <si>
    <t>VII.3.48</t>
  </si>
  <si>
    <t>VIII. Kanał Technologiczny</t>
  </si>
  <si>
    <t>Budowa studni kablowych SKR-2 z pokrywą z zabezpieczeniem mechaniczno-ryglowym</t>
  </si>
  <si>
    <t>Razem  VIII. KANAŁ TECHNOLOGICZNY:</t>
  </si>
  <si>
    <t>LIKWIDACJA KOLIZJI ENERGETYCZNYCH</t>
  </si>
  <si>
    <t>Usunięcie kolizji sieci energetycznych wraz z robotami ziemnymi,wywozem, utylizacją, podsypką, obsypką, zagęszczeniem nasypów</t>
  </si>
  <si>
    <t>Demontaż słupa krańcowego</t>
  </si>
  <si>
    <t>Demontaż istn. słupów przelotowych</t>
  </si>
  <si>
    <t>Demonaż istn. linii napowietrznej  3xAFL-50</t>
  </si>
  <si>
    <t>km/1 przewód</t>
  </si>
  <si>
    <t>Linia napowietrzna 15kV</t>
  </si>
  <si>
    <t>Montaż i ustawienie słupa krańcowy z rozłacznikiem i głowicami typu Kgr Em-13,5/17,5 - kompletny</t>
  </si>
  <si>
    <t>Montaż głowic kablowych - zarobienie na sucho końca kabla Al 1-żyłowego o przekroju do 400 mm2 na napięcie do 1 kV o izolacji i powłoce z tworzyw sztucznych</t>
  </si>
  <si>
    <t>Montaż przewodów o przekroju do 50 mm2 rozciąganych z udziałem podnośnika samochodowego dla linii niskiego napięcia (odcinek linii do 300 m)</t>
  </si>
  <si>
    <t>Montaż głowic olejowych napowietrznych na kablach 1-żyłowych (Al do 240 mm2) na U do 10 kV o izolacji i powłoce z tworzyw sztucznych - 2-3 głowice w strefie</t>
  </si>
  <si>
    <t>Sieć kablowa 15kV</t>
  </si>
  <si>
    <t>Układanie rur ochronnych z PCW o śr. do 140 mm w wykopie - SRS-160</t>
  </si>
  <si>
    <t>Zabezpieczenie istniejących kabli 15kV rurami dwudzielnymi A160-PS</t>
  </si>
  <si>
    <t>Układanie kabli jednożyłowych o masie do 2.0 kg/m na napięcie znamionowe poniżej 110 kV w rowach kablowych</t>
  </si>
  <si>
    <t>Układanie kabli jednożyłowych o masie do 3.0 kg/m na nap. znamionowe poniżej 110 kV w rurach, pustakach lub kanałach zamkniętych</t>
  </si>
  <si>
    <t>Montaż w rowach muf przelotowych z taśm izolacyjnych na kablach jednożyłowych z żyłami Al o przekroju do 240 mm2 na napięcie do 20 kV o izolacji i powłoce z tworzyw sztucznych</t>
  </si>
  <si>
    <t>Badanie odcinków linii kablowych do 15 kV</t>
  </si>
  <si>
    <t>Badanie odcinków linii napowietrznych do 30 kV</t>
  </si>
  <si>
    <t>Razem  LIKWIDACJA KOLIZJI ENERGETYCZYCH: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</si>
  <si>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</si>
  <si>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</si>
  <si>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</si>
  <si>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</si>
  <si>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</si>
  <si>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</si>
  <si>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</si>
  <si>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</si>
  <si>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</si>
  <si>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</si>
  <si>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</si>
  <si>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</si>
  <si>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</si>
  <si>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</si>
  <si>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</si>
  <si>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Rury ochronne z PCW o średnicy do 110 mm w wykopie SRS-110</t>
  </si>
  <si>
    <t>Przepychanie rur stalowych o średnicy do 100 mm pod drogami i nasypami - za pierwszą rurę</t>
  </si>
  <si>
    <t>Układanie bednarki w kanałach lub tunelach luzem - bednarka do 120 mm2</t>
  </si>
  <si>
    <t>Słup oświetleniowy aluminiowy w kolorze szampańskim  h=8,5m, z robotami ziemnymi, posadowieniem i fundamentem</t>
  </si>
  <si>
    <t>Słup oświetleniowy aluminiowy w kolorze szampańskim  h=8,5m montowany na wiadukcie</t>
  </si>
  <si>
    <t>Słup oświetleniowy aluminiowy w kolorze szampańskim  h=8,5m, słup przegubowy montowany na wiadukcie</t>
  </si>
  <si>
    <t>Montaż wysięgników rurowych o ciężarze do 15 kg na słupie - WR-T1/1,5/5</t>
  </si>
  <si>
    <t>PRZEBUDOWA SIECI OŚWIETLENIOWEJ</t>
  </si>
  <si>
    <t>IX. Przebudowa sieci oświetleniowej oraz likwidacja kolizji energetycznych</t>
  </si>
  <si>
    <t>Razem  IX. Przebudowa sieci oświetleniowej oraz likwidacja kolizji sieci energetycznych: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</si>
  <si>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</si>
  <si>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</si>
  <si>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</si>
  <si>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</si>
  <si>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</si>
  <si>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</si>
  <si>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</si>
  <si>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</si>
  <si>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 xml:space="preserve">Roboty kablowe wraz z robotami ziemnymi, podsypką, obsypką, zagęszczeniem </t>
  </si>
  <si>
    <t>Demontaż kabla sygnalizacyjnego   YKSY 24x1,5 w ziemi wraz z wywozem i utylizacją</t>
  </si>
  <si>
    <t>Demontaż istniejącej sieci elektroenergetycznej napowietrznej 15kV wraz z wywozem i utylizacją</t>
  </si>
  <si>
    <t>Demontaż kabla teletechnicznego   XzTKMXpw 10(5)x4x0,8  w ziemi wraz z wywozem i utylizacją</t>
  </si>
  <si>
    <t>Dostawa i układanie kabla sygnalizacyjnego   YKSY 24x1,5 w ziemi</t>
  </si>
  <si>
    <t>Dostawa i wciąganie  kabla sygnalizacyjnego   YKSY 24x1,5 do rur</t>
  </si>
  <si>
    <t>Dostawa i układanie  kabla  teletechnicznego   XzTKMXpw 10(5)x4x0,8 w ziemi</t>
  </si>
  <si>
    <t>Ułożenie kabla sygnalizacyjnego zapasu w ziemi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</si>
  <si>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</si>
  <si>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</si>
  <si>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</si>
  <si>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</si>
  <si>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</si>
  <si>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</si>
  <si>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</si>
  <si>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</si>
  <si>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</si>
  <si>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</si>
  <si>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</si>
  <si>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II.1</t>
  </si>
  <si>
    <t>II.2</t>
  </si>
  <si>
    <t>II.3</t>
  </si>
  <si>
    <t>II.4</t>
  </si>
  <si>
    <t>II.5</t>
  </si>
  <si>
    <t>II.6</t>
  </si>
  <si>
    <t>III. ROBOTY PRZYGOTOWACZE i ZIELEŃ DROGOWA</t>
  </si>
  <si>
    <t>Razem III. ROBOTY PRZYGOTOWACZE i ZIELEŃ DROGOWA:</t>
  </si>
  <si>
    <t>IV.1.6</t>
  </si>
  <si>
    <t>IV.2</t>
  </si>
  <si>
    <t>IV.2.1</t>
  </si>
  <si>
    <t>IV.2.2</t>
  </si>
  <si>
    <t>IV.2.3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</si>
  <si>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</si>
  <si>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</si>
  <si>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</si>
  <si>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</si>
  <si>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</si>
  <si>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</si>
  <si>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</si>
  <si>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</si>
  <si>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IV.3.9</t>
  </si>
  <si>
    <t>IV.3.10</t>
  </si>
  <si>
    <t>IV.4</t>
  </si>
  <si>
    <t>IV.4.1</t>
  </si>
  <si>
    <t>IV.4.2</t>
  </si>
  <si>
    <t>IV.4.3</t>
  </si>
  <si>
    <t>IV.4.4</t>
  </si>
  <si>
    <t>IV.4.5</t>
  </si>
  <si>
    <t>IV.5</t>
  </si>
  <si>
    <t>IV.5.1</t>
  </si>
  <si>
    <t>IV.5.2</t>
  </si>
  <si>
    <t>IV.6</t>
  </si>
  <si>
    <t>IV.6.1</t>
  </si>
  <si>
    <t>IV.6.2</t>
  </si>
  <si>
    <t>IV.6.3</t>
  </si>
  <si>
    <t>IV.6.4</t>
  </si>
  <si>
    <t>IV.6.5</t>
  </si>
  <si>
    <t>IV.6.6</t>
  </si>
  <si>
    <t>IV.6.7</t>
  </si>
  <si>
    <t>IV.6.8</t>
  </si>
  <si>
    <t>IV.6.9</t>
  </si>
  <si>
    <t>IV.6.10</t>
  </si>
  <si>
    <t>IV.7</t>
  </si>
  <si>
    <t>IV.7.1</t>
  </si>
  <si>
    <t>IV.7.2</t>
  </si>
  <si>
    <t>IV.7.3</t>
  </si>
  <si>
    <t>V. Kanalizacja deszczowa</t>
  </si>
  <si>
    <t>V.1</t>
  </si>
  <si>
    <t>V.1.1</t>
  </si>
  <si>
    <t>V.1.2</t>
  </si>
  <si>
    <t>V.1.3</t>
  </si>
  <si>
    <t>V.1.4</t>
  </si>
  <si>
    <t>V.1.5</t>
  </si>
  <si>
    <t>V.1.6</t>
  </si>
  <si>
    <t>V.1.7</t>
  </si>
  <si>
    <t>V.1.8</t>
  </si>
  <si>
    <t>V.1.9</t>
  </si>
  <si>
    <t>V.1.10</t>
  </si>
  <si>
    <t>V.1.11</t>
  </si>
  <si>
    <t>V.1.12</t>
  </si>
  <si>
    <t>Razem V. Kanalizacja deszczowa:</t>
  </si>
  <si>
    <t xml:space="preserve">Razem IV. Układ drogowy  </t>
  </si>
  <si>
    <t>Ułożenie kabla teletechnicznego zapasu w ziemi</t>
  </si>
  <si>
    <t>Ułożenie rury PP 110/5</t>
  </si>
  <si>
    <t>Zabudowa mufy kalowej dla kabli YKSY 24x1,5,  XzTKMXpw 10(5)x4x0,8</t>
  </si>
  <si>
    <t>Dokumentacja powykonawcza  srk (w tym podkład branżowy dla geodezji)</t>
  </si>
  <si>
    <t>A.01.01.</t>
  </si>
  <si>
    <t>X.1</t>
  </si>
  <si>
    <t>X.2</t>
  </si>
  <si>
    <t>X.3</t>
  </si>
  <si>
    <t>X.4</t>
  </si>
  <si>
    <t>X.5</t>
  </si>
  <si>
    <t>X.6</t>
  </si>
  <si>
    <t>X.7</t>
  </si>
  <si>
    <t>X.8</t>
  </si>
  <si>
    <t>X.9</t>
  </si>
  <si>
    <t>X.10</t>
  </si>
  <si>
    <t>X.11</t>
  </si>
  <si>
    <t>XI. Przebudowa sieci telekomunikacyjnych</t>
  </si>
  <si>
    <t>X. Automatyka kolejowa</t>
  </si>
  <si>
    <t>Razem  X. Automatyka kolejowa:</t>
  </si>
  <si>
    <t xml:space="preserve">Odkopanie i ponowne ułożenie linii kablowej (przesunięcie) </t>
  </si>
  <si>
    <t>Przebudowa kabla miedzianego XzTKMXpw 35x4x0,8, wraz zprzełaczeniem i pomiarami</t>
  </si>
  <si>
    <t>Budowa rurociągu kablowego 2xHDPE 40/3,7</t>
  </si>
  <si>
    <t>Przebudowa kabla światłowodowego Z-XOTKtsd 48J, wraz z przełaczeniem i pomiarami</t>
  </si>
  <si>
    <t>XI.1</t>
  </si>
  <si>
    <t>XI.2</t>
  </si>
  <si>
    <t>XI.3</t>
  </si>
  <si>
    <t>XI.4</t>
  </si>
  <si>
    <t>D.01.03.03</t>
  </si>
  <si>
    <t>Razem  XI. Przebudowa sieci telekomunikacyjnych:</t>
  </si>
  <si>
    <t>XII. Usunięcie kolizji elektroenergetycznych - PKP</t>
  </si>
  <si>
    <t>Rury ochronne z PCW o średnicy do 110 mm w wykopie -zabezpieczenie istniejącego kabla rurą dwudzielną R*2</t>
  </si>
  <si>
    <t>XII.1</t>
  </si>
  <si>
    <t>XII.2</t>
  </si>
  <si>
    <t>XII.3</t>
  </si>
  <si>
    <t>XII.4</t>
  </si>
  <si>
    <t>XII.5</t>
  </si>
  <si>
    <t>Razem  XII. Usunięcie kolizji elektroenergetycznych - PKP:</t>
  </si>
  <si>
    <t>XIII. Przebudowa linii WN</t>
  </si>
  <si>
    <t>XIII.1</t>
  </si>
  <si>
    <t>XIII.2</t>
  </si>
  <si>
    <t>XIII.3</t>
  </si>
  <si>
    <t>XIII.4</t>
  </si>
  <si>
    <t>XIII.5</t>
  </si>
  <si>
    <t>stanowisko</t>
  </si>
  <si>
    <t>XIII.6</t>
  </si>
  <si>
    <t>XIII.7</t>
  </si>
  <si>
    <t>IX</t>
  </si>
  <si>
    <t>X</t>
  </si>
  <si>
    <t>XI</t>
  </si>
  <si>
    <t>XII</t>
  </si>
  <si>
    <t>XIII</t>
  </si>
  <si>
    <t>VII. Obiekty WD-1, WD-2, WD-3</t>
  </si>
  <si>
    <t>IX. Przebudowa sieci oświetleniowej oraz likwidacja kolizji energet.</t>
  </si>
  <si>
    <t xml:space="preserve">                                                                </t>
  </si>
  <si>
    <r>
      <t>Nawierzchnia jezdni z asfaltu lanego MA-11 gr.</t>
    </r>
    <r>
      <rPr>
        <strike/>
        <sz val="10"/>
        <color rgb="FFFF0000"/>
        <rFont val="Arial Narrow"/>
        <family val="2"/>
        <charset val="238"/>
      </rPr>
      <t xml:space="preserve"> 4cm</t>
    </r>
    <r>
      <rPr>
        <sz val="10"/>
        <color rgb="FFFF0000"/>
        <rFont val="Arial Narrow"/>
        <family val="2"/>
        <charset val="238"/>
      </rPr>
      <t xml:space="preserve"> 5cm</t>
    </r>
  </si>
  <si>
    <r>
      <t xml:space="preserve">Nawierzchnia jezdni z asfaltu lanego MA-11 gr. </t>
    </r>
    <r>
      <rPr>
        <strike/>
        <sz val="10"/>
        <color rgb="FFFF0000"/>
        <rFont val="Arial Narrow"/>
        <family val="2"/>
        <charset val="238"/>
      </rPr>
      <t>4cm</t>
    </r>
    <r>
      <rPr>
        <sz val="10"/>
        <color rgb="FFFF0000"/>
        <rFont val="Arial Narrow"/>
        <family val="2"/>
        <charset val="238"/>
      </rPr>
      <t xml:space="preserve"> 5cm</t>
    </r>
  </si>
  <si>
    <t>VII.3.28a</t>
  </si>
  <si>
    <r>
      <t xml:space="preserve">Humusowanie skarp </t>
    </r>
    <r>
      <rPr>
        <strike/>
        <sz val="10"/>
        <color rgb="FFFF0000"/>
        <rFont val="Arial Narrow"/>
        <family val="2"/>
        <charset val="238"/>
      </rPr>
      <t>z obsianiem trawą</t>
    </r>
    <r>
      <rPr>
        <sz val="10"/>
        <color rgb="FFFF0000"/>
        <rFont val="Arial Narrow"/>
        <family val="2"/>
        <charset val="238"/>
      </rPr>
      <t xml:space="preserve"> wraz z hydroobsiewem - warstwa humusu gr. 15cm</t>
    </r>
  </si>
  <si>
    <t>IV.2.1a</t>
  </si>
  <si>
    <r>
      <t>m</t>
    </r>
    <r>
      <rPr>
        <vertAlign val="superscript"/>
        <sz val="11"/>
        <color rgb="FFFF0000"/>
        <rFont val="Arial Narrow"/>
        <family val="2"/>
        <charset val="238"/>
      </rPr>
      <t>3</t>
    </r>
  </si>
  <si>
    <t>IV.2.3a</t>
  </si>
  <si>
    <t>Wykonanie nasypów - wymiana gruntu</t>
  </si>
  <si>
    <t>D.02.03.01c</t>
  </si>
  <si>
    <t>IV.2.3b</t>
  </si>
  <si>
    <t>IV.2.3c</t>
  </si>
  <si>
    <t>IV.2.3d</t>
  </si>
  <si>
    <t>IV.2.3e</t>
  </si>
  <si>
    <t>Budowa, eksploatacja i likwidacji, wraz z rekultywacją, dróg technologicznych (dojazdowych)</t>
  </si>
  <si>
    <t>II.7</t>
  </si>
  <si>
    <t>Warstwa mrozoochronna z mieszanki niezwiązanej lub gruntu niewysadzinowego (naturalnego lub antropogenicznego) CBR&gt;=35% - warstwa grubości 22 cm (G1)</t>
  </si>
  <si>
    <t>XIII. Przebudowa linii WN 110kV</t>
  </si>
  <si>
    <t xml:space="preserve">Odtworzenie trasy linii w terenie nieprzejrzystym (zalesionym) </t>
  </si>
  <si>
    <t xml:space="preserve">Fundamenty prefabrykowane typu SFGD 200/320 wraz z zabezpieczeniem antykorozyjnym </t>
  </si>
  <si>
    <t>Uziom prętowy</t>
  </si>
  <si>
    <t xml:space="preserve">Uziom powierzchniowy w wykopie </t>
  </si>
  <si>
    <t>Pomiar rezystancji uziemienia słupa linii elektroenergetycznej o napięciu do 110 kV</t>
  </si>
  <si>
    <t>t</t>
  </si>
  <si>
    <t>Dodatkowe konstrukcje stalowych słupów kratowych - zabezpieczenie słupa przed rozkręceniem</t>
  </si>
  <si>
    <t>Łańcuchy typu ŁO2 z izolacją długopniową dla I, II, III strefy zabrudzeniowej linii 110 kV z przewodem AFL-6 185 mm2</t>
  </si>
  <si>
    <t>Przewody robocze typu AFL-6 185 mm2 bez skrzyżowań w sekcji o długości do 0,5 km lub do 2 przęseł w sekcji - montaż nowych przewodów</t>
  </si>
  <si>
    <t>km/3prze</t>
  </si>
  <si>
    <t>Mostki przewodów roboczych typu AFL-6 185 mm2 na słupach mocnych</t>
  </si>
  <si>
    <t xml:space="preserve">Przewody odgromowe typu AFL-1,7 70 mm2 bez skrzyżowań w sekcji o długości do 0,5 km lub do 2 przęseł w sekcji </t>
  </si>
  <si>
    <t>km/1prze</t>
  </si>
  <si>
    <t>Zawieszenie ZO na przewód typu AFL-6 70 mm2</t>
  </si>
  <si>
    <t>Tłumiki drgań VSD</t>
  </si>
  <si>
    <t>Dwukrotne malowanie pędzlem konstrukcji kratowej farbą nawierzchniową</t>
  </si>
  <si>
    <t>Tabliczki opisowe</t>
  </si>
  <si>
    <t>Razem  XIII. Przebudowa linii WN 110kV:</t>
  </si>
  <si>
    <t>Montaż i stawianie słupów mocnych serii OS24</t>
  </si>
  <si>
    <t>XIII.8</t>
  </si>
  <si>
    <t>XIII.9</t>
  </si>
  <si>
    <t>XIII.10</t>
  </si>
  <si>
    <t>XIII.11</t>
  </si>
  <si>
    <t>XIII.12</t>
  </si>
  <si>
    <t>XIII.13</t>
  </si>
  <si>
    <t>XIII.14</t>
  </si>
  <si>
    <t>XIII.15</t>
  </si>
  <si>
    <r>
      <t xml:space="preserve">Wbicie ścianek szczelnych </t>
    </r>
    <r>
      <rPr>
        <strike/>
        <sz val="10"/>
        <color rgb="FFFF0000"/>
        <rFont val="Arial Narrow"/>
        <family val="2"/>
        <charset val="238"/>
      </rPr>
      <t>(trac.)</t>
    </r>
  </si>
  <si>
    <t>VII.2.6a</t>
  </si>
  <si>
    <t xml:space="preserve">Demontaż ścianek szczelnych </t>
  </si>
  <si>
    <t>VII.1.6a</t>
  </si>
  <si>
    <t>III.1.9</t>
  </si>
  <si>
    <t>Karczowanie pni po wycince drzew z terenu zalesionego</t>
  </si>
  <si>
    <t>Wzmocnienie nasypów</t>
  </si>
  <si>
    <t>Wykonanie wykopów - wymiana gruntu</t>
  </si>
  <si>
    <t>Wkładki z geosiatki poliestrowej o wytrzymalości Fd≥20kN/m</t>
  </si>
  <si>
    <t>Wkładki z geosiatki poliestrowej o wytrzymalości Fd≥40kN/m</t>
  </si>
  <si>
    <t>Wzmocnienie materacem z geowłókniny o wytrzymałości Fd≥100kN/m
   z wypełnieniem kruszywem drobnym gr. 50 cm - geowłóknina</t>
  </si>
  <si>
    <t>Wzmocnienie materacem z geowłókniny o wytrzymałości Fd≥100kN/m
   z wypełnieniem kruszywem drobnym gr. 50 cm - kruszywo</t>
  </si>
  <si>
    <t xml:space="preserve">Kotwy kap </t>
  </si>
  <si>
    <t xml:space="preserve">Kotwy </t>
  </si>
  <si>
    <t>Kotwy</t>
  </si>
  <si>
    <t>Przepychanie rur stalowych o średnicy do 100 mm pod drogami i nasypami - za każdą następną rurę</t>
  </si>
  <si>
    <t xml:space="preserve">Rozebranie słupków prowadzących przymocowanych do bariery drogowej wraz z demontażem tarcz znaków drogowych </t>
  </si>
  <si>
    <t>VII.1.33a</t>
  </si>
  <si>
    <t>M.25.00.00</t>
  </si>
  <si>
    <t>E00/E01/E02</t>
  </si>
  <si>
    <t>XIV.1</t>
  </si>
  <si>
    <t>XIV.2</t>
  </si>
  <si>
    <t>XIV.3</t>
  </si>
  <si>
    <t>XIV.4</t>
  </si>
  <si>
    <t>XIV.5</t>
  </si>
  <si>
    <t>XIV.6</t>
  </si>
  <si>
    <t>XIV.7</t>
  </si>
  <si>
    <t>XIV.8</t>
  </si>
  <si>
    <t>XIV.9</t>
  </si>
  <si>
    <t>XIV.10</t>
  </si>
  <si>
    <t>XIV.11</t>
  </si>
  <si>
    <t>XIV.12</t>
  </si>
  <si>
    <t>Kabel elektroenergetyczny o żyle aluminiowej, izolacji i powłoce polwinitowej 0,6/1 kV ALdY 1x120 mm2</t>
  </si>
  <si>
    <t>mb</t>
  </si>
  <si>
    <t>Rura karbowana dwustronna VA 50</t>
  </si>
  <si>
    <t>Ogranicznik niskonapięciowy TZD-1N/R</t>
  </si>
  <si>
    <t>Obudowa OS 40 EMITER</t>
  </si>
  <si>
    <t>Rura karbowana dwuścienna niebieska DVK ø75</t>
  </si>
  <si>
    <t>Rura karbowana dwuścienna niebieska DVK ø50</t>
  </si>
  <si>
    <t>Końcówki aluminiowe ZKA120/12</t>
  </si>
  <si>
    <t>Śruby M12 z nakrętkami</t>
  </si>
  <si>
    <t>Kołek stalowy  kadmowy  (nr katalogowy 6850-1)</t>
  </si>
  <si>
    <t>Bednarka ocynkowana 30x4mm</t>
  </si>
  <si>
    <t>Uziom pionowy Galmar</t>
  </si>
  <si>
    <t>Tabliczki ostrzegawcze na osłony przeciwporażeniowe</t>
  </si>
  <si>
    <t>XIV</t>
  </si>
  <si>
    <t>XIV. Uszynienie obiektów nad linią PKP</t>
  </si>
  <si>
    <t>Razem  XIV. Uszynienie obiektów nad linią PKP:</t>
  </si>
  <si>
    <t>Mata bentonitowa</t>
  </si>
  <si>
    <t>ROBOTY PRZYGOTOWAWCZE</t>
  </si>
  <si>
    <r>
      <t xml:space="preserve">Urządzenia BRD </t>
    </r>
    <r>
      <rPr>
        <sz val="10"/>
        <color rgb="FFFF0000"/>
        <rFont val="Arial Narrow"/>
        <family val="2"/>
        <charset val="238"/>
      </rPr>
      <t>– znak U-3d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</si>
</sst>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,##0.0000"/>
    <numFmt numFmtId="166" formatCode="#,##0.00\ _z_ł"/>
    <numFmt numFmtId="167" formatCode="#,##0.000"/>
  </numFmts>
  <fonts count="55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Arial Narrow"/>
      <family val="2"/>
      <charset val="238"/>
    </font>
    <font>
      <sz val="9"/>
      <name val="Calibri"/>
      <family val="2"/>
      <charset val="238"/>
      <scheme val="minor"/>
    </font>
    <font>
      <strike/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vertAlign val="superscript"/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5" fillId="0" borderId="0"/>
  </cellStyleXfs>
  <cellXfs count="397">
    <xf numFmtId="0" fontId="0" fillId="0" borderId="0" xfId="0"/>
    <xf numFmtId="0" fontId="0" fillId="0" borderId="0" xfId="0" applyAlignment="1"/>
    <xf numFmtId="0" fontId="6" fillId="0" borderId="0" xfId="0" applyFont="1"/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0" fontId="7" fillId="0" borderId="0" xfId="0" applyFont="1"/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6" fillId="0" borderId="0" xfId="0" applyFont="1" applyBorder="1"/>
    <xf numFmtId="1" fontId="2" fillId="0" borderId="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6" xfId="0" applyBorder="1" applyAlignment="1"/>
    <xf numFmtId="0" fontId="0" fillId="0" borderId="26" xfId="0" applyBorder="1"/>
    <xf numFmtId="0" fontId="7" fillId="0" borderId="26" xfId="0" applyFont="1" applyBorder="1"/>
    <xf numFmtId="0" fontId="2" fillId="0" borderId="26" xfId="0" applyFont="1" applyBorder="1"/>
    <xf numFmtId="0" fontId="0" fillId="0" borderId="0" xfId="0" applyBorder="1" applyAlignment="1"/>
    <xf numFmtId="0" fontId="2" fillId="0" borderId="0" xfId="0" applyFont="1" applyBorder="1"/>
    <xf numFmtId="0" fontId="0" fillId="0" borderId="0" xfId="0" applyFont="1"/>
    <xf numFmtId="49" fontId="2" fillId="0" borderId="1" xfId="0" applyNumberFormat="1" applyFont="1" applyFill="1" applyBorder="1" applyAlignment="1">
      <alignment vertical="center" wrapText="1"/>
    </xf>
    <xf numFmtId="2" fontId="10" fillId="0" borderId="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vertical="center" wrapText="1"/>
    </xf>
    <xf numFmtId="2" fontId="0" fillId="0" borderId="0" xfId="0" applyNumberFormat="1"/>
    <xf numFmtId="0" fontId="9" fillId="0" borderId="1" xfId="5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18" fillId="0" borderId="0" xfId="0" applyFont="1"/>
    <xf numFmtId="2" fontId="18" fillId="0" borderId="0" xfId="0" applyNumberFormat="1" applyFont="1"/>
    <xf numFmtId="4" fontId="27" fillId="2" borderId="1" xfId="0" applyNumberFormat="1" applyFont="1" applyFill="1" applyBorder="1" applyAlignment="1">
      <alignment horizontal="center" vertical="center" wrapText="1"/>
    </xf>
    <xf numFmtId="4" fontId="27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49" fontId="2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49" fontId="24" fillId="0" borderId="5" xfId="2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5" xfId="5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0" fontId="22" fillId="0" borderId="0" xfId="0" applyFont="1"/>
    <xf numFmtId="0" fontId="6" fillId="5" borderId="0" xfId="0" applyFont="1" applyFill="1"/>
    <xf numFmtId="0" fontId="30" fillId="0" borderId="0" xfId="0" applyFont="1"/>
    <xf numFmtId="0" fontId="9" fillId="0" borderId="9" xfId="0" applyFont="1" applyBorder="1" applyAlignment="1">
      <alignment horizontal="left" vertical="center" wrapText="1"/>
    </xf>
    <xf numFmtId="49" fontId="9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8" xfId="0" applyNumberFormat="1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left" vertical="top" wrapText="1"/>
    </xf>
    <xf numFmtId="0" fontId="32" fillId="0" borderId="1" xfId="2" applyFont="1" applyFill="1" applyBorder="1" applyAlignment="1">
      <alignment horizontal="left" vertical="top"/>
    </xf>
    <xf numFmtId="4" fontId="32" fillId="0" borderId="1" xfId="2" applyNumberFormat="1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horizontal="left" vertical="top"/>
    </xf>
    <xf numFmtId="4" fontId="31" fillId="0" borderId="1" xfId="2" applyNumberFormat="1" applyFont="1" applyFill="1" applyBorder="1" applyAlignment="1">
      <alignment vertical="center"/>
    </xf>
    <xf numFmtId="2" fontId="31" fillId="0" borderId="8" xfId="0" applyNumberFormat="1" applyFont="1" applyFill="1" applyBorder="1" applyAlignment="1">
      <alignment vertical="top"/>
    </xf>
    <xf numFmtId="2" fontId="32" fillId="0" borderId="8" xfId="0" applyNumberFormat="1" applyFont="1" applyFill="1" applyBorder="1" applyAlignment="1">
      <alignment vertical="top"/>
    </xf>
    <xf numFmtId="2" fontId="32" fillId="0" borderId="33" xfId="0" applyNumberFormat="1" applyFont="1" applyFill="1" applyBorder="1" applyAlignment="1">
      <alignment vertical="top"/>
    </xf>
    <xf numFmtId="0" fontId="35" fillId="0" borderId="0" xfId="0" applyFont="1"/>
    <xf numFmtId="0" fontId="31" fillId="2" borderId="1" xfId="0" applyFont="1" applyFill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vertical="center"/>
    </xf>
    <xf numFmtId="0" fontId="9" fillId="0" borderId="27" xfId="2" applyFont="1" applyFill="1" applyBorder="1" applyAlignment="1">
      <alignment horizontal="left" vertical="top" wrapText="1"/>
    </xf>
    <xf numFmtId="0" fontId="18" fillId="0" borderId="0" xfId="0" applyFont="1" applyFill="1"/>
    <xf numFmtId="49" fontId="24" fillId="0" borderId="9" xfId="0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24" fillId="0" borderId="1" xfId="2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32" fillId="0" borderId="1" xfId="2" applyNumberFormat="1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/>
    </xf>
    <xf numFmtId="0" fontId="40" fillId="0" borderId="0" xfId="0" applyFont="1" applyFill="1" applyAlignment="1">
      <alignment vertical="top"/>
    </xf>
    <xf numFmtId="0" fontId="40" fillId="0" borderId="0" xfId="0" applyFont="1"/>
    <xf numFmtId="0" fontId="40" fillId="0" borderId="0" xfId="0" applyFont="1" applyFill="1"/>
    <xf numFmtId="0" fontId="9" fillId="0" borderId="1" xfId="0" applyFont="1" applyFill="1" applyBorder="1" applyAlignment="1">
      <alignment horizontal="center" vertical="top"/>
    </xf>
    <xf numFmtId="2" fontId="32" fillId="0" borderId="1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Font="1" applyFill="1" applyAlignment="1">
      <alignment vertical="top"/>
    </xf>
    <xf numFmtId="4" fontId="8" fillId="2" borderId="40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vertical="center"/>
    </xf>
    <xf numFmtId="4" fontId="18" fillId="0" borderId="0" xfId="0" applyNumberFormat="1" applyFont="1"/>
    <xf numFmtId="2" fontId="9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1" xfId="5" applyFont="1" applyFill="1" applyBorder="1" applyAlignment="1" applyProtection="1">
      <alignment horizontal="center" vertical="center" wrapText="1"/>
    </xf>
    <xf numFmtId="2" fontId="41" fillId="0" borderId="8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 wrapText="1"/>
    </xf>
    <xf numFmtId="49" fontId="47" fillId="0" borderId="1" xfId="0" applyNumberFormat="1" applyFont="1" applyBorder="1" applyAlignment="1">
      <alignment vertical="center" wrapText="1"/>
    </xf>
    <xf numFmtId="0" fontId="1" fillId="0" borderId="31" xfId="0" applyFont="1" applyBorder="1"/>
    <xf numFmtId="0" fontId="9" fillId="0" borderId="5" xfId="5" applyFont="1" applyBorder="1" applyAlignment="1" applyProtection="1">
      <alignment horizontal="center" vertical="center" wrapText="1"/>
      <protection locked="0"/>
    </xf>
    <xf numFmtId="2" fontId="9" fillId="0" borderId="8" xfId="0" applyNumberFormat="1" applyFont="1" applyBorder="1" applyAlignment="1">
      <alignment vertical="center"/>
    </xf>
    <xf numFmtId="0" fontId="9" fillId="0" borderId="1" xfId="5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vertical="center"/>
    </xf>
    <xf numFmtId="4" fontId="9" fillId="0" borderId="1" xfId="5" applyNumberFormat="1" applyFont="1" applyFill="1" applyBorder="1" applyAlignment="1" applyProtection="1">
      <alignment horizontal="center" vertical="center" wrapText="1"/>
    </xf>
    <xf numFmtId="0" fontId="9" fillId="0" borderId="25" xfId="5" applyFont="1" applyFill="1" applyBorder="1" applyAlignment="1" applyProtection="1">
      <alignment horizontal="center" vertical="center" wrapText="1"/>
      <protection locked="0"/>
    </xf>
    <xf numFmtId="0" fontId="9" fillId="0" borderId="1" xfId="5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vertical="top" wrapText="1"/>
    </xf>
    <xf numFmtId="2" fontId="46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vertical="center"/>
    </xf>
    <xf numFmtId="4" fontId="41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1" fillId="0" borderId="25" xfId="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9" fillId="0" borderId="25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vertical="top"/>
    </xf>
    <xf numFmtId="0" fontId="32" fillId="0" borderId="1" xfId="0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2" fontId="31" fillId="0" borderId="8" xfId="0" applyNumberFormat="1" applyFont="1" applyFill="1" applyBorder="1" applyAlignment="1">
      <alignment horizontal="left" vertical="top"/>
    </xf>
    <xf numFmtId="0" fontId="32" fillId="0" borderId="8" xfId="0" applyFont="1" applyFill="1" applyBorder="1" applyAlignment="1">
      <alignment horizontal="left" vertical="top" wrapText="1"/>
    </xf>
    <xf numFmtId="4" fontId="9" fillId="0" borderId="1" xfId="2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left" vertical="top"/>
    </xf>
    <xf numFmtId="2" fontId="9" fillId="0" borderId="8" xfId="0" applyNumberFormat="1" applyFont="1" applyFill="1" applyBorder="1" applyAlignment="1">
      <alignment horizontal="left" vertical="top"/>
    </xf>
    <xf numFmtId="2" fontId="32" fillId="0" borderId="7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31" fillId="0" borderId="0" xfId="0" applyFont="1" applyFill="1"/>
    <xf numFmtId="4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top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top"/>
    </xf>
    <xf numFmtId="4" fontId="0" fillId="0" borderId="0" xfId="0" applyNumberFormat="1" applyFill="1"/>
    <xf numFmtId="0" fontId="41" fillId="0" borderId="1" xfId="0" applyFont="1" applyFill="1" applyBorder="1" applyAlignment="1">
      <alignment horizontal="left" vertical="center" wrapText="1"/>
    </xf>
    <xf numFmtId="0" fontId="41" fillId="0" borderId="1" xfId="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right" vertical="center"/>
    </xf>
    <xf numFmtId="49" fontId="24" fillId="6" borderId="5" xfId="2" applyNumberFormat="1" applyFont="1" applyFill="1" applyBorder="1" applyAlignment="1">
      <alignment horizontal="left" vertical="top" wrapText="1"/>
    </xf>
    <xf numFmtId="0" fontId="24" fillId="6" borderId="1" xfId="2" applyFont="1" applyFill="1" applyBorder="1" applyAlignment="1">
      <alignment horizontal="left" vertical="top" wrapText="1"/>
    </xf>
    <xf numFmtId="0" fontId="32" fillId="6" borderId="1" xfId="2" applyFont="1" applyFill="1" applyBorder="1" applyAlignment="1">
      <alignment horizontal="left" vertical="top" wrapText="1"/>
    </xf>
    <xf numFmtId="166" fontId="41" fillId="0" borderId="1" xfId="0" applyNumberFormat="1" applyFont="1" applyBorder="1" applyAlignment="1">
      <alignment horizontal="center" vertical="center" wrapText="1"/>
    </xf>
    <xf numFmtId="0" fontId="24" fillId="6" borderId="1" xfId="2" applyFont="1" applyFill="1" applyBorder="1" applyAlignment="1">
      <alignment horizontal="left" vertical="top"/>
    </xf>
    <xf numFmtId="4" fontId="24" fillId="6" borderId="1" xfId="2" applyNumberFormat="1" applyFont="1" applyFill="1" applyBorder="1" applyAlignment="1">
      <alignment vertical="center"/>
    </xf>
    <xf numFmtId="4" fontId="9" fillId="6" borderId="1" xfId="0" applyNumberFormat="1" applyFont="1" applyFill="1" applyBorder="1" applyAlignment="1">
      <alignment horizontal="left" vertical="top"/>
    </xf>
    <xf numFmtId="0" fontId="9" fillId="6" borderId="8" xfId="0" applyFont="1" applyFill="1" applyBorder="1" applyAlignment="1">
      <alignment vertical="top"/>
    </xf>
    <xf numFmtId="0" fontId="24" fillId="0" borderId="1" xfId="2" applyFont="1" applyFill="1" applyBorder="1" applyAlignment="1">
      <alignment horizontal="left" vertical="top"/>
    </xf>
    <xf numFmtId="4" fontId="24" fillId="0" borderId="1" xfId="2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top"/>
    </xf>
    <xf numFmtId="4" fontId="9" fillId="0" borderId="1" xfId="2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top"/>
    </xf>
    <xf numFmtId="2" fontId="24" fillId="0" borderId="8" xfId="0" applyNumberFormat="1" applyFont="1" applyFill="1" applyBorder="1" applyAlignment="1">
      <alignment vertical="top"/>
    </xf>
    <xf numFmtId="4" fontId="9" fillId="0" borderId="22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vertical="center"/>
    </xf>
    <xf numFmtId="4" fontId="41" fillId="0" borderId="22" xfId="0" applyNumberFormat="1" applyFont="1" applyFill="1" applyBorder="1" applyAlignment="1">
      <alignment vertical="center"/>
    </xf>
    <xf numFmtId="4" fontId="9" fillId="0" borderId="32" xfId="0" applyNumberFormat="1" applyFont="1" applyFill="1" applyBorder="1" applyAlignment="1">
      <alignment vertical="center"/>
    </xf>
    <xf numFmtId="2" fontId="24" fillId="0" borderId="33" xfId="0" applyNumberFormat="1" applyFont="1" applyFill="1" applyBorder="1" applyAlignment="1">
      <alignment vertical="top"/>
    </xf>
    <xf numFmtId="0" fontId="24" fillId="0" borderId="1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9" fillId="0" borderId="32" xfId="2" applyNumberFormat="1" applyFont="1" applyFill="1" applyBorder="1" applyAlignment="1">
      <alignment vertical="center"/>
    </xf>
    <xf numFmtId="166" fontId="41" fillId="0" borderId="1" xfId="0" applyNumberFormat="1" applyFont="1" applyFill="1" applyBorder="1" applyAlignment="1">
      <alignment horizontal="center" vertical="center" wrapText="1"/>
    </xf>
    <xf numFmtId="166" fontId="49" fillId="0" borderId="1" xfId="0" applyNumberFormat="1" applyFont="1" applyFill="1" applyBorder="1" applyAlignment="1">
      <alignment horizontal="left" vertical="center" wrapText="1"/>
    </xf>
    <xf numFmtId="167" fontId="9" fillId="0" borderId="1" xfId="5" applyNumberFormat="1" applyFont="1" applyFill="1" applyBorder="1" applyAlignment="1">
      <alignment horizontal="center" vertical="center" wrapText="1"/>
    </xf>
    <xf numFmtId="49" fontId="32" fillId="0" borderId="21" xfId="2" applyNumberFormat="1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center" wrapText="1"/>
    </xf>
    <xf numFmtId="4" fontId="42" fillId="0" borderId="22" xfId="0" applyNumberFormat="1" applyFont="1" applyFill="1" applyBorder="1" applyAlignment="1">
      <alignment vertical="center"/>
    </xf>
    <xf numFmtId="4" fontId="31" fillId="0" borderId="22" xfId="0" applyNumberFormat="1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vertical="center"/>
    </xf>
    <xf numFmtId="4" fontId="31" fillId="0" borderId="32" xfId="0" applyNumberFormat="1" applyFont="1" applyFill="1" applyBorder="1" applyAlignment="1">
      <alignment vertical="center"/>
    </xf>
    <xf numFmtId="4" fontId="31" fillId="0" borderId="32" xfId="0" applyNumberFormat="1" applyFont="1" applyFill="1" applyBorder="1" applyAlignment="1">
      <alignment vertical="center" wrapText="1"/>
    </xf>
    <xf numFmtId="4" fontId="31" fillId="0" borderId="22" xfId="0" applyNumberFormat="1" applyFont="1" applyFill="1" applyBorder="1" applyAlignment="1">
      <alignment vertical="center" wrapText="1"/>
    </xf>
    <xf numFmtId="4" fontId="9" fillId="0" borderId="22" xfId="5" applyNumberFormat="1" applyFont="1" applyFill="1" applyBorder="1" applyAlignment="1" applyProtection="1">
      <alignment horizontal="center" vertical="center" wrapText="1"/>
    </xf>
    <xf numFmtId="4" fontId="41" fillId="0" borderId="1" xfId="5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5" borderId="0" xfId="0" applyFont="1" applyFill="1"/>
    <xf numFmtId="2" fontId="9" fillId="5" borderId="0" xfId="0" applyNumberFormat="1" applyFont="1" applyFill="1"/>
    <xf numFmtId="49" fontId="24" fillId="0" borderId="1" xfId="2" applyNumberFormat="1" applyFont="1" applyBorder="1" applyAlignment="1">
      <alignment horizontal="left" vertical="top" wrapText="1"/>
    </xf>
    <xf numFmtId="0" fontId="24" fillId="0" borderId="1" xfId="2" applyFont="1" applyBorder="1" applyAlignment="1">
      <alignment horizontal="left" vertical="top" wrapText="1"/>
    </xf>
    <xf numFmtId="0" fontId="24" fillId="0" borderId="1" xfId="2" applyFont="1" applyBorder="1" applyAlignment="1">
      <alignment horizontal="center" vertical="top"/>
    </xf>
    <xf numFmtId="4" fontId="24" fillId="0" borderId="21" xfId="2" applyNumberFormat="1" applyFont="1" applyBorder="1" applyAlignment="1">
      <alignment horizontal="center" vertical="top"/>
    </xf>
    <xf numFmtId="0" fontId="24" fillId="5" borderId="1" xfId="0" applyFont="1" applyFill="1" applyBorder="1" applyAlignment="1">
      <alignment horizontal="left" vertical="top" wrapText="1"/>
    </xf>
    <xf numFmtId="49" fontId="9" fillId="0" borderId="1" xfId="2" applyNumberFormat="1" applyFont="1" applyBorder="1" applyAlignment="1">
      <alignment horizontal="left" vertical="top" wrapText="1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top"/>
    </xf>
    <xf numFmtId="165" fontId="9" fillId="0" borderId="9" xfId="0" applyNumberFormat="1" applyFont="1" applyFill="1" applyBorder="1" applyAlignment="1">
      <alignment horizontal="center" vertical="center"/>
    </xf>
    <xf numFmtId="2" fontId="22" fillId="0" borderId="0" xfId="0" applyNumberFormat="1" applyFont="1"/>
    <xf numFmtId="2" fontId="10" fillId="5" borderId="1" xfId="0" applyNumberFormat="1" applyFont="1" applyFill="1" applyBorder="1" applyAlignment="1">
      <alignment vertical="center"/>
    </xf>
    <xf numFmtId="4" fontId="9" fillId="0" borderId="0" xfId="0" applyNumberFormat="1" applyFont="1"/>
    <xf numFmtId="0" fontId="9" fillId="0" borderId="21" xfId="5" applyFont="1" applyFill="1" applyBorder="1" applyAlignment="1">
      <alignment horizontal="center" vertical="center" wrapText="1"/>
    </xf>
    <xf numFmtId="4" fontId="9" fillId="0" borderId="21" xfId="5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" fontId="22" fillId="0" borderId="1" xfId="2" applyNumberFormat="1" applyFont="1" applyFill="1" applyBorder="1" applyAlignment="1">
      <alignment vertical="center"/>
    </xf>
    <xf numFmtId="49" fontId="51" fillId="0" borderId="5" xfId="2" applyNumberFormat="1" applyFont="1" applyFill="1" applyBorder="1" applyAlignment="1">
      <alignment horizontal="left" vertical="top" wrapText="1"/>
    </xf>
    <xf numFmtId="0" fontId="51" fillId="0" borderId="1" xfId="2" applyFont="1" applyFill="1" applyBorder="1" applyAlignment="1">
      <alignment horizontal="left" vertical="top" wrapText="1"/>
    </xf>
    <xf numFmtId="0" fontId="51" fillId="0" borderId="1" xfId="2" applyFont="1" applyFill="1" applyBorder="1" applyAlignment="1">
      <alignment horizontal="left" vertical="top"/>
    </xf>
    <xf numFmtId="4" fontId="51" fillId="0" borderId="1" xfId="2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8" xfId="0" applyFont="1" applyFill="1" applyBorder="1" applyAlignment="1">
      <alignment vertical="top"/>
    </xf>
    <xf numFmtId="49" fontId="22" fillId="0" borderId="5" xfId="2" applyNumberFormat="1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2" fontId="22" fillId="0" borderId="8" xfId="0" applyNumberFormat="1" applyFont="1" applyFill="1" applyBorder="1" applyAlignment="1">
      <alignment vertical="top"/>
    </xf>
    <xf numFmtId="49" fontId="13" fillId="0" borderId="5" xfId="2" applyNumberFormat="1" applyFont="1" applyFill="1" applyBorder="1" applyAlignment="1">
      <alignment horizontal="left" vertical="top" wrapText="1"/>
    </xf>
    <xf numFmtId="4" fontId="52" fillId="0" borderId="32" xfId="0" applyNumberFormat="1" applyFont="1" applyFill="1" applyBorder="1" applyAlignment="1">
      <alignment vertical="center" wrapText="1"/>
    </xf>
    <xf numFmtId="4" fontId="52" fillId="0" borderId="1" xfId="2" applyNumberFormat="1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left" vertical="center" wrapText="1"/>
    </xf>
    <xf numFmtId="1" fontId="22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4" fontId="22" fillId="0" borderId="22" xfId="0" applyNumberFormat="1" applyFont="1" applyFill="1" applyBorder="1" applyAlignment="1">
      <alignment horizontal="right" vertical="center"/>
    </xf>
    <xf numFmtId="2" fontId="22" fillId="0" borderId="8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2" fillId="0" borderId="1" xfId="2" applyNumberFormat="1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" fontId="22" fillId="0" borderId="9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top" wrapText="1"/>
    </xf>
    <xf numFmtId="4" fontId="22" fillId="0" borderId="1" xfId="2" applyNumberFormat="1" applyFont="1" applyBorder="1" applyAlignment="1">
      <alignment horizontal="right" vertical="top"/>
    </xf>
    <xf numFmtId="49" fontId="22" fillId="0" borderId="25" xfId="5" applyNumberFormat="1" applyFont="1" applyFill="1" applyBorder="1" applyAlignment="1" applyProtection="1">
      <alignment horizontal="center" vertical="center" wrapText="1"/>
      <protection locked="0"/>
    </xf>
    <xf numFmtId="49" fontId="22" fillId="0" borderId="27" xfId="0" applyNumberFormat="1" applyFont="1" applyFill="1" applyBorder="1" applyAlignment="1">
      <alignment horizontal="center" vertical="center"/>
    </xf>
    <xf numFmtId="0" fontId="22" fillId="0" borderId="1" xfId="5" applyFont="1" applyFill="1" applyBorder="1" applyAlignment="1" applyProtection="1">
      <alignment horizontal="center" vertical="center" wrapText="1"/>
    </xf>
    <xf numFmtId="4" fontId="22" fillId="0" borderId="1" xfId="5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vertical="center"/>
    </xf>
    <xf numFmtId="0" fontId="13" fillId="0" borderId="1" xfId="5" applyFont="1" applyFill="1" applyBorder="1" applyAlignment="1" applyProtection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1" fontId="43" fillId="5" borderId="19" xfId="0" applyNumberFormat="1" applyFont="1" applyFill="1" applyBorder="1" applyAlignment="1">
      <alignment horizontal="left" vertical="center" wrapText="1"/>
    </xf>
    <xf numFmtId="1" fontId="43" fillId="5" borderId="18" xfId="0" applyNumberFormat="1" applyFont="1" applyFill="1" applyBorder="1" applyAlignment="1">
      <alignment horizontal="left" vertical="center" wrapText="1"/>
    </xf>
    <xf numFmtId="1" fontId="43" fillId="5" borderId="11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 wrapText="1"/>
    </xf>
    <xf numFmtId="0" fontId="36" fillId="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1" fontId="37" fillId="0" borderId="36" xfId="0" applyNumberFormat="1" applyFont="1" applyBorder="1" applyAlignment="1">
      <alignment horizontal="right" vertical="center" wrapText="1"/>
    </xf>
    <xf numFmtId="1" fontId="37" fillId="0" borderId="37" xfId="0" applyNumberFormat="1" applyFont="1" applyBorder="1" applyAlignment="1">
      <alignment horizontal="right" vertical="center" wrapText="1"/>
    </xf>
    <xf numFmtId="1" fontId="37" fillId="0" borderId="38" xfId="0" applyNumberFormat="1" applyFont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38" fillId="4" borderId="25" xfId="0" applyFont="1" applyFill="1" applyBorder="1" applyAlignment="1">
      <alignment horizontal="left" vertical="center" wrapText="1"/>
    </xf>
    <xf numFmtId="0" fontId="38" fillId="4" borderId="21" xfId="0" applyFont="1" applyFill="1" applyBorder="1" applyAlignment="1">
      <alignment horizontal="left" vertical="center" wrapText="1"/>
    </xf>
    <xf numFmtId="0" fontId="38" fillId="4" borderId="2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" fontId="43" fillId="5" borderId="39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right" vertical="center" wrapText="1"/>
    </xf>
    <xf numFmtId="1" fontId="10" fillId="5" borderId="9" xfId="0" applyNumberFormat="1" applyFont="1" applyFill="1" applyBorder="1" applyAlignment="1">
      <alignment horizontal="right" vertical="center" wrapText="1"/>
    </xf>
    <xf numFmtId="1" fontId="44" fillId="5" borderId="27" xfId="0" applyNumberFormat="1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6" fillId="5" borderId="22" xfId="0" applyNumberFormat="1" applyFont="1" applyFill="1" applyBorder="1" applyAlignment="1">
      <alignment horizontal="left" vertical="center" wrapText="1"/>
    </xf>
    <xf numFmtId="1" fontId="26" fillId="5" borderId="21" xfId="0" applyNumberFormat="1" applyFont="1" applyFill="1" applyBorder="1" applyAlignment="1">
      <alignment horizontal="left" vertical="center" wrapText="1"/>
    </xf>
    <xf numFmtId="1" fontId="26" fillId="5" borderId="23" xfId="0" applyNumberFormat="1" applyFont="1" applyFill="1" applyBorder="1" applyAlignment="1">
      <alignment horizontal="left" vertical="center" wrapText="1"/>
    </xf>
    <xf numFmtId="0" fontId="38" fillId="4" borderId="22" xfId="2" applyFont="1" applyFill="1" applyBorder="1" applyAlignment="1">
      <alignment horizontal="left" vertical="top" wrapText="1"/>
    </xf>
    <xf numFmtId="0" fontId="38" fillId="4" borderId="21" xfId="2" applyFont="1" applyFill="1" applyBorder="1" applyAlignment="1">
      <alignment horizontal="left" vertical="top" wrapText="1"/>
    </xf>
    <xf numFmtId="0" fontId="38" fillId="4" borderId="23" xfId="2" applyFont="1" applyFill="1" applyBorder="1" applyAlignment="1">
      <alignment horizontal="left" vertical="top" wrapText="1"/>
    </xf>
    <xf numFmtId="1" fontId="44" fillId="5" borderId="12" xfId="0" applyNumberFormat="1" applyFont="1" applyFill="1" applyBorder="1" applyAlignment="1">
      <alignment horizontal="left" vertical="center" wrapText="1"/>
    </xf>
    <xf numFmtId="1" fontId="44" fillId="5" borderId="3" xfId="0" applyNumberFormat="1" applyFont="1" applyFill="1" applyBorder="1" applyAlignment="1">
      <alignment horizontal="left" vertical="center" wrapText="1"/>
    </xf>
    <xf numFmtId="1" fontId="44" fillId="5" borderId="4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" fontId="32" fillId="5" borderId="25" xfId="0" applyNumberFormat="1" applyFont="1" applyFill="1" applyBorder="1" applyAlignment="1">
      <alignment horizontal="left" vertical="center" wrapText="1"/>
    </xf>
    <xf numFmtId="1" fontId="32" fillId="5" borderId="21" xfId="0" applyNumberFormat="1" applyFont="1" applyFill="1" applyBorder="1" applyAlignment="1">
      <alignment horizontal="left" vertical="center" wrapText="1"/>
    </xf>
    <xf numFmtId="1" fontId="32" fillId="5" borderId="24" xfId="0" applyNumberFormat="1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49" fontId="32" fillId="0" borderId="20" xfId="2" applyNumberFormat="1" applyFont="1" applyFill="1" applyBorder="1" applyAlignment="1">
      <alignment horizontal="right" vertical="top" wrapText="1"/>
    </xf>
    <xf numFmtId="0" fontId="32" fillId="0" borderId="9" xfId="0" applyFont="1" applyFill="1" applyBorder="1" applyAlignment="1">
      <alignment horizontal="right" vertical="top" wrapText="1"/>
    </xf>
    <xf numFmtId="0" fontId="32" fillId="0" borderId="1" xfId="0" applyFont="1" applyFill="1" applyBorder="1" applyAlignment="1">
      <alignment horizontal="right" vertical="top" wrapText="1"/>
    </xf>
    <xf numFmtId="0" fontId="32" fillId="0" borderId="15" xfId="0" applyFont="1" applyFill="1" applyBorder="1" applyAlignment="1">
      <alignment horizontal="right" vertical="center" wrapText="1"/>
    </xf>
    <xf numFmtId="0" fontId="32" fillId="0" borderId="17" xfId="0" applyFont="1" applyFill="1" applyBorder="1" applyAlignment="1">
      <alignment horizontal="right" vertical="center" wrapText="1"/>
    </xf>
    <xf numFmtId="0" fontId="32" fillId="0" borderId="34" xfId="0" applyFont="1" applyFill="1" applyBorder="1" applyAlignment="1">
      <alignment horizontal="right" vertical="center" wrapText="1"/>
    </xf>
    <xf numFmtId="49" fontId="32" fillId="0" borderId="5" xfId="2" applyNumberFormat="1" applyFont="1" applyFill="1" applyBorder="1" applyAlignment="1">
      <alignment horizontal="right" vertical="top" wrapText="1"/>
    </xf>
    <xf numFmtId="0" fontId="32" fillId="0" borderId="22" xfId="2" applyFont="1" applyFill="1" applyBorder="1" applyAlignment="1">
      <alignment horizontal="left" vertical="top" wrapText="1"/>
    </xf>
    <xf numFmtId="0" fontId="32" fillId="0" borderId="21" xfId="2" applyFont="1" applyFill="1" applyBorder="1" applyAlignment="1">
      <alignment horizontal="left" vertical="top" wrapText="1"/>
    </xf>
    <xf numFmtId="0" fontId="32" fillId="0" borderId="24" xfId="2" applyFont="1" applyFill="1" applyBorder="1" applyAlignment="1">
      <alignment horizontal="left" vertical="top" wrapText="1"/>
    </xf>
    <xf numFmtId="0" fontId="32" fillId="0" borderId="23" xfId="2" applyFont="1" applyFill="1" applyBorder="1" applyAlignment="1">
      <alignment horizontal="left" vertical="top" wrapText="1"/>
    </xf>
    <xf numFmtId="49" fontId="32" fillId="0" borderId="25" xfId="2" applyNumberFormat="1" applyFont="1" applyFill="1" applyBorder="1" applyAlignment="1">
      <alignment horizontal="right" vertical="top" wrapText="1"/>
    </xf>
    <xf numFmtId="49" fontId="32" fillId="0" borderId="21" xfId="2" applyNumberFormat="1" applyFont="1" applyFill="1" applyBorder="1" applyAlignment="1">
      <alignment horizontal="right" vertical="top" wrapText="1"/>
    </xf>
    <xf numFmtId="49" fontId="32" fillId="0" borderId="23" xfId="2" applyNumberFormat="1" applyFont="1" applyFill="1" applyBorder="1" applyAlignment="1">
      <alignment horizontal="right" vertical="top" wrapText="1"/>
    </xf>
    <xf numFmtId="0" fontId="24" fillId="0" borderId="22" xfId="2" applyFont="1" applyFill="1" applyBorder="1" applyAlignment="1">
      <alignment horizontal="left" vertical="top" wrapText="1"/>
    </xf>
    <xf numFmtId="0" fontId="24" fillId="0" borderId="21" xfId="2" applyFont="1" applyFill="1" applyBorder="1" applyAlignment="1">
      <alignment horizontal="left" vertical="top" wrapText="1"/>
    </xf>
    <xf numFmtId="0" fontId="24" fillId="0" borderId="23" xfId="2" applyFont="1" applyFill="1" applyBorder="1" applyAlignment="1">
      <alignment horizontal="left" vertical="top" wrapText="1"/>
    </xf>
    <xf numFmtId="0" fontId="32" fillId="0" borderId="25" xfId="0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0" fontId="32" fillId="0" borderId="23" xfId="0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49" fontId="38" fillId="4" borderId="22" xfId="2" applyNumberFormat="1" applyFont="1" applyFill="1" applyBorder="1" applyAlignment="1">
      <alignment horizontal="left" vertical="top" wrapText="1"/>
    </xf>
    <xf numFmtId="0" fontId="39" fillId="4" borderId="21" xfId="0" applyFont="1" applyFill="1" applyBorder="1" applyAlignment="1">
      <alignment horizontal="left" vertical="top"/>
    </xf>
    <xf numFmtId="0" fontId="39" fillId="4" borderId="23" xfId="0" applyFont="1" applyFill="1" applyBorder="1" applyAlignment="1">
      <alignment horizontal="left" vertical="top"/>
    </xf>
    <xf numFmtId="1" fontId="17" fillId="5" borderId="19" xfId="0" applyNumberFormat="1" applyFont="1" applyFill="1" applyBorder="1" applyAlignment="1">
      <alignment horizontal="left" vertical="center" wrapText="1"/>
    </xf>
    <xf numFmtId="1" fontId="17" fillId="5" borderId="18" xfId="0" applyNumberFormat="1" applyFont="1" applyFill="1" applyBorder="1" applyAlignment="1">
      <alignment horizontal="left" vertical="center" wrapText="1"/>
    </xf>
    <xf numFmtId="1" fontId="17" fillId="5" borderId="11" xfId="0" applyNumberFormat="1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right" vertical="center"/>
    </xf>
    <xf numFmtId="0" fontId="9" fillId="0" borderId="22" xfId="5" applyFont="1" applyFill="1" applyBorder="1" applyAlignment="1">
      <alignment horizontal="center" vertical="center" wrapText="1"/>
    </xf>
    <xf numFmtId="0" fontId="9" fillId="0" borderId="23" xfId="5" applyFont="1" applyFill="1" applyBorder="1" applyAlignment="1">
      <alignment horizontal="center" vertical="center" wrapText="1"/>
    </xf>
    <xf numFmtId="49" fontId="32" fillId="0" borderId="25" xfId="1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right"/>
    </xf>
    <xf numFmtId="0" fontId="37" fillId="0" borderId="23" xfId="0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32" fillId="0" borderId="25" xfId="1" applyNumberFormat="1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24" fillId="0" borderId="22" xfId="1" applyFont="1" applyFill="1" applyBorder="1" applyAlignment="1">
      <alignment horizontal="left" vertical="top" wrapText="1"/>
    </xf>
    <xf numFmtId="0" fontId="24" fillId="0" borderId="21" xfId="1" applyFont="1" applyFill="1" applyBorder="1" applyAlignment="1">
      <alignment horizontal="left" vertical="top" wrapText="1"/>
    </xf>
    <xf numFmtId="0" fontId="24" fillId="0" borderId="23" xfId="1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center"/>
    </xf>
    <xf numFmtId="0" fontId="32" fillId="0" borderId="22" xfId="1" applyFont="1" applyFill="1" applyBorder="1" applyAlignment="1">
      <alignment horizontal="left" vertical="top" wrapText="1"/>
    </xf>
    <xf numFmtId="0" fontId="32" fillId="0" borderId="21" xfId="1" applyFont="1" applyFill="1" applyBorder="1" applyAlignment="1">
      <alignment horizontal="left" vertical="top" wrapText="1"/>
    </xf>
    <xf numFmtId="0" fontId="32" fillId="0" borderId="23" xfId="1" applyFont="1" applyFill="1" applyBorder="1" applyAlignment="1">
      <alignment horizontal="left" vertical="top" wrapText="1"/>
    </xf>
    <xf numFmtId="0" fontId="32" fillId="0" borderId="25" xfId="1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6">
    <cellStyle name="Dziesiętny 2" xfId="4"/>
    <cellStyle name="Normal" xfId="2"/>
    <cellStyle name="Normalny" xfId="0" builtinId="0"/>
    <cellStyle name="Normalny 2" xfId="1"/>
    <cellStyle name="Normalny 3" xfId="3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" zoomScale="120" zoomScaleNormal="120" zoomScaleSheetLayoutView="94" workbookViewId="0">
      <selection activeCell="D19" sqref="D19"/>
    </sheetView>
  </sheetViews>
  <sheetFormatPr defaultRowHeight="12.75" x14ac:dyDescent="0.2"/>
  <cols>
    <col min="1" max="1" width="5" style="1" customWidth="1"/>
    <col min="2" max="2" width="62" customWidth="1"/>
    <col min="3" max="3" width="17" style="5" customWidth="1"/>
    <col min="4" max="4" width="19.28515625" style="8" customWidth="1"/>
    <col min="5" max="5" width="9.140625" style="9"/>
  </cols>
  <sheetData>
    <row r="1" spans="1:8" ht="26.25" customHeight="1" thickBot="1" x14ac:dyDescent="0.25"/>
    <row r="2" spans="1:8" ht="57" customHeight="1" thickBot="1" x14ac:dyDescent="0.25">
      <c r="A2" s="271" t="s">
        <v>180</v>
      </c>
      <c r="B2" s="272"/>
      <c r="C2" s="272"/>
      <c r="D2" s="273"/>
      <c r="E2"/>
    </row>
    <row r="3" spans="1:8" ht="31.5" customHeight="1" thickBot="1" x14ac:dyDescent="0.25">
      <c r="A3" s="274" t="s">
        <v>0</v>
      </c>
      <c r="B3" s="275"/>
      <c r="C3" s="275"/>
      <c r="D3" s="276"/>
      <c r="E3" s="4"/>
      <c r="F3" s="1"/>
      <c r="G3" s="1"/>
      <c r="H3" s="1"/>
    </row>
    <row r="4" spans="1:8" s="2" customFormat="1" ht="25.9" customHeight="1" x14ac:dyDescent="0.2">
      <c r="A4" s="277" t="s">
        <v>1</v>
      </c>
      <c r="B4" s="279" t="s">
        <v>2</v>
      </c>
      <c r="C4" s="279" t="s">
        <v>3</v>
      </c>
      <c r="D4" s="281" t="s">
        <v>77</v>
      </c>
      <c r="E4" s="10"/>
      <c r="G4" s="66"/>
    </row>
    <row r="5" spans="1:8" s="2" customFormat="1" ht="22.5" customHeight="1" thickBot="1" x14ac:dyDescent="0.25">
      <c r="A5" s="278"/>
      <c r="B5" s="280"/>
      <c r="C5" s="283"/>
      <c r="D5" s="282"/>
      <c r="E5" s="10"/>
      <c r="F5" s="67"/>
    </row>
    <row r="6" spans="1:8" ht="24.75" customHeight="1" x14ac:dyDescent="0.2">
      <c r="A6" s="12">
        <v>1</v>
      </c>
      <c r="B6" s="46" t="s">
        <v>194</v>
      </c>
      <c r="C6" s="45" t="s">
        <v>4</v>
      </c>
      <c r="D6" s="43">
        <f>'I.WO Kontraktu'!H6</f>
        <v>0</v>
      </c>
    </row>
    <row r="7" spans="1:8" ht="24.75" customHeight="1" x14ac:dyDescent="0.2">
      <c r="A7" s="134">
        <v>2</v>
      </c>
      <c r="B7" s="46" t="s">
        <v>195</v>
      </c>
      <c r="C7" s="45" t="s">
        <v>5</v>
      </c>
      <c r="D7" s="170">
        <f>'II.WO Robót'!H12</f>
        <v>0</v>
      </c>
    </row>
    <row r="8" spans="1:8" ht="21.75" customHeight="1" x14ac:dyDescent="0.2">
      <c r="A8" s="13">
        <v>3</v>
      </c>
      <c r="B8" s="11" t="s">
        <v>196</v>
      </c>
      <c r="C8" s="45" t="s">
        <v>6</v>
      </c>
      <c r="D8" s="44">
        <f>'III. Prace przyg. i Zieleń '!G16</f>
        <v>0</v>
      </c>
    </row>
    <row r="9" spans="1:8" ht="21.75" customHeight="1" x14ac:dyDescent="0.2">
      <c r="A9" s="13">
        <v>4</v>
      </c>
      <c r="B9" s="41" t="s">
        <v>197</v>
      </c>
      <c r="C9" s="45" t="s">
        <v>167</v>
      </c>
      <c r="D9" s="44">
        <f>'IV. Układ drogowy'!G72</f>
        <v>0</v>
      </c>
    </row>
    <row r="10" spans="1:8" ht="30" customHeight="1" x14ac:dyDescent="0.2">
      <c r="A10" s="134">
        <v>5</v>
      </c>
      <c r="B10" s="41" t="s">
        <v>198</v>
      </c>
      <c r="C10" s="45" t="s">
        <v>7</v>
      </c>
      <c r="D10" s="44">
        <f>'V. Kanalizacja deszczowa  '!G20</f>
        <v>0</v>
      </c>
    </row>
    <row r="11" spans="1:8" ht="21.75" customHeight="1" x14ac:dyDescent="0.2">
      <c r="A11" s="13">
        <v>6</v>
      </c>
      <c r="B11" s="41" t="s">
        <v>215</v>
      </c>
      <c r="C11" s="45" t="s">
        <v>8</v>
      </c>
      <c r="D11" s="44">
        <f>'VI. Sieć trakcyjna'!G50</f>
        <v>0</v>
      </c>
    </row>
    <row r="12" spans="1:8" ht="21.75" customHeight="1" x14ac:dyDescent="0.2">
      <c r="A12" s="13">
        <v>7</v>
      </c>
      <c r="B12" s="41" t="s">
        <v>850</v>
      </c>
      <c r="C12" s="45" t="s">
        <v>9</v>
      </c>
      <c r="D12" s="44">
        <f>'VII. Obiekty'!G370</f>
        <v>0</v>
      </c>
    </row>
    <row r="13" spans="1:8" ht="21.75" customHeight="1" x14ac:dyDescent="0.2">
      <c r="A13" s="13">
        <v>8</v>
      </c>
      <c r="B13" s="41" t="s">
        <v>199</v>
      </c>
      <c r="C13" s="45" t="s">
        <v>10</v>
      </c>
      <c r="D13" s="44">
        <f>'VIII. KT'!G9</f>
        <v>0</v>
      </c>
    </row>
    <row r="14" spans="1:8" ht="21.75" customHeight="1" x14ac:dyDescent="0.2">
      <c r="A14" s="13">
        <v>9</v>
      </c>
      <c r="B14" s="41" t="s">
        <v>851</v>
      </c>
      <c r="C14" s="45" t="s">
        <v>845</v>
      </c>
      <c r="D14" s="44">
        <f>'IX. Oświetlenie+kolizje'!G49</f>
        <v>0</v>
      </c>
    </row>
    <row r="15" spans="1:8" ht="21.75" customHeight="1" x14ac:dyDescent="0.2">
      <c r="A15" s="13">
        <v>10</v>
      </c>
      <c r="B15" s="41" t="s">
        <v>816</v>
      </c>
      <c r="C15" s="45" t="s">
        <v>846</v>
      </c>
      <c r="D15" s="44">
        <f>'X. SRK '!G17</f>
        <v>0</v>
      </c>
    </row>
    <row r="16" spans="1:8" ht="21.75" customHeight="1" x14ac:dyDescent="0.2">
      <c r="A16" s="13">
        <v>11</v>
      </c>
      <c r="B16" s="41" t="s">
        <v>815</v>
      </c>
      <c r="C16" s="45" t="s">
        <v>847</v>
      </c>
      <c r="D16" s="44">
        <f>'XI. TT '!G10</f>
        <v>0</v>
      </c>
    </row>
    <row r="17" spans="1:5" ht="21.75" customHeight="1" x14ac:dyDescent="0.2">
      <c r="A17" s="13">
        <v>12</v>
      </c>
      <c r="B17" s="41" t="s">
        <v>828</v>
      </c>
      <c r="C17" s="45" t="s">
        <v>848</v>
      </c>
      <c r="D17" s="44">
        <f>'XII.Energet. PKP '!G11</f>
        <v>0</v>
      </c>
    </row>
    <row r="18" spans="1:5" ht="21.75" customHeight="1" x14ac:dyDescent="0.2">
      <c r="A18" s="13">
        <v>13</v>
      </c>
      <c r="B18" s="41" t="s">
        <v>836</v>
      </c>
      <c r="C18" s="45" t="s">
        <v>849</v>
      </c>
      <c r="D18" s="44">
        <f>'XIII. Przebudowa WN'!G19</f>
        <v>0</v>
      </c>
    </row>
    <row r="19" spans="1:5" ht="21.75" customHeight="1" thickBot="1" x14ac:dyDescent="0.25">
      <c r="A19" s="13">
        <v>13</v>
      </c>
      <c r="B19" s="41" t="s">
        <v>943</v>
      </c>
      <c r="C19" s="45" t="s">
        <v>942</v>
      </c>
      <c r="D19" s="44">
        <f>'XIV. Uszynienie'!G17</f>
        <v>0</v>
      </c>
    </row>
    <row r="20" spans="1:5" s="33" customFormat="1" ht="40.5" customHeight="1" thickBot="1" x14ac:dyDescent="0.25">
      <c r="A20" s="284" t="s">
        <v>78</v>
      </c>
      <c r="B20" s="285"/>
      <c r="C20" s="286"/>
      <c r="D20" s="82">
        <f>SUM(D6:D19)</f>
        <v>0</v>
      </c>
      <c r="E20" s="32"/>
    </row>
    <row r="21" spans="1:5" s="33" customFormat="1" ht="27.75" customHeight="1" thickBot="1" x14ac:dyDescent="0.25">
      <c r="A21" s="284" t="s">
        <v>79</v>
      </c>
      <c r="B21" s="285"/>
      <c r="C21" s="286"/>
      <c r="D21" s="82">
        <v>0</v>
      </c>
      <c r="E21" s="32"/>
    </row>
    <row r="22" spans="1:5" s="33" customFormat="1" ht="32.25" customHeight="1" thickBot="1" x14ac:dyDescent="0.25">
      <c r="A22" s="287" t="s">
        <v>80</v>
      </c>
      <c r="B22" s="288"/>
      <c r="C22" s="289"/>
      <c r="D22" s="83">
        <f>SUM(D20:D21)</f>
        <v>0</v>
      </c>
      <c r="E22" s="32"/>
    </row>
    <row r="23" spans="1:5" ht="24.6" customHeight="1" x14ac:dyDescent="0.2">
      <c r="A23" s="34"/>
      <c r="B23" s="35"/>
      <c r="C23" s="36"/>
      <c r="D23" s="37"/>
    </row>
    <row r="24" spans="1:5" ht="17.45" customHeight="1" x14ac:dyDescent="0.2">
      <c r="A24" s="38"/>
      <c r="B24" s="49" t="s">
        <v>11</v>
      </c>
      <c r="C24" s="49"/>
      <c r="D24" s="39"/>
    </row>
    <row r="25" spans="1:5" ht="27.75" customHeight="1" x14ac:dyDescent="0.2">
      <c r="A25" s="38"/>
      <c r="B25" s="270" t="s">
        <v>12</v>
      </c>
      <c r="C25" s="270"/>
      <c r="D25" s="39"/>
    </row>
    <row r="56" spans="1:1" x14ac:dyDescent="0.2">
      <c r="A56" s="1">
        <f>A55+1</f>
        <v>1</v>
      </c>
    </row>
  </sheetData>
  <mergeCells count="10">
    <mergeCell ref="B25:C25"/>
    <mergeCell ref="A2:D2"/>
    <mergeCell ref="A3:D3"/>
    <mergeCell ref="A4:A5"/>
    <mergeCell ref="B4:B5"/>
    <mergeCell ref="D4:D5"/>
    <mergeCell ref="C4:C5"/>
    <mergeCell ref="A20:C20"/>
    <mergeCell ref="A21:C21"/>
    <mergeCell ref="A22:C22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opLeftCell="A32" zoomScale="130" zoomScaleNormal="130" zoomScaleSheetLayoutView="100" workbookViewId="0">
      <selection activeCell="C31" sqref="C31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15" ht="72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15" ht="37.5" customHeight="1" x14ac:dyDescent="0.2">
      <c r="A2" s="380" t="s">
        <v>13</v>
      </c>
      <c r="B2" s="395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15" ht="27" customHeight="1" x14ac:dyDescent="0.2">
      <c r="A3" s="381"/>
      <c r="B3" s="396"/>
      <c r="C3" s="305"/>
      <c r="D3" s="169" t="s">
        <v>21</v>
      </c>
      <c r="E3" s="169" t="s">
        <v>51</v>
      </c>
      <c r="F3" s="24" t="s">
        <v>14</v>
      </c>
      <c r="G3" s="25" t="s">
        <v>14</v>
      </c>
    </row>
    <row r="4" spans="1:15" ht="26.25" customHeight="1" x14ac:dyDescent="0.2">
      <c r="A4" s="362" t="s">
        <v>707</v>
      </c>
      <c r="B4" s="363"/>
      <c r="C4" s="363"/>
      <c r="D4" s="363"/>
      <c r="E4" s="363"/>
      <c r="F4" s="363"/>
      <c r="G4" s="364"/>
    </row>
    <row r="5" spans="1:15" ht="27.75" customHeight="1" x14ac:dyDescent="0.2">
      <c r="A5" s="390" t="s">
        <v>664</v>
      </c>
      <c r="B5" s="390"/>
      <c r="C5" s="390"/>
      <c r="D5" s="390"/>
      <c r="E5" s="390"/>
      <c r="F5" s="390"/>
      <c r="G5" s="390"/>
    </row>
    <row r="6" spans="1:15" ht="34.5" customHeight="1" x14ac:dyDescent="0.2">
      <c r="A6" s="96"/>
      <c r="B6" s="97"/>
      <c r="C6" s="391" t="s">
        <v>665</v>
      </c>
      <c r="D6" s="392"/>
      <c r="E6" s="392"/>
      <c r="F6" s="392"/>
      <c r="G6" s="393"/>
    </row>
    <row r="7" spans="1:15" ht="19.5" customHeight="1" x14ac:dyDescent="0.2">
      <c r="A7" s="199"/>
      <c r="B7" s="97"/>
      <c r="C7" s="387" t="s">
        <v>719</v>
      </c>
      <c r="D7" s="388"/>
      <c r="E7" s="388"/>
      <c r="F7" s="388"/>
      <c r="G7" s="389"/>
    </row>
    <row r="8" spans="1:15" ht="24.75" customHeight="1" x14ac:dyDescent="0.2">
      <c r="A8" s="135" t="s">
        <v>684</v>
      </c>
      <c r="B8" s="125" t="s">
        <v>150</v>
      </c>
      <c r="C8" s="136" t="s">
        <v>666</v>
      </c>
      <c r="D8" s="113" t="s">
        <v>33</v>
      </c>
      <c r="E8" s="121">
        <v>1</v>
      </c>
      <c r="F8" s="97"/>
      <c r="G8" s="129">
        <f t="shared" ref="G8:G16" si="0">ROUND(E8*F8,2)</f>
        <v>0</v>
      </c>
      <c r="O8" s="116"/>
    </row>
    <row r="9" spans="1:15" ht="23.25" customHeight="1" x14ac:dyDescent="0.2">
      <c r="A9" s="135" t="s">
        <v>685</v>
      </c>
      <c r="B9" s="125" t="s">
        <v>150</v>
      </c>
      <c r="C9" s="136" t="s">
        <v>667</v>
      </c>
      <c r="D9" s="113" t="s">
        <v>33</v>
      </c>
      <c r="E9" s="121">
        <v>2</v>
      </c>
      <c r="F9" s="97"/>
      <c r="G9" s="129">
        <f t="shared" si="0"/>
        <v>0</v>
      </c>
    </row>
    <row r="10" spans="1:15" ht="29.25" customHeight="1" x14ac:dyDescent="0.2">
      <c r="A10" s="135" t="s">
        <v>686</v>
      </c>
      <c r="B10" s="125" t="s">
        <v>150</v>
      </c>
      <c r="C10" s="136" t="s">
        <v>668</v>
      </c>
      <c r="D10" s="113" t="s">
        <v>669</v>
      </c>
      <c r="E10" s="198">
        <v>0.75</v>
      </c>
      <c r="F10" s="97"/>
      <c r="G10" s="129">
        <f t="shared" si="0"/>
        <v>0</v>
      </c>
    </row>
    <row r="11" spans="1:15" ht="24" customHeight="1" x14ac:dyDescent="0.2">
      <c r="A11" s="135"/>
      <c r="B11" s="125"/>
      <c r="C11" s="191" t="s">
        <v>670</v>
      </c>
      <c r="D11" s="113"/>
      <c r="E11" s="198"/>
      <c r="F11" s="97"/>
      <c r="G11" s="129"/>
    </row>
    <row r="12" spans="1:15" ht="33" customHeight="1" x14ac:dyDescent="0.2">
      <c r="A12" s="135" t="s">
        <v>687</v>
      </c>
      <c r="B12" s="125" t="s">
        <v>150</v>
      </c>
      <c r="C12" s="136" t="s">
        <v>671</v>
      </c>
      <c r="D12" s="113" t="s">
        <v>32</v>
      </c>
      <c r="E12" s="121">
        <v>1</v>
      </c>
      <c r="F12" s="97"/>
      <c r="G12" s="129">
        <f t="shared" si="0"/>
        <v>0</v>
      </c>
    </row>
    <row r="13" spans="1:15" ht="37.5" customHeight="1" x14ac:dyDescent="0.2">
      <c r="A13" s="135" t="s">
        <v>688</v>
      </c>
      <c r="B13" s="125" t="s">
        <v>150</v>
      </c>
      <c r="C13" s="136" t="s">
        <v>672</v>
      </c>
      <c r="D13" s="113" t="s">
        <v>33</v>
      </c>
      <c r="E13" s="121">
        <v>3</v>
      </c>
      <c r="F13" s="97"/>
      <c r="G13" s="129">
        <f t="shared" si="0"/>
        <v>0</v>
      </c>
    </row>
    <row r="14" spans="1:15" ht="33" customHeight="1" x14ac:dyDescent="0.2">
      <c r="A14" s="135" t="s">
        <v>689</v>
      </c>
      <c r="B14" s="125" t="s">
        <v>150</v>
      </c>
      <c r="C14" s="136" t="s">
        <v>673</v>
      </c>
      <c r="D14" s="113" t="s">
        <v>669</v>
      </c>
      <c r="E14" s="198">
        <v>0.45</v>
      </c>
      <c r="F14" s="97"/>
      <c r="G14" s="129">
        <f t="shared" si="0"/>
        <v>0</v>
      </c>
    </row>
    <row r="15" spans="1:15" ht="46.5" customHeight="1" x14ac:dyDescent="0.2">
      <c r="A15" s="135" t="s">
        <v>690</v>
      </c>
      <c r="B15" s="125" t="s">
        <v>150</v>
      </c>
      <c r="C15" s="136" t="s">
        <v>674</v>
      </c>
      <c r="D15" s="113" t="s">
        <v>33</v>
      </c>
      <c r="E15" s="121">
        <v>1</v>
      </c>
      <c r="F15" s="97"/>
      <c r="G15" s="129">
        <f t="shared" si="0"/>
        <v>0</v>
      </c>
    </row>
    <row r="16" spans="1:15" ht="28.5" customHeight="1" x14ac:dyDescent="0.2">
      <c r="A16" s="135" t="s">
        <v>691</v>
      </c>
      <c r="B16" s="125" t="s">
        <v>150</v>
      </c>
      <c r="C16" s="136" t="s">
        <v>151</v>
      </c>
      <c r="D16" s="113" t="s">
        <v>152</v>
      </c>
      <c r="E16" s="121">
        <v>3</v>
      </c>
      <c r="F16" s="97"/>
      <c r="G16" s="129">
        <f t="shared" si="0"/>
        <v>0</v>
      </c>
    </row>
    <row r="17" spans="1:9" ht="24" customHeight="1" x14ac:dyDescent="0.2">
      <c r="A17" s="135"/>
      <c r="B17" s="125"/>
      <c r="C17" s="191" t="s">
        <v>675</v>
      </c>
      <c r="D17" s="113"/>
      <c r="E17" s="198"/>
      <c r="F17" s="97"/>
      <c r="G17" s="129"/>
    </row>
    <row r="18" spans="1:9" ht="33" customHeight="1" x14ac:dyDescent="0.2">
      <c r="A18" s="135" t="s">
        <v>692</v>
      </c>
      <c r="B18" s="125" t="s">
        <v>150</v>
      </c>
      <c r="C18" s="136" t="s">
        <v>676</v>
      </c>
      <c r="D18" s="113" t="s">
        <v>31</v>
      </c>
      <c r="E18" s="121">
        <v>175</v>
      </c>
      <c r="F18" s="97"/>
      <c r="G18" s="129">
        <f t="shared" ref="G18:G24" si="1">ROUND(E18*F18,2)</f>
        <v>0</v>
      </c>
    </row>
    <row r="19" spans="1:9" ht="37.5" customHeight="1" x14ac:dyDescent="0.2">
      <c r="A19" s="135" t="s">
        <v>693</v>
      </c>
      <c r="B19" s="125" t="s">
        <v>150</v>
      </c>
      <c r="C19" s="136" t="s">
        <v>677</v>
      </c>
      <c r="D19" s="113" t="s">
        <v>31</v>
      </c>
      <c r="E19" s="121">
        <v>55</v>
      </c>
      <c r="F19" s="97"/>
      <c r="G19" s="129">
        <f t="shared" si="1"/>
        <v>0</v>
      </c>
    </row>
    <row r="20" spans="1:9" ht="33" customHeight="1" x14ac:dyDescent="0.2">
      <c r="A20" s="135" t="s">
        <v>694</v>
      </c>
      <c r="B20" s="125" t="s">
        <v>150</v>
      </c>
      <c r="C20" s="136" t="s">
        <v>678</v>
      </c>
      <c r="D20" s="113" t="s">
        <v>31</v>
      </c>
      <c r="E20" s="198">
        <v>100</v>
      </c>
      <c r="F20" s="97"/>
      <c r="G20" s="129">
        <f t="shared" si="1"/>
        <v>0</v>
      </c>
    </row>
    <row r="21" spans="1:9" ht="32.25" customHeight="1" x14ac:dyDescent="0.2">
      <c r="A21" s="135" t="s">
        <v>695</v>
      </c>
      <c r="B21" s="125" t="s">
        <v>150</v>
      </c>
      <c r="C21" s="136" t="s">
        <v>679</v>
      </c>
      <c r="D21" s="113" t="s">
        <v>31</v>
      </c>
      <c r="E21" s="121">
        <v>80</v>
      </c>
      <c r="F21" s="97"/>
      <c r="G21" s="129">
        <f t="shared" si="1"/>
        <v>0</v>
      </c>
    </row>
    <row r="22" spans="1:9" ht="45.75" customHeight="1" x14ac:dyDescent="0.2">
      <c r="A22" s="135" t="s">
        <v>696</v>
      </c>
      <c r="B22" s="125" t="s">
        <v>150</v>
      </c>
      <c r="C22" s="136" t="s">
        <v>680</v>
      </c>
      <c r="D22" s="113" t="s">
        <v>33</v>
      </c>
      <c r="E22" s="121">
        <v>1</v>
      </c>
      <c r="F22" s="97"/>
      <c r="G22" s="129">
        <f t="shared" si="1"/>
        <v>0</v>
      </c>
    </row>
    <row r="23" spans="1:9" ht="32.25" customHeight="1" x14ac:dyDescent="0.2">
      <c r="A23" s="135" t="s">
        <v>697</v>
      </c>
      <c r="B23" s="125" t="s">
        <v>150</v>
      </c>
      <c r="C23" s="136" t="s">
        <v>681</v>
      </c>
      <c r="D23" s="113" t="s">
        <v>152</v>
      </c>
      <c r="E23" s="121">
        <v>4</v>
      </c>
      <c r="F23" s="97"/>
      <c r="G23" s="129">
        <f t="shared" si="1"/>
        <v>0</v>
      </c>
    </row>
    <row r="24" spans="1:9" ht="28.5" customHeight="1" x14ac:dyDescent="0.2">
      <c r="A24" s="135" t="s">
        <v>698</v>
      </c>
      <c r="B24" s="125" t="s">
        <v>150</v>
      </c>
      <c r="C24" s="136" t="s">
        <v>682</v>
      </c>
      <c r="D24" s="113" t="s">
        <v>152</v>
      </c>
      <c r="E24" s="121">
        <v>1</v>
      </c>
      <c r="F24" s="97"/>
      <c r="G24" s="129">
        <f t="shared" si="1"/>
        <v>0</v>
      </c>
    </row>
    <row r="25" spans="1:9" ht="36.75" customHeight="1" x14ac:dyDescent="0.25">
      <c r="A25" s="384" t="s">
        <v>683</v>
      </c>
      <c r="B25" s="385"/>
      <c r="C25" s="385"/>
      <c r="D25" s="385"/>
      <c r="E25" s="385"/>
      <c r="F25" s="386"/>
      <c r="G25" s="131">
        <f>SUM(G8:G24)</f>
        <v>0</v>
      </c>
    </row>
    <row r="26" spans="1:9" ht="27.75" customHeight="1" x14ac:dyDescent="0.2">
      <c r="A26" s="394" t="s">
        <v>706</v>
      </c>
      <c r="B26" s="392"/>
      <c r="C26" s="392"/>
      <c r="D26" s="392"/>
      <c r="E26" s="392"/>
      <c r="F26" s="392"/>
      <c r="G26" s="393"/>
    </row>
    <row r="27" spans="1:9" ht="36.75" customHeight="1" x14ac:dyDescent="0.2">
      <c r="A27" s="133"/>
      <c r="B27" s="101"/>
      <c r="C27" s="391" t="s">
        <v>153</v>
      </c>
      <c r="D27" s="392"/>
      <c r="E27" s="392"/>
      <c r="F27" s="392"/>
      <c r="G27" s="393"/>
    </row>
    <row r="28" spans="1:9" ht="27" customHeight="1" x14ac:dyDescent="0.2">
      <c r="A28" s="135" t="s">
        <v>709</v>
      </c>
      <c r="B28" s="125" t="s">
        <v>150</v>
      </c>
      <c r="C28" s="136" t="s">
        <v>700</v>
      </c>
      <c r="D28" s="113" t="s">
        <v>31</v>
      </c>
      <c r="E28" s="121">
        <v>34</v>
      </c>
      <c r="F28" s="137"/>
      <c r="G28" s="129">
        <f t="shared" ref="G28:G39" si="2">ROUND(E28*F28,2)</f>
        <v>0</v>
      </c>
      <c r="I28"/>
    </row>
    <row r="29" spans="1:9" ht="27" customHeight="1" x14ac:dyDescent="0.2">
      <c r="A29" s="135" t="s">
        <v>710</v>
      </c>
      <c r="B29" s="125" t="s">
        <v>150</v>
      </c>
      <c r="C29" s="136" t="s">
        <v>912</v>
      </c>
      <c r="D29" s="113" t="s">
        <v>31</v>
      </c>
      <c r="E29" s="121">
        <v>34</v>
      </c>
      <c r="F29" s="137"/>
      <c r="G29" s="129">
        <f t="shared" si="2"/>
        <v>0</v>
      </c>
      <c r="I29"/>
    </row>
    <row r="30" spans="1:9" ht="27" customHeight="1" x14ac:dyDescent="0.2">
      <c r="A30" s="135" t="s">
        <v>711</v>
      </c>
      <c r="B30" s="125" t="s">
        <v>150</v>
      </c>
      <c r="C30" s="136" t="s">
        <v>699</v>
      </c>
      <c r="D30" s="113" t="s">
        <v>31</v>
      </c>
      <c r="E30" s="121">
        <v>90</v>
      </c>
      <c r="F30" s="137"/>
      <c r="G30" s="129">
        <f t="shared" si="2"/>
        <v>0</v>
      </c>
      <c r="I30"/>
    </row>
    <row r="31" spans="1:9" ht="34.5" customHeight="1" x14ac:dyDescent="0.2">
      <c r="A31" s="135" t="s">
        <v>712</v>
      </c>
      <c r="B31" s="125" t="s">
        <v>150</v>
      </c>
      <c r="C31" s="136" t="s">
        <v>155</v>
      </c>
      <c r="D31" s="113" t="s">
        <v>31</v>
      </c>
      <c r="E31" s="121">
        <v>250</v>
      </c>
      <c r="F31" s="137"/>
      <c r="G31" s="129">
        <f t="shared" si="2"/>
        <v>0</v>
      </c>
      <c r="I31"/>
    </row>
    <row r="32" spans="1:9" ht="24" customHeight="1" x14ac:dyDescent="0.2">
      <c r="A32" s="135" t="s">
        <v>713</v>
      </c>
      <c r="B32" s="125" t="s">
        <v>150</v>
      </c>
      <c r="C32" s="136" t="s">
        <v>157</v>
      </c>
      <c r="D32" s="120" t="s">
        <v>33</v>
      </c>
      <c r="E32" s="121">
        <v>1</v>
      </c>
      <c r="F32" s="137"/>
      <c r="G32" s="129">
        <f t="shared" si="2"/>
        <v>0</v>
      </c>
      <c r="I32"/>
    </row>
    <row r="33" spans="1:9" ht="34.5" customHeight="1" x14ac:dyDescent="0.2">
      <c r="A33" s="135" t="s">
        <v>714</v>
      </c>
      <c r="B33" s="125" t="s">
        <v>150</v>
      </c>
      <c r="C33" s="136" t="s">
        <v>156</v>
      </c>
      <c r="D33" s="113" t="s">
        <v>31</v>
      </c>
      <c r="E33" s="121">
        <v>445</v>
      </c>
      <c r="F33" s="137"/>
      <c r="G33" s="129">
        <f t="shared" si="2"/>
        <v>0</v>
      </c>
      <c r="I33"/>
    </row>
    <row r="34" spans="1:9" ht="34.5" customHeight="1" x14ac:dyDescent="0.2">
      <c r="A34" s="135" t="s">
        <v>715</v>
      </c>
      <c r="B34" s="125" t="s">
        <v>150</v>
      </c>
      <c r="C34" s="136" t="s">
        <v>179</v>
      </c>
      <c r="D34" s="120" t="s">
        <v>31</v>
      </c>
      <c r="E34" s="121">
        <v>250</v>
      </c>
      <c r="F34" s="137"/>
      <c r="G34" s="129">
        <f t="shared" si="2"/>
        <v>0</v>
      </c>
      <c r="I34"/>
    </row>
    <row r="35" spans="1:9" ht="34.5" customHeight="1" x14ac:dyDescent="0.2">
      <c r="A35" s="135" t="s">
        <v>716</v>
      </c>
      <c r="B35" s="125" t="s">
        <v>150</v>
      </c>
      <c r="C35" s="136" t="s">
        <v>701</v>
      </c>
      <c r="D35" s="120" t="s">
        <v>31</v>
      </c>
      <c r="E35" s="121">
        <v>450</v>
      </c>
      <c r="F35" s="137"/>
      <c r="G35" s="129">
        <f t="shared" si="2"/>
        <v>0</v>
      </c>
      <c r="I35"/>
    </row>
    <row r="36" spans="1:9" ht="34.5" customHeight="1" x14ac:dyDescent="0.2">
      <c r="A36" s="135" t="s">
        <v>725</v>
      </c>
      <c r="B36" s="125" t="s">
        <v>150</v>
      </c>
      <c r="C36" s="136" t="s">
        <v>158</v>
      </c>
      <c r="D36" s="120" t="s">
        <v>33</v>
      </c>
      <c r="E36" s="121">
        <v>16</v>
      </c>
      <c r="F36" s="137"/>
      <c r="G36" s="129">
        <f t="shared" si="2"/>
        <v>0</v>
      </c>
      <c r="I36"/>
    </row>
    <row r="37" spans="1:9" ht="34.5" customHeight="1" x14ac:dyDescent="0.2">
      <c r="A37" s="135" t="s">
        <v>726</v>
      </c>
      <c r="B37" s="125" t="s">
        <v>150</v>
      </c>
      <c r="C37" s="136" t="s">
        <v>159</v>
      </c>
      <c r="D37" s="120" t="s">
        <v>33</v>
      </c>
      <c r="E37" s="121">
        <v>16</v>
      </c>
      <c r="F37" s="137"/>
      <c r="G37" s="129">
        <f t="shared" si="2"/>
        <v>0</v>
      </c>
      <c r="I37"/>
    </row>
    <row r="38" spans="1:9" ht="34.5" customHeight="1" x14ac:dyDescent="0.2">
      <c r="A38" s="135" t="s">
        <v>727</v>
      </c>
      <c r="B38" s="125" t="s">
        <v>150</v>
      </c>
      <c r="C38" s="136" t="s">
        <v>160</v>
      </c>
      <c r="D38" s="120" t="s">
        <v>33</v>
      </c>
      <c r="E38" s="121">
        <v>36</v>
      </c>
      <c r="F38" s="137"/>
      <c r="G38" s="129">
        <f t="shared" si="2"/>
        <v>0</v>
      </c>
      <c r="I38"/>
    </row>
    <row r="39" spans="1:9" ht="29.25" customHeight="1" x14ac:dyDescent="0.2">
      <c r="A39" s="135" t="s">
        <v>728</v>
      </c>
      <c r="B39" s="125" t="s">
        <v>150</v>
      </c>
      <c r="C39" s="136" t="s">
        <v>62</v>
      </c>
      <c r="D39" s="120" t="s">
        <v>32</v>
      </c>
      <c r="E39" s="121">
        <v>1</v>
      </c>
      <c r="F39" s="137"/>
      <c r="G39" s="129">
        <f t="shared" si="2"/>
        <v>0</v>
      </c>
      <c r="I39"/>
    </row>
    <row r="40" spans="1:9" ht="29.25" customHeight="1" x14ac:dyDescent="0.2">
      <c r="A40" s="135"/>
      <c r="B40" s="125"/>
      <c r="C40" s="228" t="s">
        <v>161</v>
      </c>
      <c r="D40" s="225"/>
      <c r="E40" s="226"/>
      <c r="F40" s="200"/>
      <c r="G40" s="227"/>
      <c r="I40"/>
    </row>
    <row r="41" spans="1:9" ht="29.25" customHeight="1" x14ac:dyDescent="0.2">
      <c r="A41" s="135" t="s">
        <v>729</v>
      </c>
      <c r="B41" s="125" t="s">
        <v>150</v>
      </c>
      <c r="C41" s="136" t="s">
        <v>702</v>
      </c>
      <c r="D41" s="120" t="s">
        <v>32</v>
      </c>
      <c r="E41" s="121">
        <v>6</v>
      </c>
      <c r="F41" s="137"/>
      <c r="G41" s="129">
        <f t="shared" ref="G41:G47" si="3">ROUND(E41*F41,2)</f>
        <v>0</v>
      </c>
      <c r="I41"/>
    </row>
    <row r="42" spans="1:9" ht="34.5" customHeight="1" x14ac:dyDescent="0.2">
      <c r="A42" s="135" t="s">
        <v>730</v>
      </c>
      <c r="B42" s="125" t="s">
        <v>150</v>
      </c>
      <c r="C42" s="136" t="s">
        <v>703</v>
      </c>
      <c r="D42" s="120" t="s">
        <v>32</v>
      </c>
      <c r="E42" s="121">
        <v>9</v>
      </c>
      <c r="F42" s="137"/>
      <c r="G42" s="129">
        <f t="shared" si="3"/>
        <v>0</v>
      </c>
      <c r="I42"/>
    </row>
    <row r="43" spans="1:9" ht="34.5" customHeight="1" x14ac:dyDescent="0.2">
      <c r="A43" s="135" t="s">
        <v>731</v>
      </c>
      <c r="B43" s="125" t="s">
        <v>150</v>
      </c>
      <c r="C43" s="136" t="s">
        <v>704</v>
      </c>
      <c r="D43" s="120" t="s">
        <v>32</v>
      </c>
      <c r="E43" s="121">
        <v>2</v>
      </c>
      <c r="F43" s="137"/>
      <c r="G43" s="129">
        <f t="shared" si="3"/>
        <v>0</v>
      </c>
      <c r="I43"/>
    </row>
    <row r="44" spans="1:9" ht="34.5" customHeight="1" x14ac:dyDescent="0.2">
      <c r="A44" s="135" t="s">
        <v>732</v>
      </c>
      <c r="B44" s="125" t="s">
        <v>150</v>
      </c>
      <c r="C44" s="136" t="s">
        <v>705</v>
      </c>
      <c r="D44" s="120" t="s">
        <v>32</v>
      </c>
      <c r="E44" s="121">
        <v>16</v>
      </c>
      <c r="F44" s="137"/>
      <c r="G44" s="129">
        <f t="shared" si="3"/>
        <v>0</v>
      </c>
      <c r="I44"/>
    </row>
    <row r="45" spans="1:9" ht="34.5" customHeight="1" x14ac:dyDescent="0.2">
      <c r="A45" s="135" t="s">
        <v>733</v>
      </c>
      <c r="B45" s="125" t="s">
        <v>150</v>
      </c>
      <c r="C45" s="136" t="s">
        <v>163</v>
      </c>
      <c r="D45" s="120" t="s">
        <v>32</v>
      </c>
      <c r="E45" s="121">
        <v>16</v>
      </c>
      <c r="F45" s="137"/>
      <c r="G45" s="129">
        <f t="shared" si="3"/>
        <v>0</v>
      </c>
      <c r="I45"/>
    </row>
    <row r="46" spans="1:9" ht="27" customHeight="1" x14ac:dyDescent="0.2">
      <c r="A46" s="135" t="s">
        <v>734</v>
      </c>
      <c r="B46" s="125" t="s">
        <v>150</v>
      </c>
      <c r="C46" s="136" t="s">
        <v>162</v>
      </c>
      <c r="D46" s="120" t="s">
        <v>31</v>
      </c>
      <c r="E46" s="121">
        <v>180</v>
      </c>
      <c r="F46" s="137"/>
      <c r="G46" s="129">
        <f t="shared" si="3"/>
        <v>0</v>
      </c>
      <c r="I46"/>
    </row>
    <row r="47" spans="1:9" ht="27.75" customHeight="1" x14ac:dyDescent="0.2">
      <c r="A47" s="135" t="s">
        <v>735</v>
      </c>
      <c r="B47" s="125" t="s">
        <v>150</v>
      </c>
      <c r="C47" s="136" t="s">
        <v>62</v>
      </c>
      <c r="D47" s="120" t="s">
        <v>32</v>
      </c>
      <c r="E47" s="121">
        <v>1</v>
      </c>
      <c r="F47" s="137"/>
      <c r="G47" s="129">
        <f t="shared" si="3"/>
        <v>0</v>
      </c>
      <c r="I47"/>
    </row>
    <row r="48" spans="1:9" ht="36.75" customHeight="1" x14ac:dyDescent="0.25">
      <c r="A48" s="384" t="s">
        <v>164</v>
      </c>
      <c r="B48" s="385"/>
      <c r="C48" s="385"/>
      <c r="D48" s="385"/>
      <c r="E48" s="385"/>
      <c r="F48" s="386"/>
      <c r="G48" s="102">
        <f>SUM(G28:G47)</f>
        <v>0</v>
      </c>
    </row>
    <row r="49" spans="1:7" ht="37.5" customHeight="1" x14ac:dyDescent="0.25">
      <c r="A49" s="384" t="s">
        <v>708</v>
      </c>
      <c r="B49" s="385"/>
      <c r="C49" s="385"/>
      <c r="D49" s="385"/>
      <c r="E49" s="385"/>
      <c r="F49" s="386"/>
      <c r="G49" s="102">
        <f>G25+G48</f>
        <v>0</v>
      </c>
    </row>
    <row r="50" spans="1:7" ht="29.25" customHeight="1" x14ac:dyDescent="0.2">
      <c r="A50" s="132" t="s">
        <v>17</v>
      </c>
      <c r="B50" s="104"/>
      <c r="C50" s="94"/>
      <c r="D50" s="138"/>
      <c r="E50" s="100"/>
      <c r="F50" s="100"/>
      <c r="G50" s="100"/>
    </row>
    <row r="51" spans="1:7" ht="43.5" customHeight="1" x14ac:dyDescent="0.2">
      <c r="A51" s="100"/>
      <c r="B51" s="98"/>
      <c r="C51" s="100"/>
      <c r="D51" s="138"/>
      <c r="E51" s="100"/>
      <c r="F51" s="100"/>
      <c r="G51" s="100"/>
    </row>
    <row r="52" spans="1:7" ht="43.5" customHeight="1" x14ac:dyDescent="0.2">
      <c r="A52" s="100"/>
      <c r="B52" s="98"/>
      <c r="C52" s="99"/>
      <c r="D52" s="103"/>
      <c r="E52" s="99"/>
      <c r="F52" s="99"/>
      <c r="G52" s="99"/>
    </row>
    <row r="53" spans="1:7" ht="43.5" customHeight="1" x14ac:dyDescent="0.2">
      <c r="A53" s="100"/>
      <c r="B53" s="98"/>
      <c r="C53" s="99"/>
      <c r="D53" s="103"/>
      <c r="E53" s="99"/>
      <c r="F53" s="99"/>
      <c r="G53" s="99"/>
    </row>
    <row r="54" spans="1:7" ht="43.5" customHeight="1" x14ac:dyDescent="0.2">
      <c r="A54" s="100"/>
      <c r="B54" s="98"/>
      <c r="C54" s="99"/>
      <c r="D54" s="103"/>
      <c r="E54" s="99"/>
      <c r="F54" s="99"/>
      <c r="G54" s="99"/>
    </row>
    <row r="55" spans="1:7" ht="43.5" customHeight="1" x14ac:dyDescent="0.2">
      <c r="A55" s="100"/>
      <c r="B55" s="98"/>
      <c r="C55" s="99"/>
      <c r="D55" s="103"/>
      <c r="E55" s="99"/>
      <c r="F55" s="99"/>
      <c r="G55" s="99"/>
    </row>
    <row r="56" spans="1:7" ht="43.5" customHeight="1" x14ac:dyDescent="0.2">
      <c r="A56" s="100"/>
      <c r="B56" s="98"/>
      <c r="C56" s="99"/>
      <c r="D56" s="103"/>
      <c r="E56" s="99"/>
      <c r="F56" s="99"/>
      <c r="G56" s="99"/>
    </row>
    <row r="57" spans="1:7" ht="43.5" customHeight="1" x14ac:dyDescent="0.2">
      <c r="A57" s="100"/>
      <c r="B57" s="98"/>
      <c r="C57" s="99"/>
      <c r="D57" s="103"/>
      <c r="E57" s="99"/>
      <c r="F57" s="99"/>
      <c r="G57" s="99"/>
    </row>
  </sheetData>
  <mergeCells count="14">
    <mergeCell ref="A4:G4"/>
    <mergeCell ref="A1:G1"/>
    <mergeCell ref="A2:A3"/>
    <mergeCell ref="B2:B3"/>
    <mergeCell ref="C2:C3"/>
    <mergeCell ref="D2:E2"/>
    <mergeCell ref="A48:F48"/>
    <mergeCell ref="A49:F49"/>
    <mergeCell ref="C7:G7"/>
    <mergeCell ref="A5:G5"/>
    <mergeCell ref="C6:G6"/>
    <mergeCell ref="A25:F25"/>
    <mergeCell ref="A26:G26"/>
    <mergeCell ref="C27:G2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10" zoomScale="170" zoomScaleNormal="170" zoomScaleSheetLayoutView="100" workbookViewId="0">
      <selection activeCell="E13" sqref="E13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9" ht="37.5" customHeight="1" x14ac:dyDescent="0.2">
      <c r="A2" s="380" t="s">
        <v>13</v>
      </c>
      <c r="B2" s="395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96"/>
      <c r="C3" s="305"/>
      <c r="D3" s="169" t="s">
        <v>21</v>
      </c>
      <c r="E3" s="169" t="s">
        <v>51</v>
      </c>
      <c r="F3" s="24" t="s">
        <v>14</v>
      </c>
      <c r="G3" s="25" t="s">
        <v>14</v>
      </c>
    </row>
    <row r="4" spans="1:9" ht="26.25" customHeight="1" x14ac:dyDescent="0.2">
      <c r="A4" s="362" t="s">
        <v>816</v>
      </c>
      <c r="B4" s="363"/>
      <c r="C4" s="363"/>
      <c r="D4" s="363"/>
      <c r="E4" s="363"/>
      <c r="F4" s="363"/>
      <c r="G4" s="364"/>
    </row>
    <row r="5" spans="1:9" ht="21" customHeight="1" x14ac:dyDescent="0.2">
      <c r="A5" s="133"/>
      <c r="B5" s="101"/>
      <c r="C5" s="387" t="s">
        <v>717</v>
      </c>
      <c r="D5" s="388"/>
      <c r="E5" s="388"/>
      <c r="F5" s="388"/>
      <c r="G5" s="389"/>
    </row>
    <row r="6" spans="1:9" ht="27" customHeight="1" x14ac:dyDescent="0.2">
      <c r="A6" s="135" t="s">
        <v>804</v>
      </c>
      <c r="B6" s="125" t="s">
        <v>803</v>
      </c>
      <c r="C6" s="136" t="s">
        <v>718</v>
      </c>
      <c r="D6" s="113" t="s">
        <v>31</v>
      </c>
      <c r="E6" s="121">
        <v>25</v>
      </c>
      <c r="F6" s="137"/>
      <c r="G6" s="129">
        <f t="shared" ref="G6:G16" si="0">ROUND(E6*F6,2)</f>
        <v>0</v>
      </c>
      <c r="I6"/>
    </row>
    <row r="7" spans="1:9" ht="27" customHeight="1" x14ac:dyDescent="0.2">
      <c r="A7" s="135" t="s">
        <v>805</v>
      </c>
      <c r="B7" s="125" t="s">
        <v>803</v>
      </c>
      <c r="C7" s="136" t="s">
        <v>720</v>
      </c>
      <c r="D7" s="113" t="s">
        <v>31</v>
      </c>
      <c r="E7" s="121">
        <v>25</v>
      </c>
      <c r="F7" s="137"/>
      <c r="G7" s="129">
        <f t="shared" si="0"/>
        <v>0</v>
      </c>
      <c r="I7"/>
    </row>
    <row r="8" spans="1:9" ht="27" customHeight="1" x14ac:dyDescent="0.2">
      <c r="A8" s="135" t="s">
        <v>806</v>
      </c>
      <c r="B8" s="125" t="s">
        <v>803</v>
      </c>
      <c r="C8" s="136" t="s">
        <v>721</v>
      </c>
      <c r="D8" s="113" t="s">
        <v>31</v>
      </c>
      <c r="E8" s="121">
        <v>25</v>
      </c>
      <c r="F8" s="137"/>
      <c r="G8" s="129">
        <f t="shared" si="0"/>
        <v>0</v>
      </c>
      <c r="I8"/>
    </row>
    <row r="9" spans="1:9" ht="34.5" customHeight="1" x14ac:dyDescent="0.2">
      <c r="A9" s="135" t="s">
        <v>807</v>
      </c>
      <c r="B9" s="125" t="s">
        <v>803</v>
      </c>
      <c r="C9" s="136" t="s">
        <v>722</v>
      </c>
      <c r="D9" s="113" t="s">
        <v>31</v>
      </c>
      <c r="E9" s="121">
        <v>25</v>
      </c>
      <c r="F9" s="137"/>
      <c r="G9" s="129">
        <f t="shared" si="0"/>
        <v>0</v>
      </c>
      <c r="I9"/>
    </row>
    <row r="10" spans="1:9" ht="24" customHeight="1" x14ac:dyDescent="0.2">
      <c r="A10" s="135" t="s">
        <v>808</v>
      </c>
      <c r="B10" s="125" t="s">
        <v>803</v>
      </c>
      <c r="C10" s="136" t="s">
        <v>723</v>
      </c>
      <c r="D10" s="120" t="s">
        <v>31</v>
      </c>
      <c r="E10" s="121">
        <v>25</v>
      </c>
      <c r="F10" s="137"/>
      <c r="G10" s="129">
        <f t="shared" si="0"/>
        <v>0</v>
      </c>
      <c r="I10"/>
    </row>
    <row r="11" spans="1:9" ht="34.5" customHeight="1" x14ac:dyDescent="0.2">
      <c r="A11" s="135" t="s">
        <v>809</v>
      </c>
      <c r="B11" s="125" t="s">
        <v>803</v>
      </c>
      <c r="C11" s="136" t="s">
        <v>724</v>
      </c>
      <c r="D11" s="113" t="s">
        <v>31</v>
      </c>
      <c r="E11" s="121">
        <v>5</v>
      </c>
      <c r="F11" s="137"/>
      <c r="G11" s="129">
        <f t="shared" si="0"/>
        <v>0</v>
      </c>
      <c r="I11"/>
    </row>
    <row r="12" spans="1:9" ht="34.5" customHeight="1" x14ac:dyDescent="0.2">
      <c r="A12" s="135" t="s">
        <v>810</v>
      </c>
      <c r="B12" s="125" t="s">
        <v>803</v>
      </c>
      <c r="C12" s="136" t="s">
        <v>799</v>
      </c>
      <c r="D12" s="120" t="s">
        <v>31</v>
      </c>
      <c r="E12" s="121">
        <v>25</v>
      </c>
      <c r="F12" s="137"/>
      <c r="G12" s="129">
        <f t="shared" si="0"/>
        <v>0</v>
      </c>
      <c r="I12"/>
    </row>
    <row r="13" spans="1:9" ht="34.5" customHeight="1" x14ac:dyDescent="0.2">
      <c r="A13" s="135" t="s">
        <v>811</v>
      </c>
      <c r="B13" s="125" t="s">
        <v>803</v>
      </c>
      <c r="C13" s="136" t="s">
        <v>800</v>
      </c>
      <c r="D13" s="120" t="s">
        <v>31</v>
      </c>
      <c r="E13" s="121">
        <v>15</v>
      </c>
      <c r="F13" s="137"/>
      <c r="G13" s="129">
        <f t="shared" si="0"/>
        <v>0</v>
      </c>
      <c r="I13"/>
    </row>
    <row r="14" spans="1:9" ht="34.5" customHeight="1" x14ac:dyDescent="0.2">
      <c r="A14" s="135" t="s">
        <v>812</v>
      </c>
      <c r="B14" s="125" t="s">
        <v>803</v>
      </c>
      <c r="C14" s="136" t="s">
        <v>801</v>
      </c>
      <c r="D14" s="120" t="s">
        <v>33</v>
      </c>
      <c r="E14" s="121">
        <v>4</v>
      </c>
      <c r="F14" s="137"/>
      <c r="G14" s="129">
        <f t="shared" si="0"/>
        <v>0</v>
      </c>
      <c r="I14"/>
    </row>
    <row r="15" spans="1:9" ht="29.25" customHeight="1" x14ac:dyDescent="0.2">
      <c r="A15" s="135" t="s">
        <v>813</v>
      </c>
      <c r="B15" s="125" t="s">
        <v>803</v>
      </c>
      <c r="C15" s="136" t="s">
        <v>62</v>
      </c>
      <c r="D15" s="120" t="s">
        <v>32</v>
      </c>
      <c r="E15" s="121">
        <v>1</v>
      </c>
      <c r="F15" s="137"/>
      <c r="G15" s="129">
        <f t="shared" si="0"/>
        <v>0</v>
      </c>
      <c r="I15"/>
    </row>
    <row r="16" spans="1:9" ht="29.25" customHeight="1" x14ac:dyDescent="0.2">
      <c r="A16" s="135" t="s">
        <v>814</v>
      </c>
      <c r="B16" s="125" t="s">
        <v>803</v>
      </c>
      <c r="C16" s="136" t="s">
        <v>802</v>
      </c>
      <c r="D16" s="120" t="s">
        <v>32</v>
      </c>
      <c r="E16" s="121">
        <v>1</v>
      </c>
      <c r="F16" s="200"/>
      <c r="G16" s="129">
        <f t="shared" si="0"/>
        <v>0</v>
      </c>
      <c r="I16"/>
    </row>
    <row r="17" spans="1:7" ht="37.5" customHeight="1" x14ac:dyDescent="0.25">
      <c r="A17" s="384" t="s">
        <v>817</v>
      </c>
      <c r="B17" s="385"/>
      <c r="C17" s="385"/>
      <c r="D17" s="385"/>
      <c r="E17" s="385"/>
      <c r="F17" s="386"/>
      <c r="G17" s="102">
        <f>SUM(G6:G16)</f>
        <v>0</v>
      </c>
    </row>
    <row r="18" spans="1:7" ht="29.25" customHeight="1" x14ac:dyDescent="0.2">
      <c r="A18" s="132" t="s">
        <v>17</v>
      </c>
      <c r="B18" s="104"/>
      <c r="C18" s="94"/>
      <c r="D18" s="138"/>
      <c r="E18" s="100"/>
      <c r="F18" s="100"/>
      <c r="G18" s="100"/>
    </row>
    <row r="19" spans="1:7" ht="43.5" customHeight="1" x14ac:dyDescent="0.2">
      <c r="A19" s="100"/>
      <c r="B19" s="98"/>
      <c r="C19" s="100"/>
      <c r="D19" s="138"/>
      <c r="E19" s="100"/>
      <c r="F19" s="100"/>
      <c r="G19" s="100"/>
    </row>
    <row r="20" spans="1:7" ht="43.5" customHeight="1" x14ac:dyDescent="0.2">
      <c r="A20" s="100"/>
      <c r="B20" s="98"/>
      <c r="C20" s="99"/>
      <c r="D20" s="103"/>
      <c r="E20" s="99"/>
      <c r="F20" s="99"/>
      <c r="G20" s="99"/>
    </row>
    <row r="21" spans="1:7" ht="43.5" customHeight="1" x14ac:dyDescent="0.2">
      <c r="A21" s="100"/>
      <c r="B21" s="98"/>
      <c r="C21" s="99"/>
      <c r="D21" s="103"/>
      <c r="E21" s="99"/>
      <c r="F21" s="99"/>
      <c r="G21" s="99"/>
    </row>
    <row r="22" spans="1:7" ht="43.5" customHeight="1" x14ac:dyDescent="0.2">
      <c r="A22" s="100"/>
      <c r="B22" s="98"/>
      <c r="C22" s="99"/>
      <c r="D22" s="103"/>
      <c r="E22" s="99"/>
      <c r="F22" s="99"/>
      <c r="G22" s="99"/>
    </row>
    <row r="23" spans="1:7" ht="43.5" customHeight="1" x14ac:dyDescent="0.2">
      <c r="A23" s="100"/>
      <c r="B23" s="98"/>
      <c r="C23" s="99"/>
      <c r="D23" s="103"/>
      <c r="E23" s="99"/>
      <c r="F23" s="99"/>
      <c r="G23" s="99"/>
    </row>
    <row r="24" spans="1:7" ht="43.5" customHeight="1" x14ac:dyDescent="0.2">
      <c r="A24" s="100"/>
      <c r="B24" s="98"/>
      <c r="C24" s="99"/>
      <c r="D24" s="103"/>
      <c r="E24" s="99"/>
      <c r="F24" s="99"/>
      <c r="G24" s="99"/>
    </row>
    <row r="25" spans="1:7" ht="43.5" customHeight="1" x14ac:dyDescent="0.2">
      <c r="A25" s="100"/>
      <c r="B25" s="98"/>
      <c r="C25" s="99"/>
      <c r="D25" s="103"/>
      <c r="E25" s="99"/>
      <c r="F25" s="99"/>
      <c r="G25" s="99"/>
    </row>
  </sheetData>
  <mergeCells count="8">
    <mergeCell ref="C5:G5"/>
    <mergeCell ref="A17:F17"/>
    <mergeCell ref="A1:G1"/>
    <mergeCell ref="A2:A3"/>
    <mergeCell ref="B2:B3"/>
    <mergeCell ref="C2:C3"/>
    <mergeCell ref="D2:E2"/>
    <mergeCell ref="A4:G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140" zoomScaleNormal="140" zoomScaleSheetLayoutView="100" workbookViewId="0">
      <selection activeCell="E9" sqref="E9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9" ht="37.5" customHeight="1" x14ac:dyDescent="0.2">
      <c r="A2" s="380" t="s">
        <v>13</v>
      </c>
      <c r="B2" s="395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96"/>
      <c r="C3" s="305"/>
      <c r="D3" s="169" t="s">
        <v>21</v>
      </c>
      <c r="E3" s="169" t="s">
        <v>51</v>
      </c>
      <c r="F3" s="24" t="s">
        <v>14</v>
      </c>
      <c r="G3" s="25" t="s">
        <v>14</v>
      </c>
    </row>
    <row r="4" spans="1:9" ht="26.25" customHeight="1" x14ac:dyDescent="0.2">
      <c r="A4" s="362" t="s">
        <v>815</v>
      </c>
      <c r="B4" s="363"/>
      <c r="C4" s="363"/>
      <c r="D4" s="363"/>
      <c r="E4" s="363"/>
      <c r="F4" s="363"/>
      <c r="G4" s="364"/>
    </row>
    <row r="5" spans="1:9" ht="21" customHeight="1" x14ac:dyDescent="0.2">
      <c r="A5" s="133"/>
      <c r="B5" s="101"/>
      <c r="C5" s="387" t="s">
        <v>717</v>
      </c>
      <c r="D5" s="388"/>
      <c r="E5" s="388"/>
      <c r="F5" s="388"/>
      <c r="G5" s="389"/>
    </row>
    <row r="6" spans="1:9" ht="27" customHeight="1" x14ac:dyDescent="0.2">
      <c r="A6" s="135" t="s">
        <v>822</v>
      </c>
      <c r="B6" s="125" t="s">
        <v>826</v>
      </c>
      <c r="C6" s="136" t="s">
        <v>818</v>
      </c>
      <c r="D6" s="113" t="s">
        <v>31</v>
      </c>
      <c r="E6" s="121">
        <v>38</v>
      </c>
      <c r="F6" s="137"/>
      <c r="G6" s="129">
        <f t="shared" ref="G6:G9" si="0">ROUND(E6*F6,2)</f>
        <v>0</v>
      </c>
      <c r="I6"/>
    </row>
    <row r="7" spans="1:9" ht="27" customHeight="1" x14ac:dyDescent="0.2">
      <c r="A7" s="135" t="s">
        <v>823</v>
      </c>
      <c r="B7" s="125" t="s">
        <v>826</v>
      </c>
      <c r="C7" s="136" t="s">
        <v>819</v>
      </c>
      <c r="D7" s="113" t="s">
        <v>31</v>
      </c>
      <c r="E7" s="121">
        <v>28</v>
      </c>
      <c r="F7" s="137"/>
      <c r="G7" s="129">
        <f t="shared" si="0"/>
        <v>0</v>
      </c>
      <c r="I7"/>
    </row>
    <row r="8" spans="1:9" ht="27" customHeight="1" x14ac:dyDescent="0.2">
      <c r="A8" s="135" t="s">
        <v>824</v>
      </c>
      <c r="B8" s="125" t="s">
        <v>826</v>
      </c>
      <c r="C8" s="136" t="s">
        <v>820</v>
      </c>
      <c r="D8" s="113" t="s">
        <v>31</v>
      </c>
      <c r="E8" s="121">
        <v>28</v>
      </c>
      <c r="F8" s="137"/>
      <c r="G8" s="129">
        <f t="shared" si="0"/>
        <v>0</v>
      </c>
      <c r="I8"/>
    </row>
    <row r="9" spans="1:9" ht="34.5" customHeight="1" x14ac:dyDescent="0.2">
      <c r="A9" s="135" t="s">
        <v>825</v>
      </c>
      <c r="B9" s="125" t="s">
        <v>826</v>
      </c>
      <c r="C9" s="136" t="s">
        <v>821</v>
      </c>
      <c r="D9" s="113" t="s">
        <v>31</v>
      </c>
      <c r="E9" s="121">
        <v>2600</v>
      </c>
      <c r="F9" s="137"/>
      <c r="G9" s="129">
        <f t="shared" si="0"/>
        <v>0</v>
      </c>
      <c r="I9"/>
    </row>
    <row r="10" spans="1:9" ht="37.5" customHeight="1" x14ac:dyDescent="0.25">
      <c r="A10" s="384" t="s">
        <v>827</v>
      </c>
      <c r="B10" s="385"/>
      <c r="C10" s="385"/>
      <c r="D10" s="385"/>
      <c r="E10" s="385"/>
      <c r="F10" s="386"/>
      <c r="G10" s="102">
        <f>SUM(G6:G9)</f>
        <v>0</v>
      </c>
    </row>
    <row r="11" spans="1:9" ht="29.25" customHeight="1" x14ac:dyDescent="0.2">
      <c r="A11" s="132" t="s">
        <v>17</v>
      </c>
      <c r="B11" s="104"/>
      <c r="C11" s="94"/>
      <c r="D11" s="138"/>
      <c r="E11" s="100"/>
      <c r="F11" s="100"/>
      <c r="G11" s="100"/>
    </row>
    <row r="12" spans="1:9" ht="43.5" customHeight="1" x14ac:dyDescent="0.2">
      <c r="A12" s="100"/>
      <c r="B12" s="98"/>
      <c r="C12" s="100"/>
      <c r="D12" s="138"/>
      <c r="E12" s="100"/>
      <c r="F12" s="100"/>
      <c r="G12" s="100"/>
    </row>
    <row r="13" spans="1:9" ht="43.5" customHeight="1" x14ac:dyDescent="0.2">
      <c r="A13" s="100"/>
      <c r="B13" s="98"/>
      <c r="C13" s="99"/>
      <c r="D13" s="103"/>
      <c r="E13" s="99"/>
      <c r="F13" s="99"/>
      <c r="G13" s="99"/>
    </row>
    <row r="14" spans="1:9" ht="43.5" customHeight="1" x14ac:dyDescent="0.2">
      <c r="A14" s="100"/>
      <c r="B14" s="98"/>
      <c r="C14" s="99"/>
      <c r="D14" s="103"/>
      <c r="E14" s="99"/>
      <c r="F14" s="99"/>
      <c r="G14" s="99"/>
    </row>
    <row r="15" spans="1:9" ht="43.5" customHeight="1" x14ac:dyDescent="0.2">
      <c r="A15" s="100"/>
      <c r="B15" s="98"/>
      <c r="C15" s="99"/>
      <c r="D15" s="103"/>
      <c r="E15" s="99"/>
      <c r="F15" s="99"/>
      <c r="G15" s="99"/>
    </row>
    <row r="16" spans="1:9" ht="43.5" customHeight="1" x14ac:dyDescent="0.2">
      <c r="A16" s="100"/>
      <c r="B16" s="98"/>
      <c r="C16" s="99"/>
      <c r="D16" s="103"/>
      <c r="E16" s="99"/>
      <c r="F16" s="99"/>
      <c r="G16" s="99"/>
    </row>
    <row r="17" spans="1:7" ht="43.5" customHeight="1" x14ac:dyDescent="0.2">
      <c r="A17" s="100"/>
      <c r="B17" s="98"/>
      <c r="C17" s="99"/>
      <c r="D17" s="103"/>
      <c r="E17" s="99"/>
      <c r="F17" s="99"/>
      <c r="G17" s="99"/>
    </row>
    <row r="18" spans="1:7" ht="43.5" customHeight="1" x14ac:dyDescent="0.2">
      <c r="A18" s="100"/>
      <c r="B18" s="98"/>
      <c r="C18" s="99"/>
      <c r="D18" s="103"/>
      <c r="E18" s="99"/>
      <c r="F18" s="99"/>
      <c r="G18" s="99"/>
    </row>
  </sheetData>
  <mergeCells count="8">
    <mergeCell ref="C5:G5"/>
    <mergeCell ref="A10:F10"/>
    <mergeCell ref="A1:G1"/>
    <mergeCell ref="A2:A3"/>
    <mergeCell ref="B2:B3"/>
    <mergeCell ref="C2:C3"/>
    <mergeCell ref="D2:E2"/>
    <mergeCell ref="A4:G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140" zoomScaleNormal="140" zoomScaleSheetLayoutView="100" workbookViewId="0">
      <selection activeCell="A4" sqref="A4:G4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9" ht="37.5" customHeight="1" x14ac:dyDescent="0.2">
      <c r="A2" s="380" t="s">
        <v>13</v>
      </c>
      <c r="B2" s="395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96"/>
      <c r="C3" s="305"/>
      <c r="D3" s="169" t="s">
        <v>21</v>
      </c>
      <c r="E3" s="169" t="s">
        <v>51</v>
      </c>
      <c r="F3" s="24" t="s">
        <v>14</v>
      </c>
      <c r="G3" s="25" t="s">
        <v>14</v>
      </c>
    </row>
    <row r="4" spans="1:9" ht="26.25" customHeight="1" x14ac:dyDescent="0.2">
      <c r="A4" s="362" t="s">
        <v>828</v>
      </c>
      <c r="B4" s="363"/>
      <c r="C4" s="363"/>
      <c r="D4" s="363"/>
      <c r="E4" s="363"/>
      <c r="F4" s="363"/>
      <c r="G4" s="364"/>
    </row>
    <row r="5" spans="1:9" ht="21" customHeight="1" x14ac:dyDescent="0.2">
      <c r="A5" s="133"/>
      <c r="B5" s="101"/>
      <c r="C5" s="387" t="s">
        <v>717</v>
      </c>
      <c r="D5" s="388"/>
      <c r="E5" s="388"/>
      <c r="F5" s="388"/>
      <c r="G5" s="389"/>
    </row>
    <row r="6" spans="1:9" ht="27" customHeight="1" x14ac:dyDescent="0.2">
      <c r="A6" s="135" t="s">
        <v>830</v>
      </c>
      <c r="B6" s="125" t="s">
        <v>150</v>
      </c>
      <c r="C6" s="136" t="s">
        <v>154</v>
      </c>
      <c r="D6" s="113" t="s">
        <v>31</v>
      </c>
      <c r="E6" s="121">
        <v>13</v>
      </c>
      <c r="F6" s="137"/>
      <c r="G6" s="129">
        <f t="shared" ref="G6:G10" si="0">ROUND(E6*F6,2)</f>
        <v>0</v>
      </c>
      <c r="I6"/>
    </row>
    <row r="7" spans="1:9" ht="27" customHeight="1" x14ac:dyDescent="0.2">
      <c r="A7" s="135" t="s">
        <v>831</v>
      </c>
      <c r="B7" s="125" t="s">
        <v>150</v>
      </c>
      <c r="C7" s="136" t="s">
        <v>829</v>
      </c>
      <c r="D7" s="113" t="s">
        <v>31</v>
      </c>
      <c r="E7" s="121">
        <v>13</v>
      </c>
      <c r="F7" s="137"/>
      <c r="G7" s="129">
        <f t="shared" si="0"/>
        <v>0</v>
      </c>
      <c r="I7"/>
    </row>
    <row r="8" spans="1:9" ht="27" customHeight="1" x14ac:dyDescent="0.2">
      <c r="A8" s="135" t="s">
        <v>832</v>
      </c>
      <c r="B8" s="125" t="s">
        <v>150</v>
      </c>
      <c r="C8" s="136" t="s">
        <v>179</v>
      </c>
      <c r="D8" s="113" t="s">
        <v>31</v>
      </c>
      <c r="E8" s="121">
        <v>20</v>
      </c>
      <c r="F8" s="137"/>
      <c r="G8" s="129">
        <f t="shared" si="0"/>
        <v>0</v>
      </c>
      <c r="I8"/>
    </row>
    <row r="9" spans="1:9" ht="27" customHeight="1" x14ac:dyDescent="0.2">
      <c r="A9" s="135" t="s">
        <v>833</v>
      </c>
      <c r="B9" s="125" t="s">
        <v>150</v>
      </c>
      <c r="C9" s="136" t="s">
        <v>158</v>
      </c>
      <c r="D9" s="113" t="s">
        <v>33</v>
      </c>
      <c r="E9" s="121">
        <v>2</v>
      </c>
      <c r="F9" s="137"/>
      <c r="G9" s="129">
        <f t="shared" si="0"/>
        <v>0</v>
      </c>
      <c r="I9"/>
    </row>
    <row r="10" spans="1:9" ht="27" customHeight="1" x14ac:dyDescent="0.2">
      <c r="A10" s="135" t="s">
        <v>834</v>
      </c>
      <c r="B10" s="125" t="s">
        <v>150</v>
      </c>
      <c r="C10" s="136" t="s">
        <v>62</v>
      </c>
      <c r="D10" s="113" t="s">
        <v>32</v>
      </c>
      <c r="E10" s="121">
        <v>1</v>
      </c>
      <c r="F10" s="137"/>
      <c r="G10" s="129">
        <f t="shared" si="0"/>
        <v>0</v>
      </c>
      <c r="I10"/>
    </row>
    <row r="11" spans="1:9" ht="37.5" customHeight="1" x14ac:dyDescent="0.25">
      <c r="A11" s="384" t="s">
        <v>835</v>
      </c>
      <c r="B11" s="385"/>
      <c r="C11" s="385"/>
      <c r="D11" s="385"/>
      <c r="E11" s="385"/>
      <c r="F11" s="386"/>
      <c r="G11" s="102">
        <f>SUM(G6:G10)</f>
        <v>0</v>
      </c>
    </row>
    <row r="12" spans="1:9" ht="29.25" customHeight="1" x14ac:dyDescent="0.2">
      <c r="A12" s="132" t="s">
        <v>17</v>
      </c>
      <c r="B12" s="104"/>
      <c r="C12" s="94"/>
      <c r="D12" s="138"/>
      <c r="E12" s="100"/>
      <c r="F12" s="100"/>
      <c r="G12" s="100"/>
    </row>
    <row r="13" spans="1:9" ht="43.5" customHeight="1" x14ac:dyDescent="0.2">
      <c r="A13" s="100"/>
      <c r="B13" s="98"/>
      <c r="C13" s="100"/>
      <c r="D13" s="138"/>
      <c r="E13" s="100"/>
      <c r="F13" s="100"/>
      <c r="G13" s="100"/>
    </row>
    <row r="14" spans="1:9" ht="43.5" customHeight="1" x14ac:dyDescent="0.2">
      <c r="A14" s="100"/>
      <c r="B14" s="98"/>
      <c r="C14" s="99"/>
      <c r="D14" s="103"/>
      <c r="E14" s="99"/>
      <c r="F14" s="99"/>
      <c r="G14" s="99"/>
    </row>
    <row r="15" spans="1:9" ht="43.5" customHeight="1" x14ac:dyDescent="0.2">
      <c r="A15" s="100"/>
      <c r="B15" s="98"/>
      <c r="C15" s="99"/>
      <c r="D15" s="103"/>
      <c r="E15" s="99"/>
      <c r="F15" s="99"/>
      <c r="G15" s="99"/>
    </row>
    <row r="16" spans="1:9" ht="43.5" customHeight="1" x14ac:dyDescent="0.2">
      <c r="A16" s="100"/>
      <c r="B16" s="98"/>
      <c r="C16" s="99"/>
      <c r="D16" s="103"/>
      <c r="E16" s="99"/>
      <c r="F16" s="99"/>
      <c r="G16" s="99"/>
    </row>
    <row r="17" spans="1:7" ht="43.5" customHeight="1" x14ac:dyDescent="0.2">
      <c r="A17" s="100"/>
      <c r="B17" s="98"/>
      <c r="C17" s="99"/>
      <c r="D17" s="103"/>
      <c r="E17" s="99"/>
      <c r="F17" s="99"/>
      <c r="G17" s="99"/>
    </row>
    <row r="18" spans="1:7" ht="43.5" customHeight="1" x14ac:dyDescent="0.2">
      <c r="A18" s="100"/>
      <c r="B18" s="98"/>
      <c r="C18" s="99"/>
      <c r="D18" s="103"/>
      <c r="E18" s="99"/>
      <c r="F18" s="99"/>
      <c r="G18" s="99"/>
    </row>
    <row r="19" spans="1:7" ht="43.5" customHeight="1" x14ac:dyDescent="0.2">
      <c r="A19" s="100"/>
      <c r="B19" s="98"/>
      <c r="C19" s="99"/>
      <c r="D19" s="103"/>
      <c r="E19" s="99"/>
      <c r="F19" s="99"/>
      <c r="G19" s="99"/>
    </row>
  </sheetData>
  <mergeCells count="8">
    <mergeCell ref="C5:G5"/>
    <mergeCell ref="A11:F11"/>
    <mergeCell ref="A1:G1"/>
    <mergeCell ref="A2:A3"/>
    <mergeCell ref="B2:B3"/>
    <mergeCell ref="C2:C3"/>
    <mergeCell ref="D2:E2"/>
    <mergeCell ref="A4:G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A10" zoomScale="140" zoomScaleNormal="140" zoomScaleSheetLayoutView="100" workbookViewId="0">
      <selection activeCell="C6" sqref="C6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9" ht="37.5" customHeight="1" x14ac:dyDescent="0.2">
      <c r="A2" s="380" t="s">
        <v>13</v>
      </c>
      <c r="B2" s="395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96"/>
      <c r="C3" s="305"/>
      <c r="D3" s="110" t="s">
        <v>21</v>
      </c>
      <c r="E3" s="110" t="s">
        <v>51</v>
      </c>
      <c r="F3" s="24" t="s">
        <v>14</v>
      </c>
      <c r="G3" s="25" t="s">
        <v>14</v>
      </c>
    </row>
    <row r="4" spans="1:9" ht="26.25" customHeight="1" x14ac:dyDescent="0.2">
      <c r="A4" s="362" t="s">
        <v>869</v>
      </c>
      <c r="B4" s="363"/>
      <c r="C4" s="363"/>
      <c r="D4" s="363"/>
      <c r="E4" s="363"/>
      <c r="F4" s="363"/>
      <c r="G4" s="364"/>
    </row>
    <row r="5" spans="1:9" ht="27" customHeight="1" x14ac:dyDescent="0.2">
      <c r="A5" s="261" t="s">
        <v>837</v>
      </c>
      <c r="B5" s="262" t="s">
        <v>826</v>
      </c>
      <c r="C5" s="229" t="s">
        <v>870</v>
      </c>
      <c r="D5" s="263" t="s">
        <v>97</v>
      </c>
      <c r="E5" s="264">
        <v>0.75</v>
      </c>
      <c r="F5" s="265"/>
      <c r="G5" s="266">
        <f t="shared" ref="G5:G19" si="0">ROUND(E5*F5,2)</f>
        <v>0</v>
      </c>
      <c r="I5"/>
    </row>
    <row r="6" spans="1:9" ht="27" customHeight="1" x14ac:dyDescent="0.2">
      <c r="A6" s="261" t="s">
        <v>838</v>
      </c>
      <c r="B6" s="262" t="s">
        <v>826</v>
      </c>
      <c r="C6" s="229" t="s">
        <v>871</v>
      </c>
      <c r="D6" s="267" t="s">
        <v>842</v>
      </c>
      <c r="E6" s="264">
        <v>1</v>
      </c>
      <c r="F6" s="265"/>
      <c r="G6" s="266">
        <f t="shared" si="0"/>
        <v>0</v>
      </c>
      <c r="I6"/>
    </row>
    <row r="7" spans="1:9" ht="27" customHeight="1" x14ac:dyDescent="0.2">
      <c r="A7" s="261" t="s">
        <v>839</v>
      </c>
      <c r="B7" s="262" t="s">
        <v>826</v>
      </c>
      <c r="C7" s="229" t="s">
        <v>873</v>
      </c>
      <c r="D7" s="263" t="s">
        <v>31</v>
      </c>
      <c r="E7" s="264">
        <v>60</v>
      </c>
      <c r="F7" s="265"/>
      <c r="G7" s="266">
        <f t="shared" si="0"/>
        <v>0</v>
      </c>
      <c r="I7"/>
    </row>
    <row r="8" spans="1:9" ht="27" customHeight="1" x14ac:dyDescent="0.2">
      <c r="A8" s="261" t="s">
        <v>840</v>
      </c>
      <c r="B8" s="262" t="s">
        <v>826</v>
      </c>
      <c r="C8" s="229" t="s">
        <v>872</v>
      </c>
      <c r="D8" s="263" t="s">
        <v>31</v>
      </c>
      <c r="E8" s="264">
        <v>8</v>
      </c>
      <c r="F8" s="265"/>
      <c r="G8" s="266">
        <f t="shared" si="0"/>
        <v>0</v>
      </c>
      <c r="I8"/>
    </row>
    <row r="9" spans="1:9" ht="27" customHeight="1" x14ac:dyDescent="0.2">
      <c r="A9" s="261" t="s">
        <v>841</v>
      </c>
      <c r="B9" s="262" t="s">
        <v>826</v>
      </c>
      <c r="C9" s="229" t="s">
        <v>874</v>
      </c>
      <c r="D9" s="263" t="s">
        <v>32</v>
      </c>
      <c r="E9" s="264">
        <v>1</v>
      </c>
      <c r="F9" s="265"/>
      <c r="G9" s="266">
        <f t="shared" si="0"/>
        <v>0</v>
      </c>
      <c r="I9"/>
    </row>
    <row r="10" spans="1:9" ht="27" customHeight="1" x14ac:dyDescent="0.2">
      <c r="A10" s="261" t="s">
        <v>843</v>
      </c>
      <c r="B10" s="262" t="s">
        <v>826</v>
      </c>
      <c r="C10" s="229" t="s">
        <v>888</v>
      </c>
      <c r="D10" s="263" t="s">
        <v>875</v>
      </c>
      <c r="E10" s="264">
        <v>3.4</v>
      </c>
      <c r="F10" s="265"/>
      <c r="G10" s="266">
        <f t="shared" si="0"/>
        <v>0</v>
      </c>
      <c r="I10"/>
    </row>
    <row r="11" spans="1:9" ht="27" customHeight="1" x14ac:dyDescent="0.2">
      <c r="A11" s="261" t="s">
        <v>844</v>
      </c>
      <c r="B11" s="262" t="s">
        <v>826</v>
      </c>
      <c r="C11" s="229" t="s">
        <v>876</v>
      </c>
      <c r="D11" s="263" t="s">
        <v>875</v>
      </c>
      <c r="E11" s="264">
        <v>0.1</v>
      </c>
      <c r="F11" s="265"/>
      <c r="G11" s="266">
        <f t="shared" si="0"/>
        <v>0</v>
      </c>
      <c r="I11"/>
    </row>
    <row r="12" spans="1:9" ht="27" customHeight="1" x14ac:dyDescent="0.2">
      <c r="A12" s="261" t="s">
        <v>889</v>
      </c>
      <c r="B12" s="262" t="s">
        <v>826</v>
      </c>
      <c r="C12" s="229" t="s">
        <v>877</v>
      </c>
      <c r="D12" s="263" t="s">
        <v>33</v>
      </c>
      <c r="E12" s="264">
        <v>6</v>
      </c>
      <c r="F12" s="265"/>
      <c r="G12" s="266">
        <f t="shared" si="0"/>
        <v>0</v>
      </c>
      <c r="I12"/>
    </row>
    <row r="13" spans="1:9" ht="27" customHeight="1" x14ac:dyDescent="0.2">
      <c r="A13" s="261" t="s">
        <v>890</v>
      </c>
      <c r="B13" s="262" t="s">
        <v>826</v>
      </c>
      <c r="C13" s="229" t="s">
        <v>878</v>
      </c>
      <c r="D13" s="263" t="s">
        <v>879</v>
      </c>
      <c r="E13" s="264">
        <v>0.75</v>
      </c>
      <c r="F13" s="265"/>
      <c r="G13" s="266">
        <f t="shared" si="0"/>
        <v>0</v>
      </c>
      <c r="I13"/>
    </row>
    <row r="14" spans="1:9" ht="27" customHeight="1" x14ac:dyDescent="0.2">
      <c r="A14" s="261" t="s">
        <v>891</v>
      </c>
      <c r="B14" s="262" t="s">
        <v>826</v>
      </c>
      <c r="C14" s="229" t="s">
        <v>880</v>
      </c>
      <c r="D14" s="263" t="s">
        <v>32</v>
      </c>
      <c r="E14" s="264">
        <v>6</v>
      </c>
      <c r="F14" s="265"/>
      <c r="G14" s="266">
        <f t="shared" si="0"/>
        <v>0</v>
      </c>
      <c r="I14"/>
    </row>
    <row r="15" spans="1:9" ht="27" customHeight="1" x14ac:dyDescent="0.2">
      <c r="A15" s="261" t="s">
        <v>892</v>
      </c>
      <c r="B15" s="262" t="s">
        <v>826</v>
      </c>
      <c r="C15" s="229" t="s">
        <v>881</v>
      </c>
      <c r="D15" s="263" t="s">
        <v>882</v>
      </c>
      <c r="E15" s="264">
        <v>0.7</v>
      </c>
      <c r="F15" s="265"/>
      <c r="G15" s="266">
        <f t="shared" si="0"/>
        <v>0</v>
      </c>
      <c r="I15"/>
    </row>
    <row r="16" spans="1:9" ht="27" customHeight="1" x14ac:dyDescent="0.2">
      <c r="A16" s="261" t="s">
        <v>893</v>
      </c>
      <c r="B16" s="262" t="s">
        <v>826</v>
      </c>
      <c r="C16" s="229" t="s">
        <v>883</v>
      </c>
      <c r="D16" s="263" t="s">
        <v>32</v>
      </c>
      <c r="E16" s="264">
        <v>1</v>
      </c>
      <c r="F16" s="265"/>
      <c r="G16" s="266">
        <f t="shared" si="0"/>
        <v>0</v>
      </c>
      <c r="I16"/>
    </row>
    <row r="17" spans="1:9" ht="27" customHeight="1" x14ac:dyDescent="0.2">
      <c r="A17" s="261" t="s">
        <v>894</v>
      </c>
      <c r="B17" s="262" t="s">
        <v>826</v>
      </c>
      <c r="C17" s="229" t="s">
        <v>884</v>
      </c>
      <c r="D17" s="263" t="s">
        <v>33</v>
      </c>
      <c r="E17" s="264">
        <v>6</v>
      </c>
      <c r="F17" s="265"/>
      <c r="G17" s="266">
        <f t="shared" si="0"/>
        <v>0</v>
      </c>
      <c r="I17"/>
    </row>
    <row r="18" spans="1:9" ht="27" customHeight="1" x14ac:dyDescent="0.2">
      <c r="A18" s="261" t="s">
        <v>895</v>
      </c>
      <c r="B18" s="262" t="s">
        <v>826</v>
      </c>
      <c r="C18" s="229" t="s">
        <v>885</v>
      </c>
      <c r="D18" s="263" t="s">
        <v>55</v>
      </c>
      <c r="E18" s="264">
        <v>131</v>
      </c>
      <c r="F18" s="265"/>
      <c r="G18" s="266">
        <f t="shared" si="0"/>
        <v>0</v>
      </c>
      <c r="I18"/>
    </row>
    <row r="19" spans="1:9" ht="27" customHeight="1" x14ac:dyDescent="0.2">
      <c r="A19" s="261" t="s">
        <v>896</v>
      </c>
      <c r="B19" s="262" t="s">
        <v>826</v>
      </c>
      <c r="C19" s="229" t="s">
        <v>886</v>
      </c>
      <c r="D19" s="263" t="s">
        <v>32</v>
      </c>
      <c r="E19" s="264">
        <v>1</v>
      </c>
      <c r="F19" s="265"/>
      <c r="G19" s="266">
        <f t="shared" si="0"/>
        <v>0</v>
      </c>
      <c r="I19"/>
    </row>
    <row r="20" spans="1:9" ht="37.5" customHeight="1" x14ac:dyDescent="0.25">
      <c r="A20" s="384" t="s">
        <v>887</v>
      </c>
      <c r="B20" s="385"/>
      <c r="C20" s="385"/>
      <c r="D20" s="385"/>
      <c r="E20" s="385"/>
      <c r="F20" s="386"/>
      <c r="G20" s="102">
        <f>SUM(G5:G19)</f>
        <v>0</v>
      </c>
    </row>
    <row r="21" spans="1:9" ht="29.25" customHeight="1" x14ac:dyDescent="0.2">
      <c r="A21" s="132" t="s">
        <v>17</v>
      </c>
      <c r="B21" s="104"/>
      <c r="C21" s="94"/>
      <c r="D21" s="138"/>
      <c r="E21" s="100"/>
      <c r="F21" s="100"/>
      <c r="G21" s="100"/>
    </row>
    <row r="22" spans="1:9" ht="43.5" customHeight="1" x14ac:dyDescent="0.2">
      <c r="A22" s="100"/>
      <c r="B22" s="98"/>
      <c r="C22" s="100"/>
      <c r="D22" s="138"/>
      <c r="E22" s="100"/>
      <c r="F22" s="100"/>
      <c r="G22" s="100"/>
    </row>
    <row r="23" spans="1:9" ht="43.5" customHeight="1" x14ac:dyDescent="0.2">
      <c r="A23" s="100"/>
      <c r="B23" s="98"/>
      <c r="C23" s="99"/>
      <c r="D23" s="103"/>
      <c r="E23" s="99"/>
      <c r="F23" s="99"/>
      <c r="G23" s="99"/>
    </row>
    <row r="24" spans="1:9" ht="43.5" customHeight="1" x14ac:dyDescent="0.2">
      <c r="A24" s="100"/>
      <c r="B24" s="98"/>
      <c r="C24" s="99"/>
      <c r="D24" s="103"/>
      <c r="E24" s="99"/>
      <c r="F24" s="99"/>
      <c r="G24" s="99"/>
    </row>
    <row r="25" spans="1:9" ht="43.5" customHeight="1" x14ac:dyDescent="0.2">
      <c r="A25" s="100"/>
      <c r="B25" s="98"/>
      <c r="C25" s="99"/>
      <c r="D25" s="103"/>
      <c r="E25" s="99"/>
      <c r="F25" s="99"/>
      <c r="G25" s="99"/>
    </row>
    <row r="26" spans="1:9" ht="43.5" customHeight="1" x14ac:dyDescent="0.2">
      <c r="A26" s="100"/>
      <c r="B26" s="98"/>
      <c r="C26" s="99"/>
      <c r="D26" s="103"/>
      <c r="E26" s="99"/>
      <c r="F26" s="99"/>
      <c r="G26" s="99"/>
    </row>
    <row r="27" spans="1:9" ht="43.5" customHeight="1" x14ac:dyDescent="0.2">
      <c r="A27" s="100"/>
      <c r="B27" s="98"/>
      <c r="C27" s="99"/>
      <c r="D27" s="103"/>
      <c r="E27" s="99"/>
      <c r="F27" s="99"/>
      <c r="G27" s="99"/>
    </row>
  </sheetData>
  <mergeCells count="7">
    <mergeCell ref="A20:F20"/>
    <mergeCell ref="A1:G1"/>
    <mergeCell ref="A2:A3"/>
    <mergeCell ref="B2:B3"/>
    <mergeCell ref="C2:C3"/>
    <mergeCell ref="D2:E2"/>
    <mergeCell ref="A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140" zoomScaleNormal="140" zoomScaleSheetLayoutView="100" workbookViewId="0">
      <selection activeCell="A6" sqref="A6:XFD6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  <col min="15" max="15" width="34.28515625" customWidth="1"/>
  </cols>
  <sheetData>
    <row r="1" spans="1:9" ht="72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9" ht="37.5" customHeight="1" x14ac:dyDescent="0.2">
      <c r="A2" s="380" t="s">
        <v>13</v>
      </c>
      <c r="B2" s="395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9" ht="27" customHeight="1" x14ac:dyDescent="0.2">
      <c r="A3" s="381"/>
      <c r="B3" s="396"/>
      <c r="C3" s="305"/>
      <c r="D3" s="254" t="s">
        <v>21</v>
      </c>
      <c r="E3" s="254" t="s">
        <v>51</v>
      </c>
      <c r="F3" s="24" t="s">
        <v>14</v>
      </c>
      <c r="G3" s="25" t="s">
        <v>14</v>
      </c>
    </row>
    <row r="4" spans="1:9" ht="26.25" customHeight="1" x14ac:dyDescent="0.2">
      <c r="A4" s="362" t="s">
        <v>943</v>
      </c>
      <c r="B4" s="363"/>
      <c r="C4" s="363"/>
      <c r="D4" s="363"/>
      <c r="E4" s="363"/>
      <c r="F4" s="363"/>
      <c r="G4" s="364"/>
    </row>
    <row r="5" spans="1:9" ht="27" customHeight="1" x14ac:dyDescent="0.2">
      <c r="A5" s="261" t="s">
        <v>917</v>
      </c>
      <c r="B5" s="262" t="s">
        <v>916</v>
      </c>
      <c r="C5" s="229" t="s">
        <v>929</v>
      </c>
      <c r="D5" s="263" t="s">
        <v>930</v>
      </c>
      <c r="E5" s="264">
        <v>100</v>
      </c>
      <c r="F5" s="265"/>
      <c r="G5" s="266">
        <f t="shared" ref="G5:G16" si="0">ROUND(E5*F5,2)</f>
        <v>0</v>
      </c>
      <c r="I5"/>
    </row>
    <row r="6" spans="1:9" ht="27" customHeight="1" x14ac:dyDescent="0.2">
      <c r="A6" s="261" t="s">
        <v>918</v>
      </c>
      <c r="B6" s="262" t="s">
        <v>916</v>
      </c>
      <c r="C6" s="229" t="s">
        <v>931</v>
      </c>
      <c r="D6" s="267" t="s">
        <v>930</v>
      </c>
      <c r="E6" s="264">
        <v>100</v>
      </c>
      <c r="F6" s="265"/>
      <c r="G6" s="266">
        <f t="shared" si="0"/>
        <v>0</v>
      </c>
      <c r="I6"/>
    </row>
    <row r="7" spans="1:9" ht="27" customHeight="1" x14ac:dyDescent="0.2">
      <c r="A7" s="261" t="s">
        <v>919</v>
      </c>
      <c r="B7" s="262" t="s">
        <v>916</v>
      </c>
      <c r="C7" s="229" t="s">
        <v>932</v>
      </c>
      <c r="D7" s="263" t="s">
        <v>32</v>
      </c>
      <c r="E7" s="264">
        <v>1</v>
      </c>
      <c r="F7" s="265"/>
      <c r="G7" s="266">
        <f t="shared" si="0"/>
        <v>0</v>
      </c>
      <c r="I7"/>
    </row>
    <row r="8" spans="1:9" ht="27" customHeight="1" x14ac:dyDescent="0.2">
      <c r="A8" s="261" t="s">
        <v>920</v>
      </c>
      <c r="B8" s="262" t="s">
        <v>916</v>
      </c>
      <c r="C8" s="229" t="s">
        <v>933</v>
      </c>
      <c r="D8" s="263" t="s">
        <v>32</v>
      </c>
      <c r="E8" s="264">
        <v>1</v>
      </c>
      <c r="F8" s="265"/>
      <c r="G8" s="266">
        <f t="shared" si="0"/>
        <v>0</v>
      </c>
      <c r="I8"/>
    </row>
    <row r="9" spans="1:9" ht="27" customHeight="1" x14ac:dyDescent="0.2">
      <c r="A9" s="261" t="s">
        <v>921</v>
      </c>
      <c r="B9" s="262" t="s">
        <v>916</v>
      </c>
      <c r="C9" s="229" t="s">
        <v>934</v>
      </c>
      <c r="D9" s="263" t="s">
        <v>930</v>
      </c>
      <c r="E9" s="264">
        <v>100</v>
      </c>
      <c r="F9" s="265"/>
      <c r="G9" s="266">
        <f t="shared" si="0"/>
        <v>0</v>
      </c>
      <c r="I9"/>
    </row>
    <row r="10" spans="1:9" ht="27" customHeight="1" x14ac:dyDescent="0.2">
      <c r="A10" s="261" t="s">
        <v>922</v>
      </c>
      <c r="B10" s="262" t="s">
        <v>916</v>
      </c>
      <c r="C10" s="229" t="s">
        <v>935</v>
      </c>
      <c r="D10" s="263" t="s">
        <v>930</v>
      </c>
      <c r="E10" s="264">
        <v>25</v>
      </c>
      <c r="F10" s="265"/>
      <c r="G10" s="266">
        <f t="shared" si="0"/>
        <v>0</v>
      </c>
      <c r="I10"/>
    </row>
    <row r="11" spans="1:9" ht="27" customHeight="1" x14ac:dyDescent="0.2">
      <c r="A11" s="261" t="s">
        <v>923</v>
      </c>
      <c r="B11" s="262" t="s">
        <v>916</v>
      </c>
      <c r="C11" s="229" t="s">
        <v>936</v>
      </c>
      <c r="D11" s="263" t="s">
        <v>33</v>
      </c>
      <c r="E11" s="264">
        <v>20</v>
      </c>
      <c r="F11" s="265"/>
      <c r="G11" s="266">
        <f t="shared" si="0"/>
        <v>0</v>
      </c>
      <c r="I11"/>
    </row>
    <row r="12" spans="1:9" ht="27" customHeight="1" x14ac:dyDescent="0.2">
      <c r="A12" s="261" t="s">
        <v>924</v>
      </c>
      <c r="B12" s="262" t="s">
        <v>916</v>
      </c>
      <c r="C12" s="229" t="s">
        <v>937</v>
      </c>
      <c r="D12" s="263" t="s">
        <v>33</v>
      </c>
      <c r="E12" s="264">
        <v>20</v>
      </c>
      <c r="F12" s="265"/>
      <c r="G12" s="266">
        <f t="shared" si="0"/>
        <v>0</v>
      </c>
      <c r="I12"/>
    </row>
    <row r="13" spans="1:9" ht="27" customHeight="1" x14ac:dyDescent="0.2">
      <c r="A13" s="261" t="s">
        <v>925</v>
      </c>
      <c r="B13" s="262" t="s">
        <v>916</v>
      </c>
      <c r="C13" s="229" t="s">
        <v>938</v>
      </c>
      <c r="D13" s="263" t="s">
        <v>33</v>
      </c>
      <c r="E13" s="264">
        <v>1</v>
      </c>
      <c r="F13" s="265"/>
      <c r="G13" s="266">
        <f t="shared" si="0"/>
        <v>0</v>
      </c>
      <c r="I13"/>
    </row>
    <row r="14" spans="1:9" ht="27" customHeight="1" x14ac:dyDescent="0.2">
      <c r="A14" s="261" t="s">
        <v>926</v>
      </c>
      <c r="B14" s="262" t="s">
        <v>916</v>
      </c>
      <c r="C14" s="229" t="s">
        <v>939</v>
      </c>
      <c r="D14" s="263" t="s">
        <v>31</v>
      </c>
      <c r="E14" s="264">
        <v>100</v>
      </c>
      <c r="F14" s="265"/>
      <c r="G14" s="266">
        <f t="shared" si="0"/>
        <v>0</v>
      </c>
      <c r="I14"/>
    </row>
    <row r="15" spans="1:9" ht="27" customHeight="1" x14ac:dyDescent="0.2">
      <c r="A15" s="261" t="s">
        <v>927</v>
      </c>
      <c r="B15" s="262" t="s">
        <v>916</v>
      </c>
      <c r="C15" s="229" t="s">
        <v>940</v>
      </c>
      <c r="D15" s="263" t="s">
        <v>33</v>
      </c>
      <c r="E15" s="264">
        <v>1</v>
      </c>
      <c r="F15" s="265"/>
      <c r="G15" s="266">
        <f t="shared" si="0"/>
        <v>0</v>
      </c>
      <c r="I15"/>
    </row>
    <row r="16" spans="1:9" ht="27" customHeight="1" x14ac:dyDescent="0.2">
      <c r="A16" s="261" t="s">
        <v>928</v>
      </c>
      <c r="B16" s="262" t="s">
        <v>916</v>
      </c>
      <c r="C16" s="229" t="s">
        <v>941</v>
      </c>
      <c r="D16" s="263" t="s">
        <v>33</v>
      </c>
      <c r="E16" s="264">
        <v>6</v>
      </c>
      <c r="F16" s="265"/>
      <c r="G16" s="266">
        <f t="shared" si="0"/>
        <v>0</v>
      </c>
      <c r="I16"/>
    </row>
    <row r="17" spans="1:7" ht="37.5" customHeight="1" x14ac:dyDescent="0.25">
      <c r="A17" s="384" t="s">
        <v>944</v>
      </c>
      <c r="B17" s="385"/>
      <c r="C17" s="385"/>
      <c r="D17" s="385"/>
      <c r="E17" s="385"/>
      <c r="F17" s="386"/>
      <c r="G17" s="102">
        <f>SUM(G5:G16)</f>
        <v>0</v>
      </c>
    </row>
    <row r="18" spans="1:7" ht="29.25" customHeight="1" x14ac:dyDescent="0.2">
      <c r="A18" s="132" t="s">
        <v>17</v>
      </c>
      <c r="B18" s="104"/>
      <c r="C18" s="94"/>
      <c r="D18" s="138"/>
      <c r="E18" s="100"/>
      <c r="F18" s="100"/>
      <c r="G18" s="100"/>
    </row>
    <row r="19" spans="1:7" ht="43.5" customHeight="1" x14ac:dyDescent="0.2">
      <c r="A19" s="100"/>
      <c r="B19" s="98"/>
      <c r="C19" s="100"/>
      <c r="D19" s="138"/>
      <c r="E19" s="100"/>
      <c r="F19" s="100"/>
      <c r="G19" s="100"/>
    </row>
    <row r="20" spans="1:7" ht="43.5" customHeight="1" x14ac:dyDescent="0.2">
      <c r="A20" s="100"/>
      <c r="B20" s="98"/>
      <c r="C20" s="99"/>
      <c r="D20" s="103"/>
      <c r="E20" s="99"/>
      <c r="F20" s="99"/>
      <c r="G20" s="99"/>
    </row>
    <row r="21" spans="1:7" ht="43.5" customHeight="1" x14ac:dyDescent="0.2">
      <c r="A21" s="100"/>
      <c r="B21" s="98"/>
      <c r="C21" s="99"/>
      <c r="D21" s="103"/>
      <c r="E21" s="99"/>
      <c r="F21" s="99"/>
      <c r="G21" s="99"/>
    </row>
    <row r="22" spans="1:7" ht="43.5" customHeight="1" x14ac:dyDescent="0.2">
      <c r="A22" s="100"/>
      <c r="B22" s="98"/>
      <c r="C22" s="99"/>
      <c r="D22" s="103"/>
      <c r="E22" s="99"/>
      <c r="F22" s="99"/>
      <c r="G22" s="99"/>
    </row>
    <row r="23" spans="1:7" ht="43.5" customHeight="1" x14ac:dyDescent="0.2">
      <c r="A23" s="100"/>
      <c r="B23" s="98"/>
      <c r="C23" s="99"/>
      <c r="D23" s="103"/>
      <c r="E23" s="99"/>
      <c r="F23" s="99"/>
      <c r="G23" s="99"/>
    </row>
    <row r="24" spans="1:7" ht="43.5" customHeight="1" x14ac:dyDescent="0.2">
      <c r="A24" s="100"/>
      <c r="B24" s="98"/>
      <c r="C24" s="99"/>
      <c r="D24" s="103"/>
      <c r="E24" s="99"/>
      <c r="F24" s="99"/>
      <c r="G24" s="99"/>
    </row>
  </sheetData>
  <mergeCells count="7">
    <mergeCell ref="A17:F17"/>
    <mergeCell ref="A1:G1"/>
    <mergeCell ref="A2:A3"/>
    <mergeCell ref="B2:B3"/>
    <mergeCell ref="C2:C3"/>
    <mergeCell ref="D2:E2"/>
    <mergeCell ref="A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150" zoomScaleNormal="100" zoomScaleSheetLayoutView="150" workbookViewId="0">
      <selection activeCell="A4" sqref="A4:H4"/>
    </sheetView>
  </sheetViews>
  <sheetFormatPr defaultColWidth="9.140625" defaultRowHeight="12.75" x14ac:dyDescent="0.2"/>
  <cols>
    <col min="1" max="1" width="7.42578125" style="14" customWidth="1"/>
    <col min="2" max="2" width="13.5703125" style="14" customWidth="1"/>
    <col min="3" max="3" width="46.85546875" style="14" customWidth="1"/>
    <col min="4" max="4" width="8.140625" style="14" customWidth="1"/>
    <col min="5" max="5" width="6.140625" style="14" hidden="1" customWidth="1"/>
    <col min="6" max="6" width="9.85546875" style="15" customWidth="1"/>
    <col min="7" max="7" width="11.42578125" style="15" customWidth="1"/>
    <col min="8" max="8" width="13.28515625" style="23" customWidth="1"/>
    <col min="9" max="9" width="62.85546875" style="31" customWidth="1"/>
    <col min="10" max="10" width="10.28515625" style="21" bestFit="1" customWidth="1"/>
    <col min="11" max="11" width="20.42578125" style="22" customWidth="1"/>
    <col min="12" max="16384" width="9.140625" style="23"/>
  </cols>
  <sheetData>
    <row r="1" spans="1:11" customFormat="1" ht="72.75" customHeight="1" thickBot="1" x14ac:dyDescent="0.25">
      <c r="A1" s="271" t="str">
        <f>zestawienie!A2</f>
        <v>Przedmiar Robót
Część 5
Zadanie 2: „Budowa nowego odcinka drogi łączącej ulicę Barlickiego z drogą krajową nr 3”</v>
      </c>
      <c r="B1" s="272"/>
      <c r="C1" s="272"/>
      <c r="D1" s="272"/>
      <c r="E1" s="272"/>
      <c r="F1" s="272"/>
      <c r="G1" s="299"/>
      <c r="H1" s="273"/>
    </row>
    <row r="2" spans="1:11" ht="33.75" customHeight="1" x14ac:dyDescent="0.2">
      <c r="A2" s="300" t="s">
        <v>13</v>
      </c>
      <c r="B2" s="302" t="s">
        <v>18</v>
      </c>
      <c r="C2" s="304" t="s">
        <v>19</v>
      </c>
      <c r="D2" s="306" t="s">
        <v>20</v>
      </c>
      <c r="E2" s="307"/>
      <c r="F2" s="308"/>
      <c r="G2" s="105" t="s">
        <v>99</v>
      </c>
      <c r="H2" s="7" t="s">
        <v>92</v>
      </c>
      <c r="I2" s="29"/>
    </row>
    <row r="3" spans="1:11" ht="17.25" customHeight="1" x14ac:dyDescent="0.2">
      <c r="A3" s="301"/>
      <c r="B3" s="303"/>
      <c r="C3" s="305"/>
      <c r="D3" s="309" t="s">
        <v>21</v>
      </c>
      <c r="E3" s="310"/>
      <c r="F3" s="24" t="s">
        <v>100</v>
      </c>
      <c r="G3" s="106" t="s">
        <v>14</v>
      </c>
      <c r="H3" s="25" t="s">
        <v>14</v>
      </c>
      <c r="I3" s="29"/>
    </row>
    <row r="4" spans="1:11" customFormat="1" ht="21.75" customHeight="1" x14ac:dyDescent="0.2">
      <c r="A4" s="293" t="s">
        <v>200</v>
      </c>
      <c r="B4" s="294"/>
      <c r="C4" s="294"/>
      <c r="D4" s="294"/>
      <c r="E4" s="294"/>
      <c r="F4" s="294"/>
      <c r="G4" s="294"/>
      <c r="H4" s="295"/>
    </row>
    <row r="5" spans="1:11" s="14" customFormat="1" ht="39" customHeight="1" x14ac:dyDescent="0.2">
      <c r="A5" s="26" t="s">
        <v>15</v>
      </c>
      <c r="B5" s="248" t="s">
        <v>98</v>
      </c>
      <c r="C5" s="249" t="s">
        <v>201</v>
      </c>
      <c r="D5" s="296" t="s">
        <v>16</v>
      </c>
      <c r="E5" s="297"/>
      <c r="F5" s="298"/>
      <c r="G5" s="107"/>
      <c r="H5" s="62">
        <f>G5</f>
        <v>0</v>
      </c>
      <c r="I5" s="30"/>
      <c r="J5" s="17"/>
      <c r="K5" s="18"/>
    </row>
    <row r="6" spans="1:11" s="16" customFormat="1" ht="22.5" customHeight="1" x14ac:dyDescent="0.2">
      <c r="A6" s="290" t="s">
        <v>202</v>
      </c>
      <c r="B6" s="291"/>
      <c r="C6" s="291"/>
      <c r="D6" s="291"/>
      <c r="E6" s="291"/>
      <c r="F6" s="291"/>
      <c r="G6" s="292"/>
      <c r="H6" s="42">
        <f>SUM(H5:H5)</f>
        <v>0</v>
      </c>
      <c r="I6" s="28"/>
      <c r="J6" s="19"/>
      <c r="K6" s="20"/>
    </row>
    <row r="7" spans="1:11" ht="18" customHeight="1" x14ac:dyDescent="0.2">
      <c r="A7" s="14" t="s">
        <v>17</v>
      </c>
    </row>
  </sheetData>
  <mergeCells count="9">
    <mergeCell ref="A6:G6"/>
    <mergeCell ref="A4:H4"/>
    <mergeCell ref="D5:F5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topLeftCell="A2" zoomScale="150" zoomScaleNormal="100" zoomScaleSheetLayoutView="150" workbookViewId="0">
      <selection activeCell="C6" sqref="C6"/>
    </sheetView>
  </sheetViews>
  <sheetFormatPr defaultColWidth="9.140625" defaultRowHeight="12.75" x14ac:dyDescent="0.2"/>
  <cols>
    <col min="1" max="1" width="7.42578125" style="14" customWidth="1"/>
    <col min="2" max="2" width="13.5703125" style="14" customWidth="1"/>
    <col min="3" max="3" width="46.85546875" style="14" customWidth="1"/>
    <col min="4" max="4" width="8.140625" style="14" customWidth="1"/>
    <col min="5" max="5" width="6.140625" style="14" hidden="1" customWidth="1"/>
    <col min="6" max="6" width="9.85546875" style="15" customWidth="1"/>
    <col min="7" max="7" width="11.42578125" style="15" customWidth="1"/>
    <col min="8" max="8" width="13.28515625" style="23" customWidth="1"/>
    <col min="9" max="9" width="62.85546875" style="31" customWidth="1"/>
    <col min="10" max="10" width="10.28515625" style="21" bestFit="1" customWidth="1"/>
    <col min="11" max="11" width="20.42578125" style="22" customWidth="1"/>
    <col min="12" max="16384" width="9.140625" style="23"/>
  </cols>
  <sheetData>
    <row r="1" spans="1:11" customFormat="1" ht="72.75" customHeight="1" thickBot="1" x14ac:dyDescent="0.25">
      <c r="A1" s="271" t="str">
        <f>zestawienie!A2</f>
        <v>Przedmiar Robót
Część 5
Zadanie 2: „Budowa nowego odcinka drogi łączącej ulicę Barlickiego z drogą krajową nr 3”</v>
      </c>
      <c r="B1" s="272"/>
      <c r="C1" s="272"/>
      <c r="D1" s="272"/>
      <c r="E1" s="272"/>
      <c r="F1" s="272"/>
      <c r="G1" s="299"/>
      <c r="H1" s="273"/>
    </row>
    <row r="2" spans="1:11" ht="33.75" customHeight="1" x14ac:dyDescent="0.2">
      <c r="A2" s="300" t="s">
        <v>13</v>
      </c>
      <c r="B2" s="302" t="s">
        <v>18</v>
      </c>
      <c r="C2" s="304" t="s">
        <v>19</v>
      </c>
      <c r="D2" s="306" t="s">
        <v>20</v>
      </c>
      <c r="E2" s="307"/>
      <c r="F2" s="308"/>
      <c r="G2" s="105" t="s">
        <v>99</v>
      </c>
      <c r="H2" s="7" t="s">
        <v>92</v>
      </c>
      <c r="I2" s="29"/>
    </row>
    <row r="3" spans="1:11" ht="17.25" customHeight="1" x14ac:dyDescent="0.2">
      <c r="A3" s="301"/>
      <c r="B3" s="303"/>
      <c r="C3" s="305"/>
      <c r="D3" s="309" t="s">
        <v>21</v>
      </c>
      <c r="E3" s="310"/>
      <c r="F3" s="24" t="s">
        <v>100</v>
      </c>
      <c r="G3" s="106" t="s">
        <v>14</v>
      </c>
      <c r="H3" s="25" t="s">
        <v>14</v>
      </c>
      <c r="I3" s="29"/>
    </row>
    <row r="4" spans="1:11" customFormat="1" ht="21.75" customHeight="1" x14ac:dyDescent="0.2">
      <c r="A4" s="293" t="s">
        <v>195</v>
      </c>
      <c r="B4" s="294"/>
      <c r="C4" s="294"/>
      <c r="D4" s="294"/>
      <c r="E4" s="294"/>
      <c r="F4" s="294"/>
      <c r="G4" s="294"/>
      <c r="H4" s="295"/>
    </row>
    <row r="5" spans="1:11" s="14" customFormat="1" ht="46.5" customHeight="1" x14ac:dyDescent="0.2">
      <c r="A5" s="247" t="s">
        <v>736</v>
      </c>
      <c r="B5" s="248" t="s">
        <v>98</v>
      </c>
      <c r="C5" s="249" t="s">
        <v>322</v>
      </c>
      <c r="D5" s="311" t="s">
        <v>16</v>
      </c>
      <c r="E5" s="313"/>
      <c r="F5" s="312"/>
      <c r="G5" s="250"/>
      <c r="H5" s="251">
        <f t="shared" ref="H5:H9" si="0">G5</f>
        <v>0</v>
      </c>
      <c r="I5" s="30"/>
      <c r="J5" s="17"/>
      <c r="K5" s="18"/>
    </row>
    <row r="6" spans="1:11" s="14" customFormat="1" ht="44.25" customHeight="1" x14ac:dyDescent="0.2">
      <c r="A6" s="247" t="s">
        <v>737</v>
      </c>
      <c r="B6" s="248" t="s">
        <v>98</v>
      </c>
      <c r="C6" s="249" t="s">
        <v>321</v>
      </c>
      <c r="D6" s="311" t="s">
        <v>16</v>
      </c>
      <c r="E6" s="313"/>
      <c r="F6" s="312"/>
      <c r="G6" s="250"/>
      <c r="H6" s="251">
        <f t="shared" si="0"/>
        <v>0</v>
      </c>
      <c r="I6" s="30"/>
      <c r="J6" s="17"/>
      <c r="K6" s="18"/>
    </row>
    <row r="7" spans="1:11" s="14" customFormat="1" ht="41.25" customHeight="1" x14ac:dyDescent="0.2">
      <c r="A7" s="247" t="s">
        <v>738</v>
      </c>
      <c r="B7" s="248" t="s">
        <v>98</v>
      </c>
      <c r="C7" s="249" t="s">
        <v>324</v>
      </c>
      <c r="D7" s="311" t="s">
        <v>16</v>
      </c>
      <c r="E7" s="313"/>
      <c r="F7" s="312"/>
      <c r="G7" s="250"/>
      <c r="H7" s="251">
        <f t="shared" si="0"/>
        <v>0</v>
      </c>
      <c r="I7" s="30"/>
      <c r="J7" s="17"/>
      <c r="K7" s="18"/>
    </row>
    <row r="8" spans="1:11" s="14" customFormat="1" ht="28.5" customHeight="1" x14ac:dyDescent="0.2">
      <c r="A8" s="247" t="s">
        <v>739</v>
      </c>
      <c r="B8" s="248" t="s">
        <v>98</v>
      </c>
      <c r="C8" s="249" t="s">
        <v>323</v>
      </c>
      <c r="D8" s="311" t="s">
        <v>16</v>
      </c>
      <c r="E8" s="313"/>
      <c r="F8" s="312"/>
      <c r="G8" s="250"/>
      <c r="H8" s="251">
        <f t="shared" si="0"/>
        <v>0</v>
      </c>
      <c r="I8" s="30"/>
      <c r="J8" s="17"/>
      <c r="K8" s="18"/>
    </row>
    <row r="9" spans="1:11" s="14" customFormat="1" ht="28.5" customHeight="1" x14ac:dyDescent="0.2">
      <c r="A9" s="247" t="s">
        <v>740</v>
      </c>
      <c r="B9" s="248" t="s">
        <v>98</v>
      </c>
      <c r="C9" s="249" t="s">
        <v>866</v>
      </c>
      <c r="D9" s="311" t="s">
        <v>16</v>
      </c>
      <c r="E9" s="313"/>
      <c r="F9" s="312"/>
      <c r="G9" s="250"/>
      <c r="H9" s="251">
        <f t="shared" si="0"/>
        <v>0</v>
      </c>
      <c r="I9" s="30"/>
      <c r="J9" s="17"/>
      <c r="K9" s="18"/>
    </row>
    <row r="10" spans="1:11" s="14" customFormat="1" ht="24.75" customHeight="1" x14ac:dyDescent="0.2">
      <c r="A10" s="247" t="s">
        <v>741</v>
      </c>
      <c r="B10" s="248" t="s">
        <v>98</v>
      </c>
      <c r="C10" s="249" t="s">
        <v>101</v>
      </c>
      <c r="D10" s="311" t="s">
        <v>33</v>
      </c>
      <c r="E10" s="312"/>
      <c r="F10" s="252">
        <v>2</v>
      </c>
      <c r="G10" s="250"/>
      <c r="H10" s="251">
        <f>F10*G10</f>
        <v>0</v>
      </c>
      <c r="I10" s="30"/>
      <c r="J10" s="17"/>
      <c r="K10" s="18"/>
    </row>
    <row r="11" spans="1:11" s="14" customFormat="1" ht="28.5" customHeight="1" x14ac:dyDescent="0.2">
      <c r="A11" s="247" t="s">
        <v>867</v>
      </c>
      <c r="B11" s="248" t="s">
        <v>98</v>
      </c>
      <c r="C11" s="249" t="s">
        <v>102</v>
      </c>
      <c r="D11" s="311" t="s">
        <v>33</v>
      </c>
      <c r="E11" s="312"/>
      <c r="F11" s="252">
        <v>2</v>
      </c>
      <c r="G11" s="250"/>
      <c r="H11" s="251">
        <f>F11*G11</f>
        <v>0</v>
      </c>
      <c r="I11" s="30"/>
      <c r="J11" s="17"/>
      <c r="K11" s="18"/>
    </row>
    <row r="12" spans="1:11" s="16" customFormat="1" ht="22.5" customHeight="1" x14ac:dyDescent="0.2">
      <c r="A12" s="290" t="s">
        <v>22</v>
      </c>
      <c r="B12" s="291"/>
      <c r="C12" s="291"/>
      <c r="D12" s="291"/>
      <c r="E12" s="291"/>
      <c r="F12" s="291"/>
      <c r="G12" s="292"/>
      <c r="H12" s="42">
        <f>SUM(H5:H11)</f>
        <v>0</v>
      </c>
      <c r="I12" s="28"/>
      <c r="J12" s="19"/>
      <c r="K12" s="20"/>
    </row>
    <row r="13" spans="1:11" ht="18" customHeight="1" x14ac:dyDescent="0.2">
      <c r="A13" s="14" t="s">
        <v>17</v>
      </c>
    </row>
  </sheetData>
  <mergeCells count="15">
    <mergeCell ref="A12:G12"/>
    <mergeCell ref="D11:E11"/>
    <mergeCell ref="D10:E10"/>
    <mergeCell ref="A1:H1"/>
    <mergeCell ref="C2:C3"/>
    <mergeCell ref="B2:B3"/>
    <mergeCell ref="A4:H4"/>
    <mergeCell ref="A2:A3"/>
    <mergeCell ref="D3:E3"/>
    <mergeCell ref="D2:F2"/>
    <mergeCell ref="D5:F5"/>
    <mergeCell ref="D6:F6"/>
    <mergeCell ref="D7:F7"/>
    <mergeCell ref="D8:F8"/>
    <mergeCell ref="D9:F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="110" zoomScaleNormal="110" zoomScaleSheetLayoutView="100" workbookViewId="0">
      <selection activeCell="C15" sqref="C15"/>
    </sheetView>
  </sheetViews>
  <sheetFormatPr defaultColWidth="9.140625" defaultRowHeight="43.5" customHeight="1" x14ac:dyDescent="0.2"/>
  <cols>
    <col min="1" max="1" width="6.5703125" style="50" customWidth="1"/>
    <col min="2" max="2" width="11.28515625" style="85" customWidth="1"/>
    <col min="3" max="3" width="50" style="50" customWidth="1"/>
    <col min="4" max="4" width="7.7109375" style="50" customWidth="1"/>
    <col min="5" max="5" width="9.140625" style="108" customWidth="1"/>
    <col min="6" max="6" width="11.42578125" style="50" customWidth="1"/>
    <col min="7" max="7" width="12.85546875" style="50" customWidth="1"/>
    <col min="8" max="8" width="9.140625" style="50"/>
    <col min="9" max="9" width="9.85546875" style="51" bestFit="1" customWidth="1"/>
    <col min="10" max="16384" width="9.140625" style="50"/>
  </cols>
  <sheetData>
    <row r="1" spans="1:12" ht="78.75" customHeight="1" x14ac:dyDescent="0.2">
      <c r="A1" s="316" t="str">
        <f>zestawienie!A2</f>
        <v>Przedmiar Robót
Część 5
Zadanie 2: „Budowa nowego odcinka drogi łączącej ulicę Barlickiego z drogą krajową nr 3”</v>
      </c>
      <c r="B1" s="316"/>
      <c r="C1" s="316"/>
      <c r="D1" s="316"/>
      <c r="E1" s="316"/>
      <c r="F1" s="316"/>
      <c r="G1" s="316"/>
    </row>
    <row r="2" spans="1:12" ht="23.25" customHeight="1" x14ac:dyDescent="0.2">
      <c r="A2" s="321"/>
      <c r="B2" s="322"/>
      <c r="C2" s="322"/>
      <c r="D2" s="322"/>
      <c r="E2" s="322"/>
      <c r="F2" s="322"/>
      <c r="G2" s="323"/>
    </row>
    <row r="3" spans="1:12" ht="43.5" customHeight="1" x14ac:dyDescent="0.2">
      <c r="A3" s="317" t="s">
        <v>13</v>
      </c>
      <c r="B3" s="319" t="s">
        <v>18</v>
      </c>
      <c r="C3" s="317" t="s">
        <v>19</v>
      </c>
      <c r="D3" s="317" t="s">
        <v>20</v>
      </c>
      <c r="E3" s="317"/>
      <c r="F3" s="53" t="s">
        <v>103</v>
      </c>
      <c r="G3" s="53" t="s">
        <v>91</v>
      </c>
    </row>
    <row r="4" spans="1:12" ht="18.600000000000001" customHeight="1" x14ac:dyDescent="0.2">
      <c r="A4" s="318"/>
      <c r="B4" s="320"/>
      <c r="C4" s="318"/>
      <c r="D4" s="61" t="s">
        <v>21</v>
      </c>
      <c r="E4" s="52" t="s">
        <v>23</v>
      </c>
      <c r="F4" s="52" t="s">
        <v>14</v>
      </c>
      <c r="G4" s="52" t="s">
        <v>14</v>
      </c>
    </row>
    <row r="5" spans="1:12" s="211" customFormat="1" ht="19.5" customHeight="1" x14ac:dyDescent="0.2">
      <c r="A5" s="324" t="s">
        <v>742</v>
      </c>
      <c r="B5" s="325"/>
      <c r="C5" s="325"/>
      <c r="D5" s="325"/>
      <c r="E5" s="325"/>
      <c r="F5" s="325"/>
      <c r="G5" s="326"/>
      <c r="I5" s="212"/>
    </row>
    <row r="6" spans="1:12" s="56" customFormat="1" ht="18" customHeight="1" x14ac:dyDescent="0.2">
      <c r="A6" s="213"/>
      <c r="B6" s="84"/>
      <c r="C6" s="214" t="s">
        <v>105</v>
      </c>
      <c r="D6" s="215" t="s">
        <v>24</v>
      </c>
      <c r="E6" s="216" t="s">
        <v>24</v>
      </c>
      <c r="F6" s="217"/>
      <c r="G6" s="217"/>
      <c r="I6" s="109"/>
    </row>
    <row r="7" spans="1:12" s="56" customFormat="1" ht="41.25" customHeight="1" x14ac:dyDescent="0.2">
      <c r="A7" s="218" t="s">
        <v>25</v>
      </c>
      <c r="B7" s="210" t="s">
        <v>104</v>
      </c>
      <c r="C7" s="136" t="s">
        <v>110</v>
      </c>
      <c r="D7" s="154" t="s">
        <v>33</v>
      </c>
      <c r="E7" s="219">
        <v>377</v>
      </c>
      <c r="F7" s="160"/>
      <c r="G7" s="220">
        <f>E7*F7</f>
        <v>0</v>
      </c>
      <c r="I7" s="109"/>
    </row>
    <row r="8" spans="1:12" s="56" customFormat="1" ht="45" customHeight="1" x14ac:dyDescent="0.2">
      <c r="A8" s="218" t="s">
        <v>27</v>
      </c>
      <c r="B8" s="210" t="s">
        <v>104</v>
      </c>
      <c r="C8" s="136" t="s">
        <v>106</v>
      </c>
      <c r="D8" s="154" t="s">
        <v>26</v>
      </c>
      <c r="E8" s="219">
        <v>367</v>
      </c>
      <c r="F8" s="186"/>
      <c r="G8" s="220">
        <f>ROUND(E8*F8,2)</f>
        <v>0</v>
      </c>
    </row>
    <row r="9" spans="1:12" s="56" customFormat="1" ht="45" customHeight="1" x14ac:dyDescent="0.2">
      <c r="A9" s="218" t="s">
        <v>28</v>
      </c>
      <c r="B9" s="210" t="s">
        <v>104</v>
      </c>
      <c r="C9" s="136" t="s">
        <v>111</v>
      </c>
      <c r="D9" s="154" t="s">
        <v>26</v>
      </c>
      <c r="E9" s="219">
        <v>155</v>
      </c>
      <c r="F9" s="186"/>
      <c r="G9" s="220">
        <f t="shared" ref="G9:G10" si="0">ROUND(E9*F9,2)</f>
        <v>0</v>
      </c>
    </row>
    <row r="10" spans="1:12" s="56" customFormat="1" ht="45" customHeight="1" x14ac:dyDescent="0.2">
      <c r="A10" s="218" t="s">
        <v>29</v>
      </c>
      <c r="B10" s="210" t="s">
        <v>104</v>
      </c>
      <c r="C10" s="136" t="s">
        <v>112</v>
      </c>
      <c r="D10" s="154" t="s">
        <v>26</v>
      </c>
      <c r="E10" s="219">
        <v>83</v>
      </c>
      <c r="F10" s="186"/>
      <c r="G10" s="220">
        <f t="shared" si="0"/>
        <v>0</v>
      </c>
    </row>
    <row r="11" spans="1:12" s="56" customFormat="1" ht="45" customHeight="1" x14ac:dyDescent="0.2">
      <c r="A11" s="218" t="s">
        <v>30</v>
      </c>
      <c r="B11" s="210" t="s">
        <v>104</v>
      </c>
      <c r="C11" s="136" t="s">
        <v>107</v>
      </c>
      <c r="D11" s="154" t="s">
        <v>26</v>
      </c>
      <c r="E11" s="219">
        <v>39</v>
      </c>
      <c r="F11" s="186"/>
      <c r="G11" s="220">
        <f t="shared" ref="G11:G13" si="1">ROUND(E11*F11,2)</f>
        <v>0</v>
      </c>
    </row>
    <row r="12" spans="1:12" s="56" customFormat="1" ht="45" customHeight="1" x14ac:dyDescent="0.2">
      <c r="A12" s="218" t="s">
        <v>82</v>
      </c>
      <c r="B12" s="210" t="s">
        <v>104</v>
      </c>
      <c r="C12" s="136" t="s">
        <v>108</v>
      </c>
      <c r="D12" s="154" t="s">
        <v>26</v>
      </c>
      <c r="E12" s="219">
        <v>2</v>
      </c>
      <c r="F12" s="186"/>
      <c r="G12" s="220">
        <f t="shared" si="1"/>
        <v>0</v>
      </c>
    </row>
    <row r="13" spans="1:12" s="56" customFormat="1" ht="42.75" customHeight="1" x14ac:dyDescent="0.2">
      <c r="A13" s="218" t="s">
        <v>117</v>
      </c>
      <c r="B13" s="210" t="s">
        <v>104</v>
      </c>
      <c r="C13" s="136" t="s">
        <v>109</v>
      </c>
      <c r="D13" s="154" t="s">
        <v>26</v>
      </c>
      <c r="E13" s="219">
        <v>6</v>
      </c>
      <c r="F13" s="186"/>
      <c r="G13" s="220">
        <f t="shared" si="1"/>
        <v>0</v>
      </c>
    </row>
    <row r="14" spans="1:12" s="56" customFormat="1" ht="43.5" customHeight="1" x14ac:dyDescent="0.2">
      <c r="A14" s="218" t="s">
        <v>118</v>
      </c>
      <c r="B14" s="253" t="s">
        <v>81</v>
      </c>
      <c r="C14" s="136" t="s">
        <v>213</v>
      </c>
      <c r="D14" s="154" t="s">
        <v>96</v>
      </c>
      <c r="E14" s="221">
        <v>8.14E-2</v>
      </c>
      <c r="F14" s="186"/>
      <c r="G14" s="220">
        <f>ROUND(E14*F14,2)</f>
        <v>0</v>
      </c>
      <c r="I14" s="109"/>
      <c r="L14" s="222"/>
    </row>
    <row r="15" spans="1:12" s="56" customFormat="1" ht="43.5" customHeight="1" x14ac:dyDescent="0.2">
      <c r="A15" s="255" t="s">
        <v>901</v>
      </c>
      <c r="B15" s="256" t="s">
        <v>81</v>
      </c>
      <c r="C15" s="229" t="s">
        <v>902</v>
      </c>
      <c r="D15" s="257" t="s">
        <v>32</v>
      </c>
      <c r="E15" s="258">
        <v>1</v>
      </c>
      <c r="F15" s="259"/>
      <c r="G15" s="260">
        <f>ROUND(E15*F15,2)</f>
        <v>0</v>
      </c>
      <c r="I15" s="109"/>
      <c r="L15" s="222"/>
    </row>
    <row r="16" spans="1:12" s="56" customFormat="1" ht="43.5" customHeight="1" x14ac:dyDescent="0.2">
      <c r="A16" s="314" t="s">
        <v>743</v>
      </c>
      <c r="B16" s="315"/>
      <c r="C16" s="315"/>
      <c r="D16" s="315"/>
      <c r="E16" s="315"/>
      <c r="F16" s="314"/>
      <c r="G16" s="223">
        <f>SUM(G8:G15)</f>
        <v>0</v>
      </c>
      <c r="I16" s="109"/>
    </row>
    <row r="17" spans="1:9" s="56" customFormat="1" ht="28.5" customHeight="1" x14ac:dyDescent="0.2">
      <c r="A17" s="56" t="s">
        <v>17</v>
      </c>
      <c r="B17" s="89"/>
      <c r="E17" s="224"/>
      <c r="I17" s="109"/>
    </row>
  </sheetData>
  <mergeCells count="8">
    <mergeCell ref="A16:F16"/>
    <mergeCell ref="A1:G1"/>
    <mergeCell ref="A3:A4"/>
    <mergeCell ref="B3:B4"/>
    <mergeCell ref="C3:C4"/>
    <mergeCell ref="D3:E3"/>
    <mergeCell ref="A2:G2"/>
    <mergeCell ref="A5:G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49" zoomScale="130" zoomScaleNormal="130" zoomScaleSheetLayoutView="100" workbookViewId="0">
      <selection activeCell="D59" sqref="D59"/>
    </sheetView>
  </sheetViews>
  <sheetFormatPr defaultColWidth="9.140625" defaultRowHeight="43.5" customHeight="1" x14ac:dyDescent="0.2"/>
  <cols>
    <col min="1" max="1" width="7.7109375" style="89" customWidth="1"/>
    <col min="2" max="2" width="11" style="89" customWidth="1"/>
    <col min="3" max="3" width="64.42578125" style="56" customWidth="1"/>
    <col min="4" max="4" width="12" style="56" customWidth="1"/>
    <col min="5" max="5" width="13.28515625" style="93" customWidth="1"/>
    <col min="6" max="6" width="13.140625" style="56" customWidth="1"/>
    <col min="7" max="7" width="14.85546875" style="58" customWidth="1"/>
    <col min="8" max="8" width="9.140625" style="56"/>
    <col min="9" max="9" width="83.5703125" style="56" customWidth="1"/>
    <col min="10" max="16384" width="9.140625" style="56"/>
  </cols>
  <sheetData>
    <row r="1" spans="1:9" ht="52.5" customHeight="1" x14ac:dyDescent="0.2">
      <c r="A1" s="327" t="str">
        <f>zestawienie!A2</f>
        <v>Przedmiar Robót
Część 5
Zadanie 2: „Budowa nowego odcinka drogi łączącej ulicę Barlickiego z drogą krajową nr 3”</v>
      </c>
      <c r="B1" s="328"/>
      <c r="C1" s="328"/>
      <c r="D1" s="328"/>
      <c r="E1" s="328"/>
      <c r="F1" s="328"/>
      <c r="G1" s="329"/>
    </row>
    <row r="2" spans="1:9" ht="27.75" customHeight="1" x14ac:dyDescent="0.2">
      <c r="A2" s="333"/>
      <c r="B2" s="334"/>
      <c r="C2" s="334"/>
      <c r="D2" s="334"/>
      <c r="E2" s="334"/>
      <c r="F2" s="334"/>
      <c r="G2" s="335"/>
    </row>
    <row r="3" spans="1:9" ht="43.5" customHeight="1" x14ac:dyDescent="0.2">
      <c r="A3" s="330" t="s">
        <v>13</v>
      </c>
      <c r="B3" s="331" t="s">
        <v>18</v>
      </c>
      <c r="C3" s="332" t="s">
        <v>19</v>
      </c>
      <c r="D3" s="332" t="s">
        <v>20</v>
      </c>
      <c r="E3" s="332"/>
      <c r="F3" s="70" t="s">
        <v>103</v>
      </c>
      <c r="G3" s="71" t="s">
        <v>91</v>
      </c>
    </row>
    <row r="4" spans="1:9" ht="28.5" customHeight="1" x14ac:dyDescent="0.2">
      <c r="A4" s="330"/>
      <c r="B4" s="331"/>
      <c r="C4" s="332"/>
      <c r="D4" s="81" t="s">
        <v>21</v>
      </c>
      <c r="E4" s="70" t="s">
        <v>71</v>
      </c>
      <c r="F4" s="70" t="s">
        <v>14</v>
      </c>
      <c r="G4" s="71" t="s">
        <v>14</v>
      </c>
    </row>
    <row r="5" spans="1:9" ht="43.5" hidden="1" customHeight="1" x14ac:dyDescent="0.2">
      <c r="A5" s="336" t="s">
        <v>65</v>
      </c>
      <c r="B5" s="337"/>
      <c r="C5" s="337"/>
      <c r="D5" s="337"/>
      <c r="E5" s="337"/>
      <c r="F5" s="337"/>
      <c r="G5" s="338"/>
    </row>
    <row r="6" spans="1:9" ht="27.75" customHeight="1" x14ac:dyDescent="0.2">
      <c r="A6" s="293" t="s">
        <v>197</v>
      </c>
      <c r="B6" s="294"/>
      <c r="C6" s="294"/>
      <c r="D6" s="294"/>
      <c r="E6" s="294"/>
      <c r="F6" s="294"/>
      <c r="G6" s="295"/>
    </row>
    <row r="7" spans="1:9" ht="26.25" customHeight="1" x14ac:dyDescent="0.2">
      <c r="A7" s="57" t="s">
        <v>141</v>
      </c>
      <c r="B7" s="90"/>
      <c r="C7" s="72" t="s">
        <v>946</v>
      </c>
      <c r="D7" s="73" t="s">
        <v>24</v>
      </c>
      <c r="E7" s="74" t="s">
        <v>24</v>
      </c>
      <c r="F7" s="75"/>
      <c r="G7" s="142"/>
    </row>
    <row r="8" spans="1:9" ht="31.5" customHeight="1" x14ac:dyDescent="0.2">
      <c r="A8" s="87" t="s">
        <v>44</v>
      </c>
      <c r="B8" s="91" t="s">
        <v>115</v>
      </c>
      <c r="C8" s="136" t="s">
        <v>113</v>
      </c>
      <c r="D8" s="120" t="s">
        <v>97</v>
      </c>
      <c r="E8" s="76">
        <v>0.45</v>
      </c>
      <c r="F8" s="75"/>
      <c r="G8" s="77">
        <f>ROUND(E8*F8,2)</f>
        <v>0</v>
      </c>
    </row>
    <row r="9" spans="1:9" ht="28.5" customHeight="1" x14ac:dyDescent="0.2">
      <c r="A9" s="87" t="s">
        <v>45</v>
      </c>
      <c r="B9" s="91" t="s">
        <v>116</v>
      </c>
      <c r="C9" s="136" t="s">
        <v>114</v>
      </c>
      <c r="D9" s="120" t="s">
        <v>55</v>
      </c>
      <c r="E9" s="76">
        <v>8920</v>
      </c>
      <c r="F9" s="143"/>
      <c r="G9" s="77">
        <f>ROUND(E9*F9,2)</f>
        <v>0</v>
      </c>
      <c r="I9" s="65"/>
    </row>
    <row r="10" spans="1:9" ht="32.25" customHeight="1" x14ac:dyDescent="0.2">
      <c r="A10" s="87" t="s">
        <v>46</v>
      </c>
      <c r="B10" s="91" t="s">
        <v>54</v>
      </c>
      <c r="C10" s="136" t="s">
        <v>181</v>
      </c>
      <c r="D10" s="120" t="s">
        <v>55</v>
      </c>
      <c r="E10" s="206">
        <v>84</v>
      </c>
      <c r="F10" s="75"/>
      <c r="G10" s="77">
        <f t="shared" ref="G10" si="0">ROUND(E10*F10,2)</f>
        <v>0</v>
      </c>
    </row>
    <row r="11" spans="1:9" ht="40.5" customHeight="1" x14ac:dyDescent="0.2">
      <c r="A11" s="87" t="s">
        <v>47</v>
      </c>
      <c r="B11" s="91" t="s">
        <v>54</v>
      </c>
      <c r="C11" s="136" t="s">
        <v>182</v>
      </c>
      <c r="D11" s="120" t="s">
        <v>55</v>
      </c>
      <c r="E11" s="202">
        <v>96.6</v>
      </c>
      <c r="F11" s="143"/>
      <c r="G11" s="77">
        <f t="shared" ref="G11" si="1">ROUND(E11*F11,2)</f>
        <v>0</v>
      </c>
    </row>
    <row r="12" spans="1:9" ht="36" customHeight="1" x14ac:dyDescent="0.2">
      <c r="A12" s="87" t="s">
        <v>48</v>
      </c>
      <c r="B12" s="91" t="s">
        <v>54</v>
      </c>
      <c r="C12" s="144" t="s">
        <v>913</v>
      </c>
      <c r="D12" s="120" t="s">
        <v>32</v>
      </c>
      <c r="E12" s="203">
        <v>5</v>
      </c>
      <c r="F12" s="75"/>
      <c r="G12" s="77">
        <f t="shared" ref="G12:G16" si="2">ROUND(E12*F12,2)</f>
        <v>0</v>
      </c>
    </row>
    <row r="13" spans="1:9" ht="27" customHeight="1" x14ac:dyDescent="0.2">
      <c r="A13" s="87" t="s">
        <v>744</v>
      </c>
      <c r="B13" s="91" t="s">
        <v>54</v>
      </c>
      <c r="C13" s="144" t="s">
        <v>183</v>
      </c>
      <c r="D13" s="120" t="s">
        <v>32</v>
      </c>
      <c r="E13" s="203">
        <v>10</v>
      </c>
      <c r="F13" s="75"/>
      <c r="G13" s="77">
        <f t="shared" si="2"/>
        <v>0</v>
      </c>
    </row>
    <row r="14" spans="1:9" ht="31.5" customHeight="1" x14ac:dyDescent="0.2">
      <c r="A14" s="87" t="s">
        <v>49</v>
      </c>
      <c r="B14" s="91" t="s">
        <v>54</v>
      </c>
      <c r="C14" s="144" t="s">
        <v>184</v>
      </c>
      <c r="D14" s="120" t="s">
        <v>31</v>
      </c>
      <c r="E14" s="203">
        <v>23</v>
      </c>
      <c r="F14" s="75"/>
      <c r="G14" s="77">
        <f t="shared" si="2"/>
        <v>0</v>
      </c>
    </row>
    <row r="15" spans="1:9" ht="31.5" customHeight="1" x14ac:dyDescent="0.2">
      <c r="A15" s="87" t="s">
        <v>50</v>
      </c>
      <c r="B15" s="91" t="s">
        <v>54</v>
      </c>
      <c r="C15" s="144" t="s">
        <v>185</v>
      </c>
      <c r="D15" s="120" t="s">
        <v>55</v>
      </c>
      <c r="E15" s="203">
        <v>7.44</v>
      </c>
      <c r="F15" s="75"/>
      <c r="G15" s="77">
        <f t="shared" si="2"/>
        <v>0</v>
      </c>
    </row>
    <row r="16" spans="1:9" ht="31.5" customHeight="1" x14ac:dyDescent="0.2">
      <c r="A16" s="87" t="s">
        <v>86</v>
      </c>
      <c r="B16" s="91" t="s">
        <v>54</v>
      </c>
      <c r="C16" s="144" t="s">
        <v>186</v>
      </c>
      <c r="D16" s="120" t="s">
        <v>32</v>
      </c>
      <c r="E16" s="203">
        <v>1</v>
      </c>
      <c r="F16" s="75"/>
      <c r="G16" s="77">
        <f t="shared" si="2"/>
        <v>0</v>
      </c>
    </row>
    <row r="17" spans="1:7" ht="43.5" customHeight="1" x14ac:dyDescent="0.2">
      <c r="A17" s="350" t="s">
        <v>34</v>
      </c>
      <c r="B17" s="351"/>
      <c r="C17" s="351"/>
      <c r="D17" s="351"/>
      <c r="E17" s="351"/>
      <c r="F17" s="352"/>
      <c r="G17" s="78">
        <f>SUM(G8:G16)</f>
        <v>0</v>
      </c>
    </row>
    <row r="18" spans="1:7" ht="33" customHeight="1" x14ac:dyDescent="0.2">
      <c r="A18" s="57" t="s">
        <v>745</v>
      </c>
      <c r="B18" s="90"/>
      <c r="C18" s="146" t="s">
        <v>146</v>
      </c>
      <c r="D18" s="120"/>
      <c r="E18" s="76"/>
      <c r="F18" s="75"/>
      <c r="G18" s="147"/>
    </row>
    <row r="19" spans="1:7" ht="36.75" customHeight="1" x14ac:dyDescent="0.2">
      <c r="A19" s="87" t="s">
        <v>746</v>
      </c>
      <c r="B19" s="91" t="s">
        <v>56</v>
      </c>
      <c r="C19" s="136" t="s">
        <v>187</v>
      </c>
      <c r="D19" s="120" t="s">
        <v>72</v>
      </c>
      <c r="E19" s="243">
        <v>44</v>
      </c>
      <c r="F19" s="143"/>
      <c r="G19" s="77">
        <f t="shared" ref="G19:G22" si="3">ROUND(E19*F19,2)</f>
        <v>0</v>
      </c>
    </row>
    <row r="20" spans="1:7" s="65" customFormat="1" ht="36.75" customHeight="1" x14ac:dyDescent="0.2">
      <c r="A20" s="237" t="s">
        <v>857</v>
      </c>
      <c r="B20" s="244" t="s">
        <v>56</v>
      </c>
      <c r="C20" s="229" t="s">
        <v>904</v>
      </c>
      <c r="D20" s="239" t="s">
        <v>858</v>
      </c>
      <c r="E20" s="243">
        <v>529</v>
      </c>
      <c r="F20" s="245"/>
      <c r="G20" s="77">
        <f t="shared" si="3"/>
        <v>0</v>
      </c>
    </row>
    <row r="21" spans="1:7" ht="36.75" customHeight="1" x14ac:dyDescent="0.2">
      <c r="A21" s="87" t="s">
        <v>747</v>
      </c>
      <c r="B21" s="91" t="s">
        <v>57</v>
      </c>
      <c r="C21" s="136" t="s">
        <v>119</v>
      </c>
      <c r="D21" s="120" t="s">
        <v>72</v>
      </c>
      <c r="E21" s="243">
        <v>44</v>
      </c>
      <c r="F21" s="143"/>
      <c r="G21" s="77">
        <f t="shared" si="3"/>
        <v>0</v>
      </c>
    </row>
    <row r="22" spans="1:7" ht="35.25" customHeight="1" x14ac:dyDescent="0.2">
      <c r="A22" s="87" t="s">
        <v>748</v>
      </c>
      <c r="B22" s="91" t="s">
        <v>57</v>
      </c>
      <c r="C22" s="136" t="s">
        <v>188</v>
      </c>
      <c r="D22" s="120" t="s">
        <v>72</v>
      </c>
      <c r="E22" s="243">
        <v>56713</v>
      </c>
      <c r="F22" s="75"/>
      <c r="G22" s="77">
        <f t="shared" si="3"/>
        <v>0</v>
      </c>
    </row>
    <row r="23" spans="1:7" ht="35.25" customHeight="1" x14ac:dyDescent="0.2">
      <c r="A23" s="237" t="s">
        <v>859</v>
      </c>
      <c r="B23" s="244" t="s">
        <v>57</v>
      </c>
      <c r="C23" s="229" t="s">
        <v>860</v>
      </c>
      <c r="D23" s="239" t="s">
        <v>858</v>
      </c>
      <c r="E23" s="243">
        <v>529</v>
      </c>
      <c r="F23" s="75"/>
      <c r="G23" s="77">
        <f t="shared" ref="G23:G28" si="4">ROUND(E23*F23,2)</f>
        <v>0</v>
      </c>
    </row>
    <row r="24" spans="1:7" ht="24" customHeight="1" x14ac:dyDescent="0.2">
      <c r="A24" s="237"/>
      <c r="B24" s="244"/>
      <c r="C24" s="246" t="s">
        <v>903</v>
      </c>
      <c r="D24" s="239"/>
      <c r="E24" s="243"/>
      <c r="F24" s="75"/>
      <c r="G24" s="77"/>
    </row>
    <row r="25" spans="1:7" ht="35.25" customHeight="1" x14ac:dyDescent="0.2">
      <c r="A25" s="237" t="s">
        <v>862</v>
      </c>
      <c r="B25" s="244" t="s">
        <v>861</v>
      </c>
      <c r="C25" s="229" t="s">
        <v>905</v>
      </c>
      <c r="D25" s="239" t="s">
        <v>55</v>
      </c>
      <c r="E25" s="243">
        <v>17429</v>
      </c>
      <c r="F25" s="75"/>
      <c r="G25" s="77">
        <f t="shared" si="4"/>
        <v>0</v>
      </c>
    </row>
    <row r="26" spans="1:7" ht="35.25" customHeight="1" x14ac:dyDescent="0.2">
      <c r="A26" s="237" t="s">
        <v>863</v>
      </c>
      <c r="B26" s="244" t="s">
        <v>861</v>
      </c>
      <c r="C26" s="229" t="s">
        <v>906</v>
      </c>
      <c r="D26" s="239" t="s">
        <v>55</v>
      </c>
      <c r="E26" s="243">
        <v>10744.5</v>
      </c>
      <c r="F26" s="75"/>
      <c r="G26" s="77">
        <f t="shared" si="4"/>
        <v>0</v>
      </c>
    </row>
    <row r="27" spans="1:7" ht="35.25" customHeight="1" x14ac:dyDescent="0.2">
      <c r="A27" s="237" t="s">
        <v>864</v>
      </c>
      <c r="B27" s="244" t="s">
        <v>861</v>
      </c>
      <c r="C27" s="229" t="s">
        <v>907</v>
      </c>
      <c r="D27" s="239" t="s">
        <v>55</v>
      </c>
      <c r="E27" s="243">
        <v>10322.23</v>
      </c>
      <c r="F27" s="75"/>
      <c r="G27" s="77">
        <f t="shared" si="4"/>
        <v>0</v>
      </c>
    </row>
    <row r="28" spans="1:7" ht="35.25" customHeight="1" x14ac:dyDescent="0.2">
      <c r="A28" s="237" t="s">
        <v>865</v>
      </c>
      <c r="B28" s="244" t="s">
        <v>861</v>
      </c>
      <c r="C28" s="229" t="s">
        <v>908</v>
      </c>
      <c r="D28" s="239" t="s">
        <v>175</v>
      </c>
      <c r="E28" s="243">
        <v>4301</v>
      </c>
      <c r="F28" s="75"/>
      <c r="G28" s="77">
        <f t="shared" si="4"/>
        <v>0</v>
      </c>
    </row>
    <row r="29" spans="1:7" ht="34.5" customHeight="1" x14ac:dyDescent="0.2">
      <c r="A29" s="345" t="s">
        <v>35</v>
      </c>
      <c r="B29" s="341"/>
      <c r="C29" s="341"/>
      <c r="D29" s="341"/>
      <c r="E29" s="341"/>
      <c r="F29" s="341"/>
      <c r="G29" s="78">
        <f>SUM(G19:G22)</f>
        <v>0</v>
      </c>
    </row>
    <row r="30" spans="1:7" ht="29.25" customHeight="1" x14ac:dyDescent="0.2">
      <c r="A30" s="57" t="s">
        <v>749</v>
      </c>
      <c r="B30" s="91"/>
      <c r="C30" s="346" t="s">
        <v>120</v>
      </c>
      <c r="D30" s="347"/>
      <c r="E30" s="347"/>
      <c r="F30" s="349"/>
      <c r="G30" s="147"/>
    </row>
    <row r="31" spans="1:7" ht="39" customHeight="1" x14ac:dyDescent="0.2">
      <c r="A31" s="87" t="s">
        <v>750</v>
      </c>
      <c r="B31" s="91" t="s">
        <v>83</v>
      </c>
      <c r="C31" s="136" t="s">
        <v>121</v>
      </c>
      <c r="D31" s="120" t="s">
        <v>73</v>
      </c>
      <c r="E31" s="201">
        <v>556.6</v>
      </c>
      <c r="F31" s="75"/>
      <c r="G31" s="77">
        <f>ROUND(E31*F31,2)</f>
        <v>0</v>
      </c>
    </row>
    <row r="32" spans="1:7" ht="42.75" customHeight="1" x14ac:dyDescent="0.2">
      <c r="A32" s="87" t="s">
        <v>751</v>
      </c>
      <c r="B32" s="91" t="s">
        <v>83</v>
      </c>
      <c r="C32" s="229" t="s">
        <v>868</v>
      </c>
      <c r="D32" s="120" t="s">
        <v>73</v>
      </c>
      <c r="E32" s="242">
        <v>3204</v>
      </c>
      <c r="F32" s="75"/>
      <c r="G32" s="77">
        <f>ROUND(E32*F32,2)</f>
        <v>0</v>
      </c>
    </row>
    <row r="33" spans="1:7" ht="30" customHeight="1" x14ac:dyDescent="0.2">
      <c r="A33" s="87" t="s">
        <v>752</v>
      </c>
      <c r="B33" s="91" t="s">
        <v>123</v>
      </c>
      <c r="C33" s="136" t="s">
        <v>122</v>
      </c>
      <c r="D33" s="120" t="s">
        <v>73</v>
      </c>
      <c r="E33" s="205">
        <v>2405.58</v>
      </c>
      <c r="F33" s="75"/>
      <c r="G33" s="77">
        <f t="shared" ref="G33:G35" si="5">ROUND(E33*F33,2)</f>
        <v>0</v>
      </c>
    </row>
    <row r="34" spans="1:7" ht="30" customHeight="1" x14ac:dyDescent="0.2">
      <c r="A34" s="87" t="s">
        <v>753</v>
      </c>
      <c r="B34" s="91" t="s">
        <v>123</v>
      </c>
      <c r="C34" s="136" t="s">
        <v>124</v>
      </c>
      <c r="D34" s="120" t="s">
        <v>73</v>
      </c>
      <c r="E34" s="205">
        <v>4254.5600000000004</v>
      </c>
      <c r="F34" s="75"/>
      <c r="G34" s="77">
        <f t="shared" si="5"/>
        <v>0</v>
      </c>
    </row>
    <row r="35" spans="1:7" ht="40.5" customHeight="1" x14ac:dyDescent="0.2">
      <c r="A35" s="87" t="s">
        <v>754</v>
      </c>
      <c r="B35" s="91" t="s">
        <v>83</v>
      </c>
      <c r="C35" s="136" t="s">
        <v>125</v>
      </c>
      <c r="D35" s="120" t="s">
        <v>73</v>
      </c>
      <c r="E35" s="205">
        <v>206.34</v>
      </c>
      <c r="F35" s="75"/>
      <c r="G35" s="77">
        <f t="shared" si="5"/>
        <v>0</v>
      </c>
    </row>
    <row r="36" spans="1:7" ht="40.5" customHeight="1" x14ac:dyDescent="0.2">
      <c r="A36" s="87" t="s">
        <v>755</v>
      </c>
      <c r="B36" s="91" t="s">
        <v>83</v>
      </c>
      <c r="C36" s="136" t="s">
        <v>189</v>
      </c>
      <c r="D36" s="120" t="s">
        <v>73</v>
      </c>
      <c r="E36" s="205">
        <v>556.6</v>
      </c>
      <c r="F36" s="75"/>
      <c r="G36" s="77">
        <f t="shared" ref="G36:G38" si="6">ROUND(E36*F36,2)</f>
        <v>0</v>
      </c>
    </row>
    <row r="37" spans="1:7" ht="37.5" customHeight="1" x14ac:dyDescent="0.2">
      <c r="A37" s="87" t="s">
        <v>756</v>
      </c>
      <c r="B37" s="91" t="s">
        <v>83</v>
      </c>
      <c r="C37" s="136" t="s">
        <v>168</v>
      </c>
      <c r="D37" s="120" t="s">
        <v>73</v>
      </c>
      <c r="E37" s="205">
        <v>1848.98</v>
      </c>
      <c r="F37" s="75"/>
      <c r="G37" s="77">
        <f t="shared" si="6"/>
        <v>0</v>
      </c>
    </row>
    <row r="38" spans="1:7" ht="37.5" customHeight="1" x14ac:dyDescent="0.2">
      <c r="A38" s="87" t="s">
        <v>757</v>
      </c>
      <c r="B38" s="91" t="s">
        <v>84</v>
      </c>
      <c r="C38" s="136" t="s">
        <v>190</v>
      </c>
      <c r="D38" s="120" t="s">
        <v>73</v>
      </c>
      <c r="E38" s="205">
        <v>213.64</v>
      </c>
      <c r="F38" s="75"/>
      <c r="G38" s="77">
        <f t="shared" si="6"/>
        <v>0</v>
      </c>
    </row>
    <row r="39" spans="1:7" ht="36" customHeight="1" x14ac:dyDescent="0.2">
      <c r="A39" s="87" t="s">
        <v>758</v>
      </c>
      <c r="B39" s="91" t="s">
        <v>85</v>
      </c>
      <c r="C39" s="136" t="s">
        <v>126</v>
      </c>
      <c r="D39" s="120" t="s">
        <v>73</v>
      </c>
      <c r="E39" s="205">
        <v>1848.98</v>
      </c>
      <c r="F39" s="143"/>
      <c r="G39" s="77">
        <f>ROUND(E39*F39,2)</f>
        <v>0</v>
      </c>
    </row>
    <row r="40" spans="1:7" ht="43.5" customHeight="1" x14ac:dyDescent="0.2">
      <c r="A40" s="345" t="s">
        <v>36</v>
      </c>
      <c r="B40" s="341"/>
      <c r="C40" s="341"/>
      <c r="D40" s="341"/>
      <c r="E40" s="341"/>
      <c r="F40" s="341"/>
      <c r="G40" s="78">
        <f>SUM(G31:G39)</f>
        <v>0</v>
      </c>
    </row>
    <row r="41" spans="1:7" ht="24.75" customHeight="1" x14ac:dyDescent="0.2">
      <c r="A41" s="57" t="s">
        <v>759</v>
      </c>
      <c r="B41" s="90"/>
      <c r="C41" s="346" t="s">
        <v>127</v>
      </c>
      <c r="D41" s="347"/>
      <c r="E41" s="347"/>
      <c r="F41" s="347"/>
      <c r="G41" s="348"/>
    </row>
    <row r="42" spans="1:7" ht="30" customHeight="1" x14ac:dyDescent="0.2">
      <c r="A42" s="87" t="s">
        <v>760</v>
      </c>
      <c r="B42" s="91" t="s">
        <v>173</v>
      </c>
      <c r="C42" s="167" t="s">
        <v>171</v>
      </c>
      <c r="D42" s="168" t="s">
        <v>191</v>
      </c>
      <c r="E42" s="201">
        <v>556.6</v>
      </c>
      <c r="F42" s="143"/>
      <c r="G42" s="77">
        <f t="shared" ref="G42" si="7">ROUND(E42*F42,2)</f>
        <v>0</v>
      </c>
    </row>
    <row r="43" spans="1:7" ht="26.25" customHeight="1" x14ac:dyDescent="0.2">
      <c r="A43" s="87" t="s">
        <v>761</v>
      </c>
      <c r="B43" s="91" t="s">
        <v>87</v>
      </c>
      <c r="C43" s="167" t="s">
        <v>172</v>
      </c>
      <c r="D43" s="168" t="s">
        <v>191</v>
      </c>
      <c r="E43" s="201">
        <v>556.6</v>
      </c>
      <c r="F43" s="75"/>
      <c r="G43" s="147"/>
    </row>
    <row r="44" spans="1:7" ht="30" customHeight="1" x14ac:dyDescent="0.2">
      <c r="A44" s="87" t="s">
        <v>762</v>
      </c>
      <c r="B44" s="91" t="s">
        <v>87</v>
      </c>
      <c r="C44" s="136" t="s">
        <v>192</v>
      </c>
      <c r="D44" s="120" t="s">
        <v>73</v>
      </c>
      <c r="E44" s="202">
        <v>1848.98</v>
      </c>
      <c r="F44" s="143"/>
      <c r="G44" s="77">
        <f t="shared" ref="G44" si="8">ROUND(E44*F44,2)</f>
        <v>0</v>
      </c>
    </row>
    <row r="45" spans="1:7" ht="36" customHeight="1" x14ac:dyDescent="0.2">
      <c r="A45" s="87" t="s">
        <v>763</v>
      </c>
      <c r="B45" s="91" t="s">
        <v>88</v>
      </c>
      <c r="C45" s="136" t="s">
        <v>128</v>
      </c>
      <c r="D45" s="120" t="s">
        <v>73</v>
      </c>
      <c r="E45" s="202">
        <v>1848.98</v>
      </c>
      <c r="F45" s="75"/>
      <c r="G45" s="77">
        <f>ROUND(E45*F45,2)</f>
        <v>0</v>
      </c>
    </row>
    <row r="46" spans="1:7" ht="44.25" customHeight="1" x14ac:dyDescent="0.2">
      <c r="A46" s="87" t="s">
        <v>764</v>
      </c>
      <c r="B46" s="91" t="s">
        <v>89</v>
      </c>
      <c r="C46" s="136" t="s">
        <v>129</v>
      </c>
      <c r="D46" s="120" t="s">
        <v>73</v>
      </c>
      <c r="E46" s="201">
        <v>179</v>
      </c>
      <c r="F46" s="75"/>
      <c r="G46" s="77">
        <f>ROUND(E46*F46,2)</f>
        <v>0</v>
      </c>
    </row>
    <row r="47" spans="1:7" ht="31.5" customHeight="1" x14ac:dyDescent="0.2">
      <c r="A47" s="339" t="s">
        <v>37</v>
      </c>
      <c r="B47" s="340"/>
      <c r="C47" s="340"/>
      <c r="D47" s="340"/>
      <c r="E47" s="340"/>
      <c r="F47" s="341"/>
      <c r="G47" s="78">
        <f>SUM(G42:G46)</f>
        <v>0</v>
      </c>
    </row>
    <row r="48" spans="1:7" ht="24" customHeight="1" x14ac:dyDescent="0.2">
      <c r="A48" s="57" t="s">
        <v>765</v>
      </c>
      <c r="B48" s="90"/>
      <c r="C48" s="72" t="s">
        <v>38</v>
      </c>
      <c r="D48" s="120" t="s">
        <v>24</v>
      </c>
      <c r="E48" s="76"/>
      <c r="F48" s="143"/>
      <c r="G48" s="148"/>
    </row>
    <row r="49" spans="1:9" ht="26.25" customHeight="1" x14ac:dyDescent="0.2">
      <c r="A49" s="87" t="s">
        <v>766</v>
      </c>
      <c r="B49" s="88" t="s">
        <v>58</v>
      </c>
      <c r="C49" s="229" t="s">
        <v>856</v>
      </c>
      <c r="D49" s="120" t="s">
        <v>73</v>
      </c>
      <c r="E49" s="204">
        <v>7186.67</v>
      </c>
      <c r="F49" s="143"/>
      <c r="G49" s="77">
        <f>ROUND(E49*F49,2)</f>
        <v>0</v>
      </c>
    </row>
    <row r="50" spans="1:9" ht="28.5" customHeight="1" x14ac:dyDescent="0.2">
      <c r="A50" s="87" t="s">
        <v>767</v>
      </c>
      <c r="B50" s="88" t="s">
        <v>90</v>
      </c>
      <c r="C50" s="136" t="s">
        <v>130</v>
      </c>
      <c r="D50" s="120" t="s">
        <v>73</v>
      </c>
      <c r="E50" s="204">
        <v>595.20000000000005</v>
      </c>
      <c r="F50" s="143"/>
      <c r="G50" s="77">
        <f>ROUND(E50*F50,2)</f>
        <v>0</v>
      </c>
    </row>
    <row r="51" spans="1:9" ht="37.5" customHeight="1" x14ac:dyDescent="0.2">
      <c r="A51" s="339" t="s">
        <v>39</v>
      </c>
      <c r="B51" s="340"/>
      <c r="C51" s="340"/>
      <c r="D51" s="340"/>
      <c r="E51" s="340"/>
      <c r="F51" s="341"/>
      <c r="G51" s="78">
        <f>SUM(G49:G50)</f>
        <v>0</v>
      </c>
    </row>
    <row r="52" spans="1:9" ht="28.5" customHeight="1" x14ac:dyDescent="0.2">
      <c r="A52" s="57" t="s">
        <v>768</v>
      </c>
      <c r="B52" s="90"/>
      <c r="C52" s="346" t="s">
        <v>193</v>
      </c>
      <c r="D52" s="347"/>
      <c r="E52" s="347"/>
      <c r="F52" s="349"/>
      <c r="G52" s="147"/>
    </row>
    <row r="53" spans="1:9" ht="24.75" customHeight="1" x14ac:dyDescent="0.2">
      <c r="A53" s="57"/>
      <c r="B53" s="86"/>
      <c r="C53" s="72" t="s">
        <v>40</v>
      </c>
      <c r="D53" s="120" t="s">
        <v>24</v>
      </c>
      <c r="E53" s="76"/>
      <c r="F53" s="75"/>
      <c r="G53" s="147"/>
    </row>
    <row r="54" spans="1:9" ht="29.25" customHeight="1" x14ac:dyDescent="0.2">
      <c r="A54" s="87" t="s">
        <v>769</v>
      </c>
      <c r="B54" s="88" t="s">
        <v>59</v>
      </c>
      <c r="C54" s="136" t="s">
        <v>131</v>
      </c>
      <c r="D54" s="120" t="s">
        <v>73</v>
      </c>
      <c r="E54" s="202">
        <v>133.91999999999999</v>
      </c>
      <c r="F54" s="75"/>
      <c r="G54" s="77">
        <f t="shared" ref="G54:G62" si="9">ROUND(E54*F54,2)</f>
        <v>0</v>
      </c>
    </row>
    <row r="55" spans="1:9" ht="29.25" customHeight="1" x14ac:dyDescent="0.2">
      <c r="A55" s="87" t="s">
        <v>770</v>
      </c>
      <c r="B55" s="88" t="s">
        <v>59</v>
      </c>
      <c r="C55" s="136" t="s">
        <v>132</v>
      </c>
      <c r="D55" s="120" t="s">
        <v>73</v>
      </c>
      <c r="E55" s="202">
        <v>2.76</v>
      </c>
      <c r="F55" s="75"/>
      <c r="G55" s="77">
        <f t="shared" si="9"/>
        <v>0</v>
      </c>
    </row>
    <row r="56" spans="1:9" ht="34.5" customHeight="1" x14ac:dyDescent="0.2">
      <c r="A56" s="87" t="s">
        <v>771</v>
      </c>
      <c r="B56" s="88" t="s">
        <v>59</v>
      </c>
      <c r="C56" s="136" t="s">
        <v>133</v>
      </c>
      <c r="D56" s="120" t="s">
        <v>73</v>
      </c>
      <c r="E56" s="202">
        <v>37.29</v>
      </c>
      <c r="F56" s="75"/>
      <c r="G56" s="77">
        <f t="shared" si="9"/>
        <v>0</v>
      </c>
    </row>
    <row r="57" spans="1:9" ht="21.75" customHeight="1" x14ac:dyDescent="0.2">
      <c r="A57" s="87"/>
      <c r="B57" s="90"/>
      <c r="C57" s="72" t="s">
        <v>41</v>
      </c>
      <c r="D57" s="120"/>
      <c r="E57" s="76"/>
      <c r="F57" s="143"/>
      <c r="G57" s="77"/>
    </row>
    <row r="58" spans="1:9" ht="24" customHeight="1" x14ac:dyDescent="0.2">
      <c r="A58" s="87" t="s">
        <v>772</v>
      </c>
      <c r="B58" s="111" t="s">
        <v>60</v>
      </c>
      <c r="C58" s="136" t="s">
        <v>134</v>
      </c>
      <c r="D58" s="120" t="s">
        <v>33</v>
      </c>
      <c r="E58" s="201">
        <v>10</v>
      </c>
      <c r="F58" s="75"/>
      <c r="G58" s="77">
        <f t="shared" si="9"/>
        <v>0</v>
      </c>
      <c r="I58" s="65"/>
    </row>
    <row r="59" spans="1:9" ht="24.75" customHeight="1" x14ac:dyDescent="0.2">
      <c r="A59" s="87" t="s">
        <v>773</v>
      </c>
      <c r="B59" s="111" t="s">
        <v>60</v>
      </c>
      <c r="C59" s="136" t="s">
        <v>135</v>
      </c>
      <c r="D59" s="120" t="s">
        <v>33</v>
      </c>
      <c r="E59" s="201">
        <v>1</v>
      </c>
      <c r="F59" s="75"/>
      <c r="G59" s="77">
        <f t="shared" si="9"/>
        <v>0</v>
      </c>
      <c r="I59" s="65"/>
    </row>
    <row r="60" spans="1:9" ht="28.5" customHeight="1" x14ac:dyDescent="0.2">
      <c r="A60" s="87" t="s">
        <v>774</v>
      </c>
      <c r="B60" s="111" t="s">
        <v>60</v>
      </c>
      <c r="C60" s="136" t="s">
        <v>136</v>
      </c>
      <c r="D60" s="120" t="s">
        <v>33</v>
      </c>
      <c r="E60" s="201">
        <v>3</v>
      </c>
      <c r="F60" s="75"/>
      <c r="G60" s="77">
        <f t="shared" si="9"/>
        <v>0</v>
      </c>
      <c r="I60" s="65"/>
    </row>
    <row r="61" spans="1:9" ht="30.75" customHeight="1" x14ac:dyDescent="0.2">
      <c r="A61" s="87" t="s">
        <v>775</v>
      </c>
      <c r="B61" s="112" t="s">
        <v>60</v>
      </c>
      <c r="C61" s="136" t="s">
        <v>174</v>
      </c>
      <c r="D61" s="120" t="s">
        <v>33</v>
      </c>
      <c r="E61" s="201">
        <v>3</v>
      </c>
      <c r="F61" s="75"/>
      <c r="G61" s="77">
        <f t="shared" si="9"/>
        <v>0</v>
      </c>
    </row>
    <row r="62" spans="1:9" ht="24.75" customHeight="1" x14ac:dyDescent="0.2">
      <c r="A62" s="87" t="s">
        <v>776</v>
      </c>
      <c r="B62" s="112" t="s">
        <v>60</v>
      </c>
      <c r="C62" s="136" t="s">
        <v>947</v>
      </c>
      <c r="D62" s="120" t="s">
        <v>33</v>
      </c>
      <c r="E62" s="201">
        <v>1</v>
      </c>
      <c r="F62" s="75"/>
      <c r="G62" s="77">
        <f t="shared" si="9"/>
        <v>0</v>
      </c>
    </row>
    <row r="63" spans="1:9" ht="27" customHeight="1" x14ac:dyDescent="0.2">
      <c r="A63" s="57"/>
      <c r="B63" s="86"/>
      <c r="C63" s="72" t="s">
        <v>75</v>
      </c>
      <c r="D63" s="120" t="s">
        <v>24</v>
      </c>
      <c r="E63" s="149"/>
      <c r="F63" s="150"/>
      <c r="G63" s="151"/>
    </row>
    <row r="64" spans="1:9" ht="27" customHeight="1" x14ac:dyDescent="0.2">
      <c r="A64" s="87" t="s">
        <v>777</v>
      </c>
      <c r="B64" s="88" t="s">
        <v>170</v>
      </c>
      <c r="C64" s="136" t="s">
        <v>169</v>
      </c>
      <c r="D64" s="120" t="s">
        <v>31</v>
      </c>
      <c r="E64" s="202">
        <v>233</v>
      </c>
      <c r="F64" s="150"/>
      <c r="G64" s="151"/>
    </row>
    <row r="65" spans="1:7" ht="30.75" customHeight="1" x14ac:dyDescent="0.2">
      <c r="A65" s="87" t="s">
        <v>778</v>
      </c>
      <c r="B65" s="88" t="s">
        <v>74</v>
      </c>
      <c r="C65" s="136" t="s">
        <v>137</v>
      </c>
      <c r="D65" s="120" t="s">
        <v>31</v>
      </c>
      <c r="E65" s="202">
        <v>160</v>
      </c>
      <c r="F65" s="75"/>
      <c r="G65" s="77">
        <f t="shared" ref="G65" si="10">ROUND(E65*F65,2)</f>
        <v>0</v>
      </c>
    </row>
    <row r="66" spans="1:7" ht="39.75" customHeight="1" x14ac:dyDescent="0.2">
      <c r="A66" s="345" t="s">
        <v>76</v>
      </c>
      <c r="B66" s="341"/>
      <c r="C66" s="341"/>
      <c r="D66" s="341"/>
      <c r="E66" s="341"/>
      <c r="F66" s="341"/>
      <c r="G66" s="78">
        <f>SUM(G54:G65)</f>
        <v>0</v>
      </c>
    </row>
    <row r="67" spans="1:7" ht="27.75" customHeight="1" x14ac:dyDescent="0.2">
      <c r="A67" s="57" t="s">
        <v>779</v>
      </c>
      <c r="B67" s="90"/>
      <c r="C67" s="72" t="s">
        <v>42</v>
      </c>
      <c r="D67" s="73" t="s">
        <v>24</v>
      </c>
      <c r="E67" s="76"/>
      <c r="F67" s="75"/>
      <c r="G67" s="147"/>
    </row>
    <row r="68" spans="1:7" ht="32.25" customHeight="1" x14ac:dyDescent="0.2">
      <c r="A68" s="87" t="s">
        <v>780</v>
      </c>
      <c r="B68" s="91" t="s">
        <v>61</v>
      </c>
      <c r="C68" s="136" t="s">
        <v>139</v>
      </c>
      <c r="D68" s="154" t="s">
        <v>31</v>
      </c>
      <c r="E68" s="202">
        <v>309</v>
      </c>
      <c r="F68" s="75"/>
      <c r="G68" s="77">
        <f>ROUND(E68*F68,2)</f>
        <v>0</v>
      </c>
    </row>
    <row r="69" spans="1:7" ht="41.25" customHeight="1" x14ac:dyDescent="0.2">
      <c r="A69" s="87" t="s">
        <v>781</v>
      </c>
      <c r="B69" s="92" t="s">
        <v>61</v>
      </c>
      <c r="C69" s="136" t="s">
        <v>140</v>
      </c>
      <c r="D69" s="145" t="s">
        <v>31</v>
      </c>
      <c r="E69" s="202">
        <v>21</v>
      </c>
      <c r="F69" s="75"/>
      <c r="G69" s="77">
        <f t="shared" ref="G69" si="11">ROUND(E69*F69,2)</f>
        <v>0</v>
      </c>
    </row>
    <row r="70" spans="1:7" ht="27.75" customHeight="1" x14ac:dyDescent="0.2">
      <c r="A70" s="87" t="s">
        <v>782</v>
      </c>
      <c r="B70" s="91" t="s">
        <v>93</v>
      </c>
      <c r="C70" s="136" t="s">
        <v>138</v>
      </c>
      <c r="D70" s="145" t="s">
        <v>31</v>
      </c>
      <c r="E70" s="203">
        <v>416</v>
      </c>
      <c r="F70" s="143"/>
      <c r="G70" s="77">
        <f>ROUND(E70*F70,2)</f>
        <v>0</v>
      </c>
    </row>
    <row r="71" spans="1:7" ht="43.5" customHeight="1" x14ac:dyDescent="0.2">
      <c r="A71" s="345" t="s">
        <v>43</v>
      </c>
      <c r="B71" s="341"/>
      <c r="C71" s="341"/>
      <c r="D71" s="341"/>
      <c r="E71" s="341"/>
      <c r="F71" s="341"/>
      <c r="G71" s="79">
        <f>SUM(G68:G70)</f>
        <v>0</v>
      </c>
    </row>
    <row r="72" spans="1:7" ht="43.5" customHeight="1" thickBot="1" x14ac:dyDescent="0.25">
      <c r="A72" s="342" t="s">
        <v>798</v>
      </c>
      <c r="B72" s="343"/>
      <c r="C72" s="343"/>
      <c r="D72" s="343"/>
      <c r="E72" s="343"/>
      <c r="F72" s="344"/>
      <c r="G72" s="152">
        <f>G17+G29+G40+G47+G51+G66+G71</f>
        <v>0</v>
      </c>
    </row>
    <row r="73" spans="1:7" ht="29.25" customHeight="1" x14ac:dyDescent="0.3">
      <c r="A73" s="89" t="s">
        <v>17</v>
      </c>
      <c r="C73" s="161"/>
      <c r="D73" s="161"/>
      <c r="E73" s="162"/>
      <c r="F73" s="161"/>
      <c r="G73" s="163"/>
    </row>
    <row r="74" spans="1:7" ht="43.5" customHeight="1" x14ac:dyDescent="0.2">
      <c r="C74" s="89"/>
      <c r="D74" s="89"/>
      <c r="E74" s="164"/>
      <c r="F74" s="89"/>
      <c r="G74" s="165"/>
    </row>
    <row r="75" spans="1:7" ht="43.5" customHeight="1" x14ac:dyDescent="0.2">
      <c r="C75" s="89"/>
      <c r="D75" s="89"/>
      <c r="E75" s="164"/>
      <c r="F75" s="89"/>
      <c r="G75" s="165"/>
    </row>
  </sheetData>
  <mergeCells count="19">
    <mergeCell ref="A5:G5"/>
    <mergeCell ref="A51:F51"/>
    <mergeCell ref="A72:F72"/>
    <mergeCell ref="A71:F71"/>
    <mergeCell ref="A66:F66"/>
    <mergeCell ref="A47:F47"/>
    <mergeCell ref="A6:G6"/>
    <mergeCell ref="C41:G41"/>
    <mergeCell ref="C30:F30"/>
    <mergeCell ref="C52:F52"/>
    <mergeCell ref="A40:F40"/>
    <mergeCell ref="A29:F29"/>
    <mergeCell ref="A17:F17"/>
    <mergeCell ref="A1:G1"/>
    <mergeCell ref="A3:A4"/>
    <mergeCell ref="B3:B4"/>
    <mergeCell ref="C3:C4"/>
    <mergeCell ref="D3:E3"/>
    <mergeCell ref="A2:G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50" zoomScaleNormal="150" zoomScaleSheetLayoutView="100" workbookViewId="0">
      <selection activeCell="E11" sqref="E1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style="158" customWidth="1"/>
    <col min="6" max="6" width="10.5703125" customWidth="1"/>
    <col min="7" max="7" width="11" customWidth="1"/>
  </cols>
  <sheetData>
    <row r="1" spans="1:8" ht="76.5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8" ht="39" customHeight="1" x14ac:dyDescent="0.2">
      <c r="A2" s="300" t="s">
        <v>13</v>
      </c>
      <c r="B2" s="368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8" ht="30" customHeight="1" x14ac:dyDescent="0.2">
      <c r="A3" s="301"/>
      <c r="B3" s="369"/>
      <c r="C3" s="305"/>
      <c r="D3" s="60" t="s">
        <v>21</v>
      </c>
      <c r="E3" s="156" t="s">
        <v>51</v>
      </c>
      <c r="F3" s="24" t="s">
        <v>14</v>
      </c>
      <c r="G3" s="25" t="s">
        <v>14</v>
      </c>
    </row>
    <row r="4" spans="1:8" ht="33" customHeight="1" x14ac:dyDescent="0.2">
      <c r="A4" s="362" t="s">
        <v>783</v>
      </c>
      <c r="B4" s="363"/>
      <c r="C4" s="363"/>
      <c r="D4" s="363"/>
      <c r="E4" s="363"/>
      <c r="F4" s="363"/>
      <c r="G4" s="364"/>
    </row>
    <row r="5" spans="1:8" ht="22.5" customHeight="1" x14ac:dyDescent="0.2">
      <c r="A5" s="117" t="s">
        <v>784</v>
      </c>
      <c r="B5" s="64"/>
      <c r="C5" s="353" t="s">
        <v>145</v>
      </c>
      <c r="D5" s="354"/>
      <c r="E5" s="354"/>
      <c r="F5" s="355"/>
      <c r="G5" s="62"/>
    </row>
    <row r="6" spans="1:8" ht="32.25" customHeight="1" x14ac:dyDescent="0.2">
      <c r="A6" s="59"/>
      <c r="B6" s="64"/>
      <c r="C6" s="359" t="s">
        <v>203</v>
      </c>
      <c r="D6" s="360"/>
      <c r="E6" s="360"/>
      <c r="F6" s="360"/>
      <c r="G6" s="361"/>
    </row>
    <row r="7" spans="1:8" ht="33" customHeight="1" x14ac:dyDescent="0.2">
      <c r="A7" s="59" t="s">
        <v>785</v>
      </c>
      <c r="B7" s="59" t="s">
        <v>142</v>
      </c>
      <c r="C7" s="139" t="s">
        <v>204</v>
      </c>
      <c r="D7" s="48" t="s">
        <v>31</v>
      </c>
      <c r="E7" s="209">
        <v>49.15</v>
      </c>
      <c r="F7" s="27"/>
      <c r="G7" s="62">
        <f>ROUND(E7*F7,2)</f>
        <v>0</v>
      </c>
      <c r="H7" s="80"/>
    </row>
    <row r="8" spans="1:8" ht="25.5" customHeight="1" x14ac:dyDescent="0.2">
      <c r="A8" s="59" t="s">
        <v>786</v>
      </c>
      <c r="B8" s="59" t="s">
        <v>142</v>
      </c>
      <c r="C8" s="139" t="s">
        <v>205</v>
      </c>
      <c r="D8" s="48" t="s">
        <v>31</v>
      </c>
      <c r="E8" s="130">
        <v>14</v>
      </c>
      <c r="F8" s="140"/>
      <c r="G8" s="62">
        <f t="shared" ref="G8:G13" si="0">ROUND(E8*F8,2)</f>
        <v>0</v>
      </c>
      <c r="H8" s="80"/>
    </row>
    <row r="9" spans="1:8" ht="25.5" customHeight="1" x14ac:dyDescent="0.2">
      <c r="A9" s="59" t="s">
        <v>787</v>
      </c>
      <c r="B9" s="59" t="s">
        <v>142</v>
      </c>
      <c r="C9" s="139" t="s">
        <v>206</v>
      </c>
      <c r="D9" s="113" t="s">
        <v>31</v>
      </c>
      <c r="E9" s="130">
        <v>255.2</v>
      </c>
      <c r="F9" s="141"/>
      <c r="G9" s="114">
        <f t="shared" si="0"/>
        <v>0</v>
      </c>
      <c r="H9" s="80"/>
    </row>
    <row r="10" spans="1:8" ht="25.5" customHeight="1" x14ac:dyDescent="0.2">
      <c r="A10" s="59" t="s">
        <v>788</v>
      </c>
      <c r="B10" s="59" t="s">
        <v>142</v>
      </c>
      <c r="C10" s="139" t="s">
        <v>207</v>
      </c>
      <c r="D10" s="113" t="s">
        <v>31</v>
      </c>
      <c r="E10" s="130">
        <v>10.4</v>
      </c>
      <c r="F10" s="141"/>
      <c r="G10" s="114">
        <f t="shared" ref="G10" si="1">ROUND(E10*F10,2)</f>
        <v>0</v>
      </c>
      <c r="H10" s="80"/>
    </row>
    <row r="11" spans="1:8" ht="49.5" customHeight="1" x14ac:dyDescent="0.2">
      <c r="A11" s="59" t="s">
        <v>789</v>
      </c>
      <c r="B11" s="59" t="s">
        <v>142</v>
      </c>
      <c r="C11" s="139" t="s">
        <v>208</v>
      </c>
      <c r="D11" s="113" t="s">
        <v>31</v>
      </c>
      <c r="E11" s="130">
        <v>112.8</v>
      </c>
      <c r="F11" s="141"/>
      <c r="G11" s="114">
        <f t="shared" ref="G11" si="2">ROUND(E11*F11,2)</f>
        <v>0</v>
      </c>
      <c r="H11" s="80"/>
    </row>
    <row r="12" spans="1:8" ht="25.5" customHeight="1" x14ac:dyDescent="0.2">
      <c r="A12" s="59" t="s">
        <v>790</v>
      </c>
      <c r="B12" s="59" t="s">
        <v>142</v>
      </c>
      <c r="C12" s="139" t="s">
        <v>66</v>
      </c>
      <c r="D12" s="48" t="s">
        <v>32</v>
      </c>
      <c r="E12" s="123">
        <v>1</v>
      </c>
      <c r="F12" s="140"/>
      <c r="G12" s="62">
        <f t="shared" si="0"/>
        <v>0</v>
      </c>
    </row>
    <row r="13" spans="1:8" ht="22.5" customHeight="1" x14ac:dyDescent="0.2">
      <c r="A13" s="59" t="s">
        <v>791</v>
      </c>
      <c r="B13" s="59" t="s">
        <v>142</v>
      </c>
      <c r="C13" s="63" t="s">
        <v>64</v>
      </c>
      <c r="D13" s="48" t="s">
        <v>32</v>
      </c>
      <c r="E13" s="123">
        <v>1</v>
      </c>
      <c r="F13" s="27"/>
      <c r="G13" s="62">
        <f t="shared" si="0"/>
        <v>0</v>
      </c>
    </row>
    <row r="14" spans="1:8" ht="38.25" customHeight="1" x14ac:dyDescent="0.2">
      <c r="A14" s="55"/>
      <c r="B14" s="59"/>
      <c r="C14" s="359" t="s">
        <v>143</v>
      </c>
      <c r="D14" s="360"/>
      <c r="E14" s="360"/>
      <c r="F14" s="360"/>
      <c r="G14" s="361"/>
    </row>
    <row r="15" spans="1:8" ht="29.25" customHeight="1" x14ac:dyDescent="0.2">
      <c r="A15" s="59" t="s">
        <v>792</v>
      </c>
      <c r="B15" s="59" t="s">
        <v>142</v>
      </c>
      <c r="C15" s="115" t="s">
        <v>144</v>
      </c>
      <c r="D15" s="48" t="s">
        <v>32</v>
      </c>
      <c r="E15" s="123">
        <v>12</v>
      </c>
      <c r="F15" s="140"/>
      <c r="G15" s="62">
        <f t="shared" ref="G15:G16" si="3">ROUND(E15*F15,2)</f>
        <v>0</v>
      </c>
    </row>
    <row r="16" spans="1:8" ht="29.25" customHeight="1" x14ac:dyDescent="0.2">
      <c r="A16" s="59" t="s">
        <v>793</v>
      </c>
      <c r="B16" s="59" t="s">
        <v>142</v>
      </c>
      <c r="C16" s="115" t="s">
        <v>210</v>
      </c>
      <c r="D16" s="48" t="s">
        <v>32</v>
      </c>
      <c r="E16" s="123">
        <v>1</v>
      </c>
      <c r="F16" s="140"/>
      <c r="G16" s="62">
        <f t="shared" si="3"/>
        <v>0</v>
      </c>
    </row>
    <row r="17" spans="1:8" ht="29.25" customHeight="1" x14ac:dyDescent="0.2">
      <c r="A17" s="59" t="s">
        <v>794</v>
      </c>
      <c r="B17" s="59" t="s">
        <v>142</v>
      </c>
      <c r="C17" s="115" t="s">
        <v>209</v>
      </c>
      <c r="D17" s="48" t="s">
        <v>32</v>
      </c>
      <c r="E17" s="207">
        <v>10</v>
      </c>
      <c r="F17" s="140"/>
      <c r="G17" s="62">
        <f t="shared" ref="G17:G18" si="4">ROUND(E17*F17,2)</f>
        <v>0</v>
      </c>
      <c r="H17" s="80"/>
    </row>
    <row r="18" spans="1:8" ht="27" customHeight="1" x14ac:dyDescent="0.2">
      <c r="A18" s="59" t="s">
        <v>795</v>
      </c>
      <c r="B18" s="59" t="s">
        <v>142</v>
      </c>
      <c r="C18" s="115" t="s">
        <v>211</v>
      </c>
      <c r="D18" s="113" t="s">
        <v>32</v>
      </c>
      <c r="E18" s="208">
        <v>3</v>
      </c>
      <c r="F18" s="141"/>
      <c r="G18" s="114">
        <f t="shared" si="4"/>
        <v>0</v>
      </c>
    </row>
    <row r="19" spans="1:8" ht="29.25" customHeight="1" x14ac:dyDescent="0.2">
      <c r="A19" s="59" t="s">
        <v>796</v>
      </c>
      <c r="B19" s="59" t="s">
        <v>142</v>
      </c>
      <c r="C19" s="115" t="s">
        <v>212</v>
      </c>
      <c r="D19" s="113" t="s">
        <v>32</v>
      </c>
      <c r="E19" s="207">
        <v>1</v>
      </c>
      <c r="F19" s="155"/>
      <c r="G19" s="62">
        <f t="shared" ref="G19" si="5">ROUND(E19*F19,2)</f>
        <v>0</v>
      </c>
      <c r="H19" s="80"/>
    </row>
    <row r="20" spans="1:8" ht="33" customHeight="1" x14ac:dyDescent="0.2">
      <c r="A20" s="356" t="s">
        <v>797</v>
      </c>
      <c r="B20" s="357"/>
      <c r="C20" s="357"/>
      <c r="D20" s="357"/>
      <c r="E20" s="357"/>
      <c r="F20" s="358"/>
      <c r="G20" s="122">
        <f>SUM(G7:G19)</f>
        <v>0</v>
      </c>
    </row>
    <row r="21" spans="1:8" ht="35.25" customHeight="1" x14ac:dyDescent="0.2">
      <c r="A21" s="132" t="s">
        <v>17</v>
      </c>
      <c r="B21" s="94"/>
      <c r="C21" s="94"/>
      <c r="D21" s="94"/>
      <c r="E21" s="157"/>
      <c r="F21" s="94"/>
      <c r="G21" s="94"/>
    </row>
    <row r="22" spans="1:8" ht="67.5" customHeight="1" x14ac:dyDescent="0.2">
      <c r="A22" s="33"/>
      <c r="B22" s="33"/>
      <c r="C22" s="94"/>
      <c r="D22" s="33"/>
      <c r="E22" s="166"/>
      <c r="F22" s="33"/>
      <c r="G22" s="33"/>
    </row>
    <row r="23" spans="1:8" ht="67.5" customHeight="1" x14ac:dyDescent="0.2">
      <c r="A23" s="33"/>
      <c r="B23" s="33"/>
      <c r="C23" s="94"/>
      <c r="D23" s="33"/>
      <c r="E23" s="166"/>
      <c r="F23" s="33"/>
      <c r="G23" s="33"/>
    </row>
    <row r="24" spans="1:8" ht="67.5" customHeight="1" x14ac:dyDescent="0.2"/>
    <row r="25" spans="1:8" ht="67.5" customHeight="1" x14ac:dyDescent="0.2"/>
    <row r="26" spans="1:8" ht="67.5" customHeight="1" x14ac:dyDescent="0.2"/>
    <row r="27" spans="1:8" ht="67.5" customHeight="1" x14ac:dyDescent="0.2"/>
    <row r="28" spans="1:8" ht="67.5" customHeight="1" x14ac:dyDescent="0.2"/>
  </sheetData>
  <mergeCells count="10">
    <mergeCell ref="A1:G1"/>
    <mergeCell ref="A2:A3"/>
    <mergeCell ref="B2:B3"/>
    <mergeCell ref="C2:C3"/>
    <mergeCell ref="D2:E2"/>
    <mergeCell ref="C5:F5"/>
    <mergeCell ref="A20:F20"/>
    <mergeCell ref="C14:G14"/>
    <mergeCell ref="C6:G6"/>
    <mergeCell ref="A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5" zoomScale="180" zoomScaleNormal="180" zoomScaleSheetLayoutView="100" workbookViewId="0">
      <selection activeCell="E49" sqref="E49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8" ht="39" customHeight="1" x14ac:dyDescent="0.2">
      <c r="A2" s="300" t="s">
        <v>13</v>
      </c>
      <c r="B2" s="368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8" ht="30" customHeight="1" x14ac:dyDescent="0.2">
      <c r="A3" s="301"/>
      <c r="B3" s="369"/>
      <c r="C3" s="305"/>
      <c r="D3" s="153" t="s">
        <v>21</v>
      </c>
      <c r="E3" s="153" t="s">
        <v>51</v>
      </c>
      <c r="F3" s="24" t="s">
        <v>14</v>
      </c>
      <c r="G3" s="25" t="s">
        <v>14</v>
      </c>
    </row>
    <row r="4" spans="1:8" ht="33" customHeight="1" x14ac:dyDescent="0.2">
      <c r="A4" s="362" t="s">
        <v>215</v>
      </c>
      <c r="B4" s="363"/>
      <c r="C4" s="363"/>
      <c r="D4" s="363"/>
      <c r="E4" s="363"/>
      <c r="F4" s="363"/>
      <c r="G4" s="364"/>
    </row>
    <row r="5" spans="1:8" ht="27" customHeight="1" x14ac:dyDescent="0.2">
      <c r="B5" s="118"/>
      <c r="C5" s="370" t="s">
        <v>214</v>
      </c>
      <c r="D5" s="371"/>
      <c r="E5" s="371"/>
      <c r="F5" s="371"/>
      <c r="G5" s="372"/>
    </row>
    <row r="6" spans="1:8" ht="27" customHeight="1" x14ac:dyDescent="0.2">
      <c r="A6" s="69" t="s">
        <v>52</v>
      </c>
      <c r="B6" s="59" t="s">
        <v>216</v>
      </c>
      <c r="C6" s="136" t="s">
        <v>217</v>
      </c>
      <c r="D6" s="113" t="s">
        <v>32</v>
      </c>
      <c r="E6" s="121">
        <v>4</v>
      </c>
      <c r="F6" s="140"/>
      <c r="G6" s="119">
        <f t="shared" ref="G6:G49" si="0">ROUND(E6*F6,2)</f>
        <v>0</v>
      </c>
      <c r="H6" s="80"/>
    </row>
    <row r="7" spans="1:8" ht="42.75" customHeight="1" x14ac:dyDescent="0.2">
      <c r="A7" s="69" t="s">
        <v>67</v>
      </c>
      <c r="B7" s="59" t="s">
        <v>216</v>
      </c>
      <c r="C7" s="136" t="s">
        <v>218</v>
      </c>
      <c r="D7" s="113" t="s">
        <v>32</v>
      </c>
      <c r="E7" s="121">
        <v>1</v>
      </c>
      <c r="F7" s="140"/>
      <c r="G7" s="119">
        <f t="shared" si="0"/>
        <v>0</v>
      </c>
      <c r="H7" s="80"/>
    </row>
    <row r="8" spans="1:8" ht="28.5" customHeight="1" x14ac:dyDescent="0.2">
      <c r="A8" s="69" t="s">
        <v>68</v>
      </c>
      <c r="B8" s="59" t="s">
        <v>216</v>
      </c>
      <c r="C8" s="136" t="s">
        <v>219</v>
      </c>
      <c r="D8" s="113" t="s">
        <v>32</v>
      </c>
      <c r="E8" s="121">
        <v>1</v>
      </c>
      <c r="F8" s="140"/>
      <c r="G8" s="119">
        <f t="shared" si="0"/>
        <v>0</v>
      </c>
      <c r="H8" s="80"/>
    </row>
    <row r="9" spans="1:8" ht="28.5" customHeight="1" x14ac:dyDescent="0.2">
      <c r="A9" s="69" t="s">
        <v>69</v>
      </c>
      <c r="B9" s="59" t="s">
        <v>216</v>
      </c>
      <c r="C9" s="136" t="s">
        <v>220</v>
      </c>
      <c r="D9" s="113" t="s">
        <v>32</v>
      </c>
      <c r="E9" s="121">
        <v>1</v>
      </c>
      <c r="F9" s="140"/>
      <c r="G9" s="119">
        <f t="shared" si="0"/>
        <v>0</v>
      </c>
      <c r="H9" s="80"/>
    </row>
    <row r="10" spans="1:8" ht="30" customHeight="1" x14ac:dyDescent="0.2">
      <c r="A10" s="69" t="s">
        <v>70</v>
      </c>
      <c r="B10" s="59" t="s">
        <v>216</v>
      </c>
      <c r="C10" s="136" t="s">
        <v>221</v>
      </c>
      <c r="D10" s="113" t="s">
        <v>33</v>
      </c>
      <c r="E10" s="121">
        <v>3</v>
      </c>
      <c r="F10" s="140"/>
      <c r="G10" s="119">
        <f t="shared" si="0"/>
        <v>0</v>
      </c>
      <c r="H10" s="80"/>
    </row>
    <row r="11" spans="1:8" ht="49.5" customHeight="1" x14ac:dyDescent="0.2">
      <c r="A11" s="69" t="s">
        <v>176</v>
      </c>
      <c r="B11" s="59" t="s">
        <v>216</v>
      </c>
      <c r="C11" s="136" t="s">
        <v>238</v>
      </c>
      <c r="D11" s="113" t="s">
        <v>33</v>
      </c>
      <c r="E11" s="121">
        <v>6</v>
      </c>
      <c r="F11" s="140"/>
      <c r="G11" s="119">
        <f t="shared" si="0"/>
        <v>0</v>
      </c>
      <c r="H11" s="80"/>
    </row>
    <row r="12" spans="1:8" ht="51.75" customHeight="1" x14ac:dyDescent="0.2">
      <c r="A12" s="69" t="s">
        <v>177</v>
      </c>
      <c r="B12" s="59" t="s">
        <v>216</v>
      </c>
      <c r="C12" s="136" t="s">
        <v>239</v>
      </c>
      <c r="D12" s="113" t="s">
        <v>33</v>
      </c>
      <c r="E12" s="121">
        <v>3</v>
      </c>
      <c r="F12" s="140"/>
      <c r="G12" s="119">
        <f t="shared" si="0"/>
        <v>0</v>
      </c>
      <c r="H12" s="80"/>
    </row>
    <row r="13" spans="1:8" ht="32.25" customHeight="1" x14ac:dyDescent="0.2">
      <c r="A13" s="69" t="s">
        <v>259</v>
      </c>
      <c r="B13" s="59" t="s">
        <v>216</v>
      </c>
      <c r="C13" s="136" t="s">
        <v>222</v>
      </c>
      <c r="D13" s="113" t="s">
        <v>33</v>
      </c>
      <c r="E13" s="121">
        <v>7</v>
      </c>
      <c r="F13" s="140"/>
      <c r="G13" s="119">
        <f t="shared" si="0"/>
        <v>0</v>
      </c>
      <c r="H13" s="80"/>
    </row>
    <row r="14" spans="1:8" ht="32.25" customHeight="1" x14ac:dyDescent="0.2">
      <c r="A14" s="69" t="s">
        <v>260</v>
      </c>
      <c r="B14" s="59" t="s">
        <v>216</v>
      </c>
      <c r="C14" s="136" t="s">
        <v>223</v>
      </c>
      <c r="D14" s="113" t="s">
        <v>33</v>
      </c>
      <c r="E14" s="121">
        <v>2</v>
      </c>
      <c r="F14" s="140"/>
      <c r="G14" s="119">
        <f t="shared" si="0"/>
        <v>0</v>
      </c>
      <c r="H14" s="80"/>
    </row>
    <row r="15" spans="1:8" ht="32.25" customHeight="1" x14ac:dyDescent="0.2">
      <c r="A15" s="69" t="s">
        <v>261</v>
      </c>
      <c r="B15" s="59" t="s">
        <v>216</v>
      </c>
      <c r="C15" s="136" t="s">
        <v>224</v>
      </c>
      <c r="D15" s="113" t="s">
        <v>33</v>
      </c>
      <c r="E15" s="121">
        <v>1</v>
      </c>
      <c r="F15" s="140"/>
      <c r="G15" s="119">
        <f t="shared" si="0"/>
        <v>0</v>
      </c>
      <c r="H15" s="80"/>
    </row>
    <row r="16" spans="1:8" ht="32.25" customHeight="1" x14ac:dyDescent="0.2">
      <c r="A16" s="69" t="s">
        <v>262</v>
      </c>
      <c r="B16" s="59" t="s">
        <v>216</v>
      </c>
      <c r="C16" s="136" t="s">
        <v>225</v>
      </c>
      <c r="D16" s="113" t="s">
        <v>33</v>
      </c>
      <c r="E16" s="121">
        <v>1</v>
      </c>
      <c r="F16" s="140"/>
      <c r="G16" s="119">
        <f t="shared" si="0"/>
        <v>0</v>
      </c>
      <c r="H16" s="80"/>
    </row>
    <row r="17" spans="1:8" ht="30" customHeight="1" x14ac:dyDescent="0.2">
      <c r="A17" s="69" t="s">
        <v>263</v>
      </c>
      <c r="B17" s="59" t="s">
        <v>216</v>
      </c>
      <c r="C17" s="136" t="s">
        <v>226</v>
      </c>
      <c r="D17" s="113" t="s">
        <v>33</v>
      </c>
      <c r="E17" s="121">
        <v>1</v>
      </c>
      <c r="F17" s="140"/>
      <c r="G17" s="119">
        <f t="shared" si="0"/>
        <v>0</v>
      </c>
      <c r="H17" s="80"/>
    </row>
    <row r="18" spans="1:8" ht="30" customHeight="1" x14ac:dyDescent="0.2">
      <c r="A18" s="69" t="s">
        <v>264</v>
      </c>
      <c r="B18" s="59" t="s">
        <v>216</v>
      </c>
      <c r="C18" s="136" t="s">
        <v>227</v>
      </c>
      <c r="D18" s="113" t="s">
        <v>33</v>
      </c>
      <c r="E18" s="121">
        <v>3</v>
      </c>
      <c r="F18" s="140"/>
      <c r="G18" s="119">
        <f t="shared" si="0"/>
        <v>0</v>
      </c>
      <c r="H18" s="80"/>
    </row>
    <row r="19" spans="1:8" ht="32.25" customHeight="1" x14ac:dyDescent="0.2">
      <c r="A19" s="69" t="s">
        <v>265</v>
      </c>
      <c r="B19" s="59" t="s">
        <v>216</v>
      </c>
      <c r="C19" s="136" t="s">
        <v>228</v>
      </c>
      <c r="D19" s="113" t="s">
        <v>33</v>
      </c>
      <c r="E19" s="121">
        <v>2.1</v>
      </c>
      <c r="F19" s="140"/>
      <c r="G19" s="119">
        <f t="shared" si="0"/>
        <v>0</v>
      </c>
      <c r="H19" s="80"/>
    </row>
    <row r="20" spans="1:8" ht="32.25" customHeight="1" x14ac:dyDescent="0.2">
      <c r="A20" s="69" t="s">
        <v>266</v>
      </c>
      <c r="B20" s="59" t="s">
        <v>216</v>
      </c>
      <c r="C20" s="136" t="s">
        <v>229</v>
      </c>
      <c r="D20" s="113" t="s">
        <v>33</v>
      </c>
      <c r="E20" s="121">
        <v>2.8</v>
      </c>
      <c r="F20" s="140"/>
      <c r="G20" s="119">
        <f t="shared" si="0"/>
        <v>0</v>
      </c>
      <c r="H20" s="80"/>
    </row>
    <row r="21" spans="1:8" ht="29.25" customHeight="1" x14ac:dyDescent="0.2">
      <c r="A21" s="69" t="s">
        <v>267</v>
      </c>
      <c r="B21" s="59" t="s">
        <v>216</v>
      </c>
      <c r="C21" s="136" t="s">
        <v>230</v>
      </c>
      <c r="D21" s="113" t="s">
        <v>33</v>
      </c>
      <c r="E21" s="121">
        <v>1</v>
      </c>
      <c r="F21" s="140"/>
      <c r="G21" s="119">
        <f t="shared" si="0"/>
        <v>0</v>
      </c>
      <c r="H21" s="80"/>
    </row>
    <row r="22" spans="1:8" ht="29.25" customHeight="1" x14ac:dyDescent="0.2">
      <c r="A22" s="69" t="s">
        <v>268</v>
      </c>
      <c r="B22" s="59" t="s">
        <v>216</v>
      </c>
      <c r="C22" s="136" t="s">
        <v>231</v>
      </c>
      <c r="D22" s="113" t="s">
        <v>33</v>
      </c>
      <c r="E22" s="121">
        <v>1</v>
      </c>
      <c r="F22" s="140"/>
      <c r="G22" s="119">
        <f t="shared" si="0"/>
        <v>0</v>
      </c>
      <c r="H22" s="80"/>
    </row>
    <row r="23" spans="1:8" ht="45" customHeight="1" x14ac:dyDescent="0.2">
      <c r="A23" s="69" t="s">
        <v>269</v>
      </c>
      <c r="B23" s="59" t="s">
        <v>216</v>
      </c>
      <c r="C23" s="136" t="s">
        <v>232</v>
      </c>
      <c r="D23" s="113" t="s">
        <v>33</v>
      </c>
      <c r="E23" s="121">
        <v>6</v>
      </c>
      <c r="F23" s="140"/>
      <c r="G23" s="119">
        <f t="shared" si="0"/>
        <v>0</v>
      </c>
      <c r="H23" s="80"/>
    </row>
    <row r="24" spans="1:8" ht="32.25" customHeight="1" x14ac:dyDescent="0.2">
      <c r="A24" s="69" t="s">
        <v>270</v>
      </c>
      <c r="B24" s="59" t="s">
        <v>216</v>
      </c>
      <c r="C24" s="136" t="s">
        <v>233</v>
      </c>
      <c r="D24" s="113" t="s">
        <v>33</v>
      </c>
      <c r="E24" s="121">
        <v>12</v>
      </c>
      <c r="F24" s="140"/>
      <c r="G24" s="119">
        <f t="shared" si="0"/>
        <v>0</v>
      </c>
      <c r="H24" s="80"/>
    </row>
    <row r="25" spans="1:8" ht="32.25" customHeight="1" x14ac:dyDescent="0.2">
      <c r="A25" s="69" t="s">
        <v>271</v>
      </c>
      <c r="B25" s="59" t="s">
        <v>216</v>
      </c>
      <c r="C25" s="136" t="s">
        <v>234</v>
      </c>
      <c r="D25" s="113" t="s">
        <v>33</v>
      </c>
      <c r="E25" s="121">
        <v>6</v>
      </c>
      <c r="F25" s="140"/>
      <c r="G25" s="119">
        <f t="shared" si="0"/>
        <v>0</v>
      </c>
      <c r="H25" s="80"/>
    </row>
    <row r="26" spans="1:8" ht="32.25" customHeight="1" x14ac:dyDescent="0.2">
      <c r="A26" s="69" t="s">
        <v>272</v>
      </c>
      <c r="B26" s="59" t="s">
        <v>216</v>
      </c>
      <c r="C26" s="136" t="s">
        <v>235</v>
      </c>
      <c r="D26" s="113" t="s">
        <v>33</v>
      </c>
      <c r="E26" s="121">
        <v>180</v>
      </c>
      <c r="F26" s="140"/>
      <c r="G26" s="119">
        <f t="shared" si="0"/>
        <v>0</v>
      </c>
      <c r="H26" s="80"/>
    </row>
    <row r="27" spans="1:8" ht="32.25" customHeight="1" x14ac:dyDescent="0.2">
      <c r="A27" s="69" t="s">
        <v>273</v>
      </c>
      <c r="B27" s="59" t="s">
        <v>216</v>
      </c>
      <c r="C27" s="136" t="s">
        <v>236</v>
      </c>
      <c r="D27" s="113" t="s">
        <v>33</v>
      </c>
      <c r="E27" s="121">
        <v>10</v>
      </c>
      <c r="F27" s="140"/>
      <c r="G27" s="119">
        <f t="shared" si="0"/>
        <v>0</v>
      </c>
      <c r="H27" s="80"/>
    </row>
    <row r="28" spans="1:8" ht="32.25" customHeight="1" x14ac:dyDescent="0.2">
      <c r="A28" s="69" t="s">
        <v>274</v>
      </c>
      <c r="B28" s="59" t="s">
        <v>216</v>
      </c>
      <c r="C28" s="136" t="s">
        <v>296</v>
      </c>
      <c r="D28" s="113" t="s">
        <v>152</v>
      </c>
      <c r="E28" s="121">
        <v>1</v>
      </c>
      <c r="F28" s="140"/>
      <c r="G28" s="119">
        <f t="shared" si="0"/>
        <v>0</v>
      </c>
      <c r="H28" s="80"/>
    </row>
    <row r="29" spans="1:8" ht="32.25" customHeight="1" x14ac:dyDescent="0.2">
      <c r="A29" s="69" t="s">
        <v>275</v>
      </c>
      <c r="B29" s="59" t="s">
        <v>216</v>
      </c>
      <c r="C29" s="136" t="s">
        <v>237</v>
      </c>
      <c r="D29" s="113" t="s">
        <v>152</v>
      </c>
      <c r="E29" s="121">
        <v>1</v>
      </c>
      <c r="F29" s="140"/>
      <c r="G29" s="119">
        <f t="shared" si="0"/>
        <v>0</v>
      </c>
      <c r="H29" s="80"/>
    </row>
    <row r="30" spans="1:8" ht="32.25" customHeight="1" x14ac:dyDescent="0.2">
      <c r="A30" s="69" t="s">
        <v>276</v>
      </c>
      <c r="B30" s="59" t="s">
        <v>216</v>
      </c>
      <c r="C30" s="136" t="s">
        <v>240</v>
      </c>
      <c r="D30" s="113" t="s">
        <v>33</v>
      </c>
      <c r="E30" s="121">
        <v>1</v>
      </c>
      <c r="F30" s="140"/>
      <c r="G30" s="119">
        <f t="shared" si="0"/>
        <v>0</v>
      </c>
      <c r="H30" s="80"/>
    </row>
    <row r="31" spans="1:8" ht="42.75" customHeight="1" x14ac:dyDescent="0.2">
      <c r="A31" s="69" t="s">
        <v>277</v>
      </c>
      <c r="B31" s="59" t="s">
        <v>216</v>
      </c>
      <c r="C31" s="136" t="s">
        <v>241</v>
      </c>
      <c r="D31" s="113" t="s">
        <v>33</v>
      </c>
      <c r="E31" s="121">
        <v>4</v>
      </c>
      <c r="F31" s="140"/>
      <c r="G31" s="119">
        <f t="shared" si="0"/>
        <v>0</v>
      </c>
      <c r="H31" s="80"/>
    </row>
    <row r="32" spans="1:8" ht="32.25" customHeight="1" x14ac:dyDescent="0.2">
      <c r="A32" s="69" t="s">
        <v>278</v>
      </c>
      <c r="B32" s="59" t="s">
        <v>216</v>
      </c>
      <c r="C32" s="136" t="s">
        <v>242</v>
      </c>
      <c r="D32" s="113" t="s">
        <v>33</v>
      </c>
      <c r="E32" s="121">
        <v>4</v>
      </c>
      <c r="F32" s="140"/>
      <c r="G32" s="119">
        <f t="shared" si="0"/>
        <v>0</v>
      </c>
      <c r="H32" s="80"/>
    </row>
    <row r="33" spans="1:8" ht="32.25" customHeight="1" x14ac:dyDescent="0.2">
      <c r="A33" s="69" t="s">
        <v>279</v>
      </c>
      <c r="B33" s="59" t="s">
        <v>216</v>
      </c>
      <c r="C33" s="136" t="s">
        <v>243</v>
      </c>
      <c r="D33" s="113" t="s">
        <v>33</v>
      </c>
      <c r="E33" s="121">
        <v>4</v>
      </c>
      <c r="F33" s="140"/>
      <c r="G33" s="119">
        <f t="shared" si="0"/>
        <v>0</v>
      </c>
      <c r="H33" s="80"/>
    </row>
    <row r="34" spans="1:8" ht="32.25" customHeight="1" x14ac:dyDescent="0.2">
      <c r="A34" s="69" t="s">
        <v>280</v>
      </c>
      <c r="B34" s="59" t="s">
        <v>216</v>
      </c>
      <c r="C34" s="136" t="s">
        <v>244</v>
      </c>
      <c r="D34" s="113" t="s">
        <v>33</v>
      </c>
      <c r="E34" s="121">
        <v>180</v>
      </c>
      <c r="F34" s="140"/>
      <c r="G34" s="119">
        <f t="shared" si="0"/>
        <v>0</v>
      </c>
      <c r="H34" s="80"/>
    </row>
    <row r="35" spans="1:8" ht="32.25" customHeight="1" x14ac:dyDescent="0.2">
      <c r="A35" s="69" t="s">
        <v>281</v>
      </c>
      <c r="B35" s="59" t="s">
        <v>216</v>
      </c>
      <c r="C35" s="136" t="s">
        <v>236</v>
      </c>
      <c r="D35" s="113" t="s">
        <v>33</v>
      </c>
      <c r="E35" s="121">
        <v>6</v>
      </c>
      <c r="F35" s="140"/>
      <c r="G35" s="119">
        <f t="shared" si="0"/>
        <v>0</v>
      </c>
      <c r="H35" s="80"/>
    </row>
    <row r="36" spans="1:8" ht="32.25" customHeight="1" x14ac:dyDescent="0.2">
      <c r="A36" s="69" t="s">
        <v>282</v>
      </c>
      <c r="B36" s="59" t="s">
        <v>216</v>
      </c>
      <c r="C36" s="136" t="s">
        <v>245</v>
      </c>
      <c r="D36" s="113" t="s">
        <v>33</v>
      </c>
      <c r="E36" s="121">
        <v>1</v>
      </c>
      <c r="F36" s="140"/>
      <c r="G36" s="119">
        <f t="shared" si="0"/>
        <v>0</v>
      </c>
      <c r="H36" s="80"/>
    </row>
    <row r="37" spans="1:8" ht="57" customHeight="1" x14ac:dyDescent="0.2">
      <c r="A37" s="69" t="s">
        <v>283</v>
      </c>
      <c r="B37" s="59" t="s">
        <v>216</v>
      </c>
      <c r="C37" s="136" t="s">
        <v>246</v>
      </c>
      <c r="D37" s="113" t="s">
        <v>33</v>
      </c>
      <c r="E37" s="121">
        <v>4</v>
      </c>
      <c r="F37" s="140"/>
      <c r="G37" s="119">
        <f t="shared" si="0"/>
        <v>0</v>
      </c>
      <c r="H37" s="80"/>
    </row>
    <row r="38" spans="1:8" ht="32.25" customHeight="1" x14ac:dyDescent="0.2">
      <c r="A38" s="69" t="s">
        <v>284</v>
      </c>
      <c r="B38" s="59" t="s">
        <v>216</v>
      </c>
      <c r="C38" s="136" t="s">
        <v>247</v>
      </c>
      <c r="D38" s="113" t="s">
        <v>33</v>
      </c>
      <c r="E38" s="121">
        <v>5</v>
      </c>
      <c r="F38" s="140"/>
      <c r="G38" s="119">
        <f t="shared" si="0"/>
        <v>0</v>
      </c>
      <c r="H38" s="80"/>
    </row>
    <row r="39" spans="1:8" ht="32.25" customHeight="1" x14ac:dyDescent="0.2">
      <c r="A39" s="69" t="s">
        <v>285</v>
      </c>
      <c r="B39" s="59" t="s">
        <v>216</v>
      </c>
      <c r="C39" s="136" t="s">
        <v>297</v>
      </c>
      <c r="D39" s="113" t="s">
        <v>33</v>
      </c>
      <c r="E39" s="121">
        <v>5</v>
      </c>
      <c r="F39" s="140"/>
      <c r="G39" s="119">
        <f t="shared" si="0"/>
        <v>0</v>
      </c>
      <c r="H39" s="80"/>
    </row>
    <row r="40" spans="1:8" ht="30" customHeight="1" x14ac:dyDescent="0.2">
      <c r="A40" s="69" t="s">
        <v>286</v>
      </c>
      <c r="B40" s="59" t="s">
        <v>216</v>
      </c>
      <c r="C40" s="136" t="s">
        <v>248</v>
      </c>
      <c r="D40" s="113" t="s">
        <v>97</v>
      </c>
      <c r="E40" s="121">
        <v>0.03</v>
      </c>
      <c r="F40" s="140"/>
      <c r="G40" s="119">
        <f t="shared" si="0"/>
        <v>0</v>
      </c>
      <c r="H40" s="80"/>
    </row>
    <row r="41" spans="1:8" ht="29.25" customHeight="1" x14ac:dyDescent="0.2">
      <c r="A41" s="69" t="s">
        <v>287</v>
      </c>
      <c r="B41" s="59" t="s">
        <v>216</v>
      </c>
      <c r="C41" s="136" t="s">
        <v>249</v>
      </c>
      <c r="D41" s="113" t="s">
        <v>33</v>
      </c>
      <c r="E41" s="121">
        <v>1</v>
      </c>
      <c r="F41" s="140"/>
      <c r="G41" s="119">
        <f t="shared" si="0"/>
        <v>0</v>
      </c>
      <c r="H41" s="80"/>
    </row>
    <row r="42" spans="1:8" ht="30" customHeight="1" x14ac:dyDescent="0.2">
      <c r="A42" s="69" t="s">
        <v>288</v>
      </c>
      <c r="B42" s="59" t="s">
        <v>216</v>
      </c>
      <c r="C42" s="136" t="s">
        <v>250</v>
      </c>
      <c r="D42" s="113" t="s">
        <v>31</v>
      </c>
      <c r="E42" s="121">
        <v>27</v>
      </c>
      <c r="F42" s="140"/>
      <c r="G42" s="119">
        <f t="shared" si="0"/>
        <v>0</v>
      </c>
      <c r="H42" s="80"/>
    </row>
    <row r="43" spans="1:8" ht="32.25" customHeight="1" x14ac:dyDescent="0.2">
      <c r="A43" s="69" t="s">
        <v>289</v>
      </c>
      <c r="B43" s="59" t="s">
        <v>216</v>
      </c>
      <c r="C43" s="136" t="s">
        <v>251</v>
      </c>
      <c r="D43" s="113" t="s">
        <v>33</v>
      </c>
      <c r="E43" s="121">
        <v>16</v>
      </c>
      <c r="F43" s="140"/>
      <c r="G43" s="119">
        <f t="shared" si="0"/>
        <v>0</v>
      </c>
      <c r="H43" s="80"/>
    </row>
    <row r="44" spans="1:8" ht="29.25" customHeight="1" x14ac:dyDescent="0.2">
      <c r="A44" s="69" t="s">
        <v>290</v>
      </c>
      <c r="B44" s="59" t="s">
        <v>216</v>
      </c>
      <c r="C44" s="136" t="s">
        <v>252</v>
      </c>
      <c r="D44" s="113" t="s">
        <v>31</v>
      </c>
      <c r="E44" s="121">
        <v>10</v>
      </c>
      <c r="F44" s="140"/>
      <c r="G44" s="119">
        <f t="shared" si="0"/>
        <v>0</v>
      </c>
      <c r="H44" s="80"/>
    </row>
    <row r="45" spans="1:8" ht="29.25" customHeight="1" x14ac:dyDescent="0.2">
      <c r="A45" s="69" t="s">
        <v>291</v>
      </c>
      <c r="B45" s="59" t="s">
        <v>216</v>
      </c>
      <c r="C45" s="136" t="s">
        <v>253</v>
      </c>
      <c r="D45" s="113" t="s">
        <v>33</v>
      </c>
      <c r="E45" s="121">
        <v>1</v>
      </c>
      <c r="F45" s="140"/>
      <c r="G45" s="119">
        <f t="shared" si="0"/>
        <v>0</v>
      </c>
      <c r="H45" s="80"/>
    </row>
    <row r="46" spans="1:8" ht="29.25" customHeight="1" x14ac:dyDescent="0.2">
      <c r="A46" s="69" t="s">
        <v>292</v>
      </c>
      <c r="B46" s="59" t="s">
        <v>216</v>
      </c>
      <c r="C46" s="136" t="s">
        <v>254</v>
      </c>
      <c r="D46" s="113" t="s">
        <v>33</v>
      </c>
      <c r="E46" s="121">
        <v>2</v>
      </c>
      <c r="F46" s="140"/>
      <c r="G46" s="119">
        <f t="shared" si="0"/>
        <v>0</v>
      </c>
      <c r="H46" s="80"/>
    </row>
    <row r="47" spans="1:8" ht="30" customHeight="1" x14ac:dyDescent="0.2">
      <c r="A47" s="69" t="s">
        <v>293</v>
      </c>
      <c r="B47" s="59" t="s">
        <v>216</v>
      </c>
      <c r="C47" s="136" t="s">
        <v>255</v>
      </c>
      <c r="D47" s="113" t="s">
        <v>33</v>
      </c>
      <c r="E47" s="121">
        <v>3</v>
      </c>
      <c r="F47" s="140"/>
      <c r="G47" s="119">
        <f t="shared" si="0"/>
        <v>0</v>
      </c>
      <c r="H47" s="80"/>
    </row>
    <row r="48" spans="1:8" ht="30" customHeight="1" x14ac:dyDescent="0.2">
      <c r="A48" s="69" t="s">
        <v>294</v>
      </c>
      <c r="B48" s="59" t="s">
        <v>216</v>
      </c>
      <c r="C48" s="136" t="s">
        <v>256</v>
      </c>
      <c r="D48" s="113" t="s">
        <v>33</v>
      </c>
      <c r="E48" s="121">
        <v>3</v>
      </c>
      <c r="F48" s="140"/>
      <c r="G48" s="119">
        <f t="shared" si="0"/>
        <v>0</v>
      </c>
    </row>
    <row r="49" spans="1:7" ht="32.25" customHeight="1" x14ac:dyDescent="0.2">
      <c r="A49" s="69" t="s">
        <v>295</v>
      </c>
      <c r="B49" s="59" t="s">
        <v>216</v>
      </c>
      <c r="C49" s="136" t="s">
        <v>257</v>
      </c>
      <c r="D49" s="113" t="s">
        <v>31</v>
      </c>
      <c r="E49" s="121">
        <v>27</v>
      </c>
      <c r="F49" s="137"/>
      <c r="G49" s="119">
        <f t="shared" si="0"/>
        <v>0</v>
      </c>
    </row>
    <row r="50" spans="1:7" ht="33" customHeight="1" x14ac:dyDescent="0.2">
      <c r="A50" s="356" t="s">
        <v>258</v>
      </c>
      <c r="B50" s="373"/>
      <c r="C50" s="373"/>
      <c r="D50" s="373"/>
      <c r="E50" s="373"/>
      <c r="F50" s="374"/>
      <c r="G50" s="122">
        <f>SUM(G6:G49)</f>
        <v>0</v>
      </c>
    </row>
    <row r="51" spans="1:7" ht="23.25" customHeight="1" x14ac:dyDescent="0.2">
      <c r="A51" s="54" t="s">
        <v>17</v>
      </c>
      <c r="B51" s="40"/>
      <c r="D51" s="40"/>
      <c r="E51" s="40"/>
      <c r="F51" s="40"/>
      <c r="G51" s="40"/>
    </row>
    <row r="52" spans="1:7" ht="67.5" customHeight="1" x14ac:dyDescent="0.2"/>
    <row r="53" spans="1:7" ht="67.5" customHeight="1" x14ac:dyDescent="0.2"/>
    <row r="54" spans="1:7" ht="67.5" customHeight="1" x14ac:dyDescent="0.2"/>
    <row r="55" spans="1:7" ht="67.5" customHeight="1" x14ac:dyDescent="0.2"/>
    <row r="56" spans="1:7" ht="67.5" customHeight="1" x14ac:dyDescent="0.2"/>
    <row r="57" spans="1:7" ht="67.5" customHeight="1" x14ac:dyDescent="0.2"/>
    <row r="58" spans="1:7" ht="67.5" customHeight="1" x14ac:dyDescent="0.2"/>
  </sheetData>
  <mergeCells count="8">
    <mergeCell ref="C5:G5"/>
    <mergeCell ref="A50:F50"/>
    <mergeCell ref="A1:G1"/>
    <mergeCell ref="A2:A3"/>
    <mergeCell ref="B2:B3"/>
    <mergeCell ref="C2:C3"/>
    <mergeCell ref="D2:E2"/>
    <mergeCell ref="A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0"/>
  <sheetViews>
    <sheetView topLeftCell="A273" zoomScale="140" zoomScaleNormal="140" zoomScaleSheetLayoutView="100" workbookViewId="0">
      <selection activeCell="C310" sqref="C310"/>
    </sheetView>
  </sheetViews>
  <sheetFormatPr defaultRowHeight="43.5" customHeight="1" x14ac:dyDescent="0.2"/>
  <cols>
    <col min="1" max="1" width="6.42578125" customWidth="1"/>
    <col min="2" max="2" width="10.140625" customWidth="1"/>
    <col min="3" max="3" width="56.7109375" style="40" customWidth="1"/>
    <col min="4" max="4" width="7.7109375" style="40" customWidth="1"/>
    <col min="5" max="5" width="9.140625" style="40" customWidth="1"/>
    <col min="6" max="6" width="10.5703125" style="40" customWidth="1"/>
    <col min="7" max="7" width="11" style="40" customWidth="1"/>
  </cols>
  <sheetData>
    <row r="1" spans="1:7" ht="76.5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7" ht="39" customHeight="1" x14ac:dyDescent="0.2">
      <c r="A2" s="300" t="s">
        <v>13</v>
      </c>
      <c r="B2" s="368" t="s">
        <v>18</v>
      </c>
      <c r="C2" s="304" t="s">
        <v>19</v>
      </c>
      <c r="D2" s="304" t="s">
        <v>20</v>
      </c>
      <c r="E2" s="304"/>
      <c r="F2" s="192" t="s">
        <v>103</v>
      </c>
      <c r="G2" s="193" t="s">
        <v>91</v>
      </c>
    </row>
    <row r="3" spans="1:7" ht="30" customHeight="1" x14ac:dyDescent="0.2">
      <c r="A3" s="301"/>
      <c r="B3" s="369"/>
      <c r="C3" s="305"/>
      <c r="D3" s="159" t="s">
        <v>21</v>
      </c>
      <c r="E3" s="159" t="s">
        <v>51</v>
      </c>
      <c r="F3" s="156" t="s">
        <v>14</v>
      </c>
      <c r="G3" s="194" t="s">
        <v>14</v>
      </c>
    </row>
    <row r="4" spans="1:7" ht="33" customHeight="1" x14ac:dyDescent="0.2">
      <c r="A4" s="362" t="s">
        <v>299</v>
      </c>
      <c r="B4" s="363"/>
      <c r="C4" s="363"/>
      <c r="D4" s="363"/>
      <c r="E4" s="363"/>
      <c r="F4" s="363"/>
      <c r="G4" s="364"/>
    </row>
    <row r="5" spans="1:7" s="56" customFormat="1" ht="26.25" customHeight="1" x14ac:dyDescent="0.2">
      <c r="A5" s="171" t="s">
        <v>53</v>
      </c>
      <c r="B5" s="172"/>
      <c r="C5" s="173" t="s">
        <v>298</v>
      </c>
      <c r="D5" s="175" t="s">
        <v>24</v>
      </c>
      <c r="E5" s="176" t="s">
        <v>24</v>
      </c>
      <c r="F5" s="177"/>
      <c r="G5" s="178"/>
    </row>
    <row r="6" spans="1:7" s="56" customFormat="1" ht="21" customHeight="1" x14ac:dyDescent="0.2">
      <c r="A6" s="57"/>
      <c r="B6" s="90"/>
      <c r="C6" s="90" t="s">
        <v>300</v>
      </c>
      <c r="D6" s="179"/>
      <c r="E6" s="180"/>
      <c r="F6" s="150"/>
      <c r="G6" s="181"/>
    </row>
    <row r="7" spans="1:7" s="56" customFormat="1" ht="27" customHeight="1" x14ac:dyDescent="0.2">
      <c r="A7" s="87" t="s">
        <v>489</v>
      </c>
      <c r="B7" s="174" t="s">
        <v>303</v>
      </c>
      <c r="C7" s="136" t="s">
        <v>300</v>
      </c>
      <c r="D7" s="120" t="s">
        <v>16</v>
      </c>
      <c r="E7" s="182">
        <v>1</v>
      </c>
      <c r="F7" s="150"/>
      <c r="G7" s="183">
        <f>ROUND(E7*F7,2)</f>
        <v>0</v>
      </c>
    </row>
    <row r="8" spans="1:7" s="56" customFormat="1" ht="19.5" customHeight="1" x14ac:dyDescent="0.2">
      <c r="A8" s="57"/>
      <c r="B8" s="90"/>
      <c r="C8" s="90" t="s">
        <v>301</v>
      </c>
      <c r="D8" s="179"/>
      <c r="E8" s="180"/>
      <c r="F8" s="150"/>
      <c r="G8" s="181"/>
    </row>
    <row r="9" spans="1:7" s="56" customFormat="1" ht="20.25" customHeight="1" x14ac:dyDescent="0.2">
      <c r="A9" s="57"/>
      <c r="B9" s="90"/>
      <c r="C9" s="90" t="s">
        <v>302</v>
      </c>
      <c r="D9" s="179"/>
      <c r="E9" s="180"/>
      <c r="F9" s="150"/>
      <c r="G9" s="181"/>
    </row>
    <row r="10" spans="1:7" s="56" customFormat="1" ht="31.5" customHeight="1" x14ac:dyDescent="0.2">
      <c r="A10" s="87" t="s">
        <v>490</v>
      </c>
      <c r="B10" s="174" t="s">
        <v>308</v>
      </c>
      <c r="C10" s="136" t="s">
        <v>304</v>
      </c>
      <c r="D10" s="120" t="s">
        <v>175</v>
      </c>
      <c r="E10" s="182">
        <v>1982.22</v>
      </c>
      <c r="F10" s="150"/>
      <c r="G10" s="183">
        <f>ROUND(E10*F10,2)</f>
        <v>0</v>
      </c>
    </row>
    <row r="11" spans="1:7" s="56" customFormat="1" ht="31.5" customHeight="1" x14ac:dyDescent="0.2">
      <c r="A11" s="87" t="s">
        <v>491</v>
      </c>
      <c r="B11" s="174" t="s">
        <v>309</v>
      </c>
      <c r="C11" s="136" t="s">
        <v>325</v>
      </c>
      <c r="D11" s="120" t="s">
        <v>175</v>
      </c>
      <c r="E11" s="182">
        <v>1238.22</v>
      </c>
      <c r="F11" s="150"/>
      <c r="G11" s="183">
        <f t="shared" ref="G11:G14" si="0">ROUND(E11*F11,2)</f>
        <v>0</v>
      </c>
    </row>
    <row r="12" spans="1:7" s="56" customFormat="1" ht="31.5" customHeight="1" x14ac:dyDescent="0.2">
      <c r="A12" s="87" t="s">
        <v>492</v>
      </c>
      <c r="B12" s="174" t="s">
        <v>309</v>
      </c>
      <c r="C12" s="136" t="s">
        <v>306</v>
      </c>
      <c r="D12" s="120" t="s">
        <v>175</v>
      </c>
      <c r="E12" s="182">
        <v>4695.88</v>
      </c>
      <c r="F12" s="150"/>
      <c r="G12" s="183">
        <f t="shared" si="0"/>
        <v>0</v>
      </c>
    </row>
    <row r="13" spans="1:7" s="56" customFormat="1" ht="31.5" customHeight="1" x14ac:dyDescent="0.2">
      <c r="A13" s="87" t="s">
        <v>493</v>
      </c>
      <c r="B13" s="174" t="s">
        <v>309</v>
      </c>
      <c r="C13" s="136" t="s">
        <v>307</v>
      </c>
      <c r="D13" s="120" t="s">
        <v>175</v>
      </c>
      <c r="E13" s="182">
        <v>2441.4299999999998</v>
      </c>
      <c r="F13" s="150"/>
      <c r="G13" s="183">
        <f t="shared" si="0"/>
        <v>0</v>
      </c>
    </row>
    <row r="14" spans="1:7" s="56" customFormat="1" ht="31.5" customHeight="1" x14ac:dyDescent="0.2">
      <c r="A14" s="87" t="s">
        <v>494</v>
      </c>
      <c r="B14" s="196" t="s">
        <v>310</v>
      </c>
      <c r="C14" s="136" t="s">
        <v>897</v>
      </c>
      <c r="D14" s="120" t="s">
        <v>55</v>
      </c>
      <c r="E14" s="182">
        <v>526.5</v>
      </c>
      <c r="F14" s="150"/>
      <c r="G14" s="183">
        <f t="shared" si="0"/>
        <v>0</v>
      </c>
    </row>
    <row r="15" spans="1:7" s="56" customFormat="1" ht="31.5" customHeight="1" x14ac:dyDescent="0.2">
      <c r="A15" s="237" t="s">
        <v>900</v>
      </c>
      <c r="B15" s="238" t="s">
        <v>310</v>
      </c>
      <c r="C15" s="229" t="s">
        <v>899</v>
      </c>
      <c r="D15" s="239" t="s">
        <v>55</v>
      </c>
      <c r="E15" s="230">
        <v>526.5</v>
      </c>
      <c r="F15" s="235"/>
      <c r="G15" s="240">
        <f t="shared" ref="G15" si="1">ROUND(E15*F15,2)</f>
        <v>0</v>
      </c>
    </row>
    <row r="16" spans="1:7" s="56" customFormat="1" ht="19.5" customHeight="1" x14ac:dyDescent="0.2">
      <c r="A16" s="57"/>
      <c r="B16" s="90"/>
      <c r="C16" s="90" t="s">
        <v>311</v>
      </c>
      <c r="D16" s="179"/>
      <c r="E16" s="180"/>
      <c r="F16" s="150"/>
      <c r="G16" s="181"/>
    </row>
    <row r="17" spans="1:7" s="56" customFormat="1" ht="20.25" customHeight="1" x14ac:dyDescent="0.2">
      <c r="A17" s="57"/>
      <c r="B17" s="90"/>
      <c r="C17" s="90" t="s">
        <v>312</v>
      </c>
      <c r="D17" s="179"/>
      <c r="E17" s="180"/>
      <c r="F17" s="150"/>
      <c r="G17" s="181"/>
    </row>
    <row r="18" spans="1:7" s="56" customFormat="1" ht="31.5" customHeight="1" x14ac:dyDescent="0.2">
      <c r="A18" s="87" t="s">
        <v>495</v>
      </c>
      <c r="B18" s="174" t="s">
        <v>320</v>
      </c>
      <c r="C18" s="136" t="s">
        <v>313</v>
      </c>
      <c r="D18" s="120" t="s">
        <v>319</v>
      </c>
      <c r="E18" s="182">
        <v>112365</v>
      </c>
      <c r="F18" s="150"/>
      <c r="G18" s="183">
        <f>ROUND(E18*F18,2)</f>
        <v>0</v>
      </c>
    </row>
    <row r="19" spans="1:7" s="56" customFormat="1" ht="31.5" customHeight="1" x14ac:dyDescent="0.2">
      <c r="A19" s="87" t="s">
        <v>496</v>
      </c>
      <c r="B19" s="174" t="s">
        <v>320</v>
      </c>
      <c r="C19" s="136" t="s">
        <v>314</v>
      </c>
      <c r="D19" s="120" t="s">
        <v>319</v>
      </c>
      <c r="E19" s="182">
        <v>55702</v>
      </c>
      <c r="F19" s="150"/>
      <c r="G19" s="183">
        <f t="shared" ref="G19:G23" si="2">ROUND(E19*F19,2)</f>
        <v>0</v>
      </c>
    </row>
    <row r="20" spans="1:7" s="56" customFormat="1" ht="31.5" customHeight="1" x14ac:dyDescent="0.2">
      <c r="A20" s="87" t="s">
        <v>497</v>
      </c>
      <c r="B20" s="174" t="s">
        <v>320</v>
      </c>
      <c r="C20" s="136" t="s">
        <v>315</v>
      </c>
      <c r="D20" s="120" t="s">
        <v>319</v>
      </c>
      <c r="E20" s="182">
        <v>19203</v>
      </c>
      <c r="F20" s="150"/>
      <c r="G20" s="183">
        <f t="shared" si="2"/>
        <v>0</v>
      </c>
    </row>
    <row r="21" spans="1:7" s="56" customFormat="1" ht="31.5" customHeight="1" x14ac:dyDescent="0.2">
      <c r="A21" s="87" t="s">
        <v>498</v>
      </c>
      <c r="B21" s="174" t="s">
        <v>320</v>
      </c>
      <c r="C21" s="136" t="s">
        <v>316</v>
      </c>
      <c r="D21" s="120" t="s">
        <v>319</v>
      </c>
      <c r="E21" s="182">
        <v>250408</v>
      </c>
      <c r="F21" s="150"/>
      <c r="G21" s="183">
        <f t="shared" ref="G21" si="3">ROUND(E21*F21,2)</f>
        <v>0</v>
      </c>
    </row>
    <row r="22" spans="1:7" s="56" customFormat="1" ht="31.5" customHeight="1" x14ac:dyDescent="0.2">
      <c r="A22" s="87" t="s">
        <v>499</v>
      </c>
      <c r="B22" s="174" t="s">
        <v>320</v>
      </c>
      <c r="C22" s="136" t="s">
        <v>317</v>
      </c>
      <c r="D22" s="120" t="s">
        <v>319</v>
      </c>
      <c r="E22" s="182">
        <v>25395</v>
      </c>
      <c r="F22" s="150"/>
      <c r="G22" s="183">
        <f t="shared" si="2"/>
        <v>0</v>
      </c>
    </row>
    <row r="23" spans="1:7" s="56" customFormat="1" ht="31.5" customHeight="1" x14ac:dyDescent="0.2">
      <c r="A23" s="87" t="s">
        <v>500</v>
      </c>
      <c r="B23" s="174" t="s">
        <v>320</v>
      </c>
      <c r="C23" s="136" t="s">
        <v>318</v>
      </c>
      <c r="D23" s="120" t="s">
        <v>319</v>
      </c>
      <c r="E23" s="182">
        <v>5901.3</v>
      </c>
      <c r="F23" s="150"/>
      <c r="G23" s="183">
        <f t="shared" si="2"/>
        <v>0</v>
      </c>
    </row>
    <row r="24" spans="1:7" s="56" customFormat="1" ht="19.5" customHeight="1" x14ac:dyDescent="0.2">
      <c r="A24" s="57"/>
      <c r="B24" s="90"/>
      <c r="C24" s="90" t="s">
        <v>326</v>
      </c>
      <c r="D24" s="179"/>
      <c r="E24" s="180"/>
      <c r="F24" s="150"/>
      <c r="G24" s="181"/>
    </row>
    <row r="25" spans="1:7" s="56" customFormat="1" ht="31.5" customHeight="1" x14ac:dyDescent="0.2">
      <c r="A25" s="87" t="s">
        <v>501</v>
      </c>
      <c r="B25" s="174" t="s">
        <v>329</v>
      </c>
      <c r="C25" s="136" t="s">
        <v>327</v>
      </c>
      <c r="D25" s="120" t="s">
        <v>319</v>
      </c>
      <c r="E25" s="182">
        <v>17362</v>
      </c>
      <c r="F25" s="150"/>
      <c r="G25" s="183">
        <f>ROUND(E25*F25,2)</f>
        <v>0</v>
      </c>
    </row>
    <row r="26" spans="1:7" s="56" customFormat="1" ht="31.5" customHeight="1" x14ac:dyDescent="0.2">
      <c r="A26" s="87" t="s">
        <v>502</v>
      </c>
      <c r="B26" s="174" t="s">
        <v>330</v>
      </c>
      <c r="C26" s="136" t="s">
        <v>328</v>
      </c>
      <c r="D26" s="120" t="s">
        <v>319</v>
      </c>
      <c r="E26" s="182">
        <v>19016</v>
      </c>
      <c r="F26" s="150"/>
      <c r="G26" s="183">
        <f t="shared" ref="G26" si="4">ROUND(E26*F26,2)</f>
        <v>0</v>
      </c>
    </row>
    <row r="27" spans="1:7" s="56" customFormat="1" ht="19.5" customHeight="1" x14ac:dyDescent="0.2">
      <c r="A27" s="57"/>
      <c r="B27" s="90"/>
      <c r="C27" s="90" t="s">
        <v>343</v>
      </c>
      <c r="D27" s="179"/>
      <c r="E27" s="180"/>
      <c r="F27" s="150"/>
      <c r="G27" s="181"/>
    </row>
    <row r="28" spans="1:7" s="56" customFormat="1" ht="20.25" customHeight="1" x14ac:dyDescent="0.2">
      <c r="A28" s="57"/>
      <c r="B28" s="90"/>
      <c r="C28" s="90" t="s">
        <v>331</v>
      </c>
      <c r="D28" s="179"/>
      <c r="E28" s="180"/>
      <c r="F28" s="150"/>
      <c r="G28" s="181"/>
    </row>
    <row r="29" spans="1:7" s="56" customFormat="1" ht="20.25" customHeight="1" x14ac:dyDescent="0.2">
      <c r="A29" s="57"/>
      <c r="B29" s="90"/>
      <c r="C29" s="90" t="s">
        <v>332</v>
      </c>
      <c r="D29" s="179"/>
      <c r="E29" s="180"/>
      <c r="F29" s="150"/>
      <c r="G29" s="181"/>
    </row>
    <row r="30" spans="1:7" s="56" customFormat="1" ht="31.5" customHeight="1" x14ac:dyDescent="0.2">
      <c r="A30" s="87" t="s">
        <v>503</v>
      </c>
      <c r="B30" s="174" t="s">
        <v>335</v>
      </c>
      <c r="C30" s="136" t="s">
        <v>333</v>
      </c>
      <c r="D30" s="120" t="s">
        <v>175</v>
      </c>
      <c r="E30" s="182">
        <v>743.96</v>
      </c>
      <c r="F30" s="150"/>
      <c r="G30" s="183">
        <f>ROUND(E30*F30,2)</f>
        <v>0</v>
      </c>
    </row>
    <row r="31" spans="1:7" s="56" customFormat="1" ht="20.25" customHeight="1" x14ac:dyDescent="0.2">
      <c r="A31" s="57"/>
      <c r="B31" s="90"/>
      <c r="C31" s="90" t="s">
        <v>334</v>
      </c>
      <c r="D31" s="179"/>
      <c r="E31" s="180"/>
      <c r="F31" s="150"/>
      <c r="G31" s="181"/>
    </row>
    <row r="32" spans="1:7" s="56" customFormat="1" ht="31.5" customHeight="1" x14ac:dyDescent="0.2">
      <c r="A32" s="87" t="s">
        <v>504</v>
      </c>
      <c r="B32" s="174" t="s">
        <v>335</v>
      </c>
      <c r="C32" s="136" t="s">
        <v>336</v>
      </c>
      <c r="D32" s="120" t="s">
        <v>175</v>
      </c>
      <c r="E32" s="182">
        <v>843.19</v>
      </c>
      <c r="F32" s="150"/>
      <c r="G32" s="183">
        <f>ROUND(E32*F32,2)</f>
        <v>0</v>
      </c>
    </row>
    <row r="33" spans="1:7" s="56" customFormat="1" ht="31.5" customHeight="1" x14ac:dyDescent="0.2">
      <c r="A33" s="87" t="s">
        <v>505</v>
      </c>
      <c r="B33" s="174" t="s">
        <v>335</v>
      </c>
      <c r="C33" s="136" t="s">
        <v>336</v>
      </c>
      <c r="D33" s="120" t="s">
        <v>175</v>
      </c>
      <c r="E33" s="182">
        <v>100.89</v>
      </c>
      <c r="F33" s="150"/>
      <c r="G33" s="183">
        <f t="shared" ref="G33" si="5">ROUND(E33*F33,2)</f>
        <v>0</v>
      </c>
    </row>
    <row r="34" spans="1:7" s="56" customFormat="1" ht="20.25" customHeight="1" x14ac:dyDescent="0.2">
      <c r="A34" s="57"/>
      <c r="B34" s="90"/>
      <c r="C34" s="90" t="s">
        <v>337</v>
      </c>
      <c r="D34" s="179"/>
      <c r="E34" s="180"/>
      <c r="F34" s="150"/>
      <c r="G34" s="181"/>
    </row>
    <row r="35" spans="1:7" s="56" customFormat="1" ht="31.5" customHeight="1" x14ac:dyDescent="0.2">
      <c r="A35" s="87" t="s">
        <v>506</v>
      </c>
      <c r="B35" s="174" t="s">
        <v>335</v>
      </c>
      <c r="C35" s="136" t="s">
        <v>338</v>
      </c>
      <c r="D35" s="120" t="s">
        <v>175</v>
      </c>
      <c r="E35" s="182">
        <v>1065.5999999999999</v>
      </c>
      <c r="F35" s="150"/>
      <c r="G35" s="183">
        <f>ROUND(E35*F35,2)</f>
        <v>0</v>
      </c>
    </row>
    <row r="36" spans="1:7" s="56" customFormat="1" ht="20.25" customHeight="1" x14ac:dyDescent="0.2">
      <c r="A36" s="57"/>
      <c r="B36" s="90"/>
      <c r="C36" s="90" t="s">
        <v>339</v>
      </c>
      <c r="D36" s="179"/>
      <c r="E36" s="180"/>
      <c r="F36" s="150"/>
      <c r="G36" s="181"/>
    </row>
    <row r="37" spans="1:7" s="56" customFormat="1" ht="31.5" customHeight="1" x14ac:dyDescent="0.2">
      <c r="A37" s="87" t="s">
        <v>507</v>
      </c>
      <c r="B37" s="174" t="s">
        <v>335</v>
      </c>
      <c r="C37" s="136" t="s">
        <v>340</v>
      </c>
      <c r="D37" s="120" t="s">
        <v>175</v>
      </c>
      <c r="E37" s="182">
        <v>49.98</v>
      </c>
      <c r="F37" s="150"/>
      <c r="G37" s="183">
        <f>ROUND(E37*F37,2)</f>
        <v>0</v>
      </c>
    </row>
    <row r="38" spans="1:7" s="56" customFormat="1" ht="31.5" customHeight="1" x14ac:dyDescent="0.2">
      <c r="A38" s="87" t="s">
        <v>508</v>
      </c>
      <c r="B38" s="174" t="s">
        <v>335</v>
      </c>
      <c r="C38" s="136" t="s">
        <v>341</v>
      </c>
      <c r="D38" s="120" t="s">
        <v>175</v>
      </c>
      <c r="E38" s="182">
        <v>243.18</v>
      </c>
      <c r="F38" s="150"/>
      <c r="G38" s="183">
        <f t="shared" ref="G38" si="6">ROUND(E38*F38,2)</f>
        <v>0</v>
      </c>
    </row>
    <row r="39" spans="1:7" s="56" customFormat="1" ht="31.5" customHeight="1" x14ac:dyDescent="0.2">
      <c r="A39" s="87" t="s">
        <v>509</v>
      </c>
      <c r="B39" s="174" t="s">
        <v>335</v>
      </c>
      <c r="C39" s="136" t="s">
        <v>342</v>
      </c>
      <c r="D39" s="120" t="s">
        <v>175</v>
      </c>
      <c r="E39" s="195">
        <v>33.159999999999997</v>
      </c>
      <c r="F39" s="150"/>
      <c r="G39" s="183"/>
    </row>
    <row r="40" spans="1:7" s="56" customFormat="1" ht="20.25" customHeight="1" x14ac:dyDescent="0.2">
      <c r="A40" s="57"/>
      <c r="B40" s="90"/>
      <c r="C40" s="90" t="s">
        <v>344</v>
      </c>
      <c r="D40" s="179"/>
      <c r="E40" s="180"/>
      <c r="F40" s="150"/>
      <c r="G40" s="181"/>
    </row>
    <row r="41" spans="1:7" s="56" customFormat="1" ht="20.25" customHeight="1" x14ac:dyDescent="0.2">
      <c r="A41" s="57"/>
      <c r="B41" s="90"/>
      <c r="C41" s="90" t="s">
        <v>345</v>
      </c>
      <c r="D41" s="179"/>
      <c r="E41" s="180"/>
      <c r="F41" s="150"/>
      <c r="G41" s="181"/>
    </row>
    <row r="42" spans="1:7" s="56" customFormat="1" ht="31.5" customHeight="1" x14ac:dyDescent="0.2">
      <c r="A42" s="87" t="s">
        <v>510</v>
      </c>
      <c r="B42" s="174" t="s">
        <v>347</v>
      </c>
      <c r="C42" s="136" t="s">
        <v>346</v>
      </c>
      <c r="D42" s="120" t="s">
        <v>175</v>
      </c>
      <c r="E42" s="182">
        <v>124.3</v>
      </c>
      <c r="F42" s="150"/>
      <c r="G42" s="183">
        <f>ROUND(E42*F42,2)</f>
        <v>0</v>
      </c>
    </row>
    <row r="43" spans="1:7" s="56" customFormat="1" ht="20.25" customHeight="1" x14ac:dyDescent="0.2">
      <c r="A43" s="57"/>
      <c r="B43" s="90"/>
      <c r="C43" s="90" t="s">
        <v>348</v>
      </c>
      <c r="D43" s="179"/>
      <c r="E43" s="180"/>
      <c r="F43" s="150"/>
      <c r="G43" s="181"/>
    </row>
    <row r="44" spans="1:7" s="56" customFormat="1" ht="20.25" customHeight="1" x14ac:dyDescent="0.2">
      <c r="A44" s="57"/>
      <c r="B44" s="90"/>
      <c r="C44" s="90" t="s">
        <v>349</v>
      </c>
      <c r="D44" s="179"/>
      <c r="E44" s="180"/>
      <c r="F44" s="150"/>
      <c r="G44" s="181"/>
    </row>
    <row r="45" spans="1:7" s="56" customFormat="1" ht="31.5" customHeight="1" x14ac:dyDescent="0.2">
      <c r="A45" s="87" t="s">
        <v>463</v>
      </c>
      <c r="B45" s="174" t="s">
        <v>351</v>
      </c>
      <c r="C45" s="136" t="s">
        <v>350</v>
      </c>
      <c r="D45" s="120" t="s">
        <v>31</v>
      </c>
      <c r="E45" s="182">
        <v>286.10000000000002</v>
      </c>
      <c r="F45" s="150"/>
      <c r="G45" s="183">
        <f>ROUND(E45*F45,2)</f>
        <v>0</v>
      </c>
    </row>
    <row r="46" spans="1:7" s="56" customFormat="1" ht="20.25" customHeight="1" x14ac:dyDescent="0.2">
      <c r="A46" s="57"/>
      <c r="B46" s="90"/>
      <c r="C46" s="90" t="s">
        <v>352</v>
      </c>
      <c r="D46" s="179"/>
      <c r="E46" s="180"/>
      <c r="F46" s="150"/>
      <c r="G46" s="181"/>
    </row>
    <row r="47" spans="1:7" s="56" customFormat="1" ht="20.25" customHeight="1" x14ac:dyDescent="0.2">
      <c r="A47" s="57"/>
      <c r="B47" s="90"/>
      <c r="C47" s="90" t="s">
        <v>353</v>
      </c>
      <c r="D47" s="179"/>
      <c r="E47" s="180"/>
      <c r="F47" s="150"/>
      <c r="G47" s="181"/>
    </row>
    <row r="48" spans="1:7" s="56" customFormat="1" ht="31.5" customHeight="1" x14ac:dyDescent="0.2">
      <c r="A48" s="87" t="s">
        <v>511</v>
      </c>
      <c r="B48" s="174" t="s">
        <v>355</v>
      </c>
      <c r="C48" s="136" t="s">
        <v>354</v>
      </c>
      <c r="D48" s="120" t="s">
        <v>319</v>
      </c>
      <c r="E48" s="182">
        <v>311523.5</v>
      </c>
      <c r="F48" s="150"/>
      <c r="G48" s="183">
        <f>ROUND(E48*F48,2)</f>
        <v>0</v>
      </c>
    </row>
    <row r="49" spans="1:7" s="56" customFormat="1" ht="20.25" customHeight="1" x14ac:dyDescent="0.2">
      <c r="A49" s="57"/>
      <c r="B49" s="90"/>
      <c r="C49" s="90" t="s">
        <v>356</v>
      </c>
      <c r="D49" s="179"/>
      <c r="E49" s="180"/>
      <c r="F49" s="150"/>
      <c r="G49" s="181"/>
    </row>
    <row r="50" spans="1:7" s="56" customFormat="1" ht="31.5" customHeight="1" x14ac:dyDescent="0.2">
      <c r="A50" s="87" t="s">
        <v>512</v>
      </c>
      <c r="B50" s="174" t="s">
        <v>361</v>
      </c>
      <c r="C50" s="136" t="s">
        <v>357</v>
      </c>
      <c r="D50" s="120" t="s">
        <v>55</v>
      </c>
      <c r="E50" s="182">
        <v>2043.8</v>
      </c>
      <c r="F50" s="150"/>
      <c r="G50" s="183">
        <f>ROUND(E50*F50,2)</f>
        <v>0</v>
      </c>
    </row>
    <row r="51" spans="1:7" s="56" customFormat="1" ht="20.25" customHeight="1" x14ac:dyDescent="0.2">
      <c r="A51" s="57"/>
      <c r="B51" s="90"/>
      <c r="C51" s="90" t="s">
        <v>358</v>
      </c>
      <c r="D51" s="179"/>
      <c r="E51" s="180"/>
      <c r="F51" s="150"/>
      <c r="G51" s="181"/>
    </row>
    <row r="52" spans="1:7" s="56" customFormat="1" ht="20.25" customHeight="1" x14ac:dyDescent="0.2">
      <c r="A52" s="57"/>
      <c r="B52" s="90"/>
      <c r="C52" s="90" t="s">
        <v>910</v>
      </c>
      <c r="D52" s="179"/>
      <c r="E52" s="180"/>
      <c r="F52" s="150"/>
      <c r="G52" s="181"/>
    </row>
    <row r="53" spans="1:7" s="56" customFormat="1" ht="31.5" customHeight="1" x14ac:dyDescent="0.2">
      <c r="A53" s="87" t="s">
        <v>513</v>
      </c>
      <c r="B53" s="196" t="s">
        <v>362</v>
      </c>
      <c r="C53" s="136" t="s">
        <v>909</v>
      </c>
      <c r="D53" s="120" t="s">
        <v>33</v>
      </c>
      <c r="E53" s="182">
        <v>572</v>
      </c>
      <c r="F53" s="150"/>
      <c r="G53" s="183">
        <f>ROUND(E53*F53,2)</f>
        <v>0</v>
      </c>
    </row>
    <row r="54" spans="1:7" s="56" customFormat="1" ht="31.5" customHeight="1" x14ac:dyDescent="0.2">
      <c r="A54" s="87" t="s">
        <v>514</v>
      </c>
      <c r="B54" s="174" t="s">
        <v>362</v>
      </c>
      <c r="C54" s="136" t="s">
        <v>359</v>
      </c>
      <c r="D54" s="120" t="s">
        <v>33</v>
      </c>
      <c r="E54" s="182">
        <v>20</v>
      </c>
      <c r="F54" s="150"/>
      <c r="G54" s="183">
        <f t="shared" ref="G54:G55" si="7">ROUND(E54*F54,2)</f>
        <v>0</v>
      </c>
    </row>
    <row r="55" spans="1:7" s="56" customFormat="1" ht="31.5" customHeight="1" x14ac:dyDescent="0.2">
      <c r="A55" s="87" t="s">
        <v>515</v>
      </c>
      <c r="B55" s="174" t="s">
        <v>362</v>
      </c>
      <c r="C55" s="136" t="s">
        <v>360</v>
      </c>
      <c r="D55" s="120" t="s">
        <v>33</v>
      </c>
      <c r="E55" s="195">
        <v>5</v>
      </c>
      <c r="F55" s="150"/>
      <c r="G55" s="183">
        <f t="shared" si="7"/>
        <v>0</v>
      </c>
    </row>
    <row r="56" spans="1:7" s="56" customFormat="1" ht="20.25" customHeight="1" x14ac:dyDescent="0.2">
      <c r="A56" s="57"/>
      <c r="B56" s="90"/>
      <c r="C56" s="353" t="s">
        <v>363</v>
      </c>
      <c r="D56" s="354"/>
      <c r="E56" s="355"/>
      <c r="F56" s="150"/>
      <c r="G56" s="181"/>
    </row>
    <row r="57" spans="1:7" s="56" customFormat="1" ht="31.5" customHeight="1" x14ac:dyDescent="0.2">
      <c r="A57" s="87" t="s">
        <v>516</v>
      </c>
      <c r="B57" s="174" t="s">
        <v>421</v>
      </c>
      <c r="C57" s="136" t="s">
        <v>364</v>
      </c>
      <c r="D57" s="120" t="s">
        <v>31</v>
      </c>
      <c r="E57" s="182">
        <v>98.4</v>
      </c>
      <c r="F57" s="150"/>
      <c r="G57" s="183">
        <f>ROUND(E57*F57,2)</f>
        <v>0</v>
      </c>
    </row>
    <row r="58" spans="1:7" s="56" customFormat="1" ht="31.5" customHeight="1" x14ac:dyDescent="0.2">
      <c r="A58" s="87" t="s">
        <v>517</v>
      </c>
      <c r="B58" s="174" t="s">
        <v>421</v>
      </c>
      <c r="C58" s="136" t="s">
        <v>365</v>
      </c>
      <c r="D58" s="120" t="s">
        <v>31</v>
      </c>
      <c r="E58" s="182">
        <v>98.4</v>
      </c>
      <c r="F58" s="150"/>
      <c r="G58" s="183">
        <f t="shared" ref="G58" si="8">ROUND(E58*F58,2)</f>
        <v>0</v>
      </c>
    </row>
    <row r="59" spans="1:7" s="56" customFormat="1" ht="19.5" customHeight="1" x14ac:dyDescent="0.2">
      <c r="A59" s="57"/>
      <c r="B59" s="90"/>
      <c r="C59" s="90" t="s">
        <v>366</v>
      </c>
      <c r="D59" s="179"/>
      <c r="E59" s="180"/>
      <c r="F59" s="150"/>
      <c r="G59" s="181"/>
    </row>
    <row r="60" spans="1:7" s="56" customFormat="1" ht="20.25" customHeight="1" x14ac:dyDescent="0.2">
      <c r="A60" s="57"/>
      <c r="B60" s="90"/>
      <c r="C60" s="90" t="s">
        <v>367</v>
      </c>
      <c r="D60" s="179"/>
      <c r="E60" s="180"/>
      <c r="F60" s="150"/>
      <c r="G60" s="181"/>
    </row>
    <row r="61" spans="1:7" s="56" customFormat="1" ht="20.25" customHeight="1" x14ac:dyDescent="0.2">
      <c r="A61" s="57"/>
      <c r="B61" s="90"/>
      <c r="C61" s="90" t="s">
        <v>368</v>
      </c>
      <c r="D61" s="179"/>
      <c r="E61" s="180"/>
      <c r="F61" s="150"/>
      <c r="G61" s="181"/>
    </row>
    <row r="62" spans="1:7" s="56" customFormat="1" ht="31.5" customHeight="1" x14ac:dyDescent="0.2">
      <c r="A62" s="87" t="s">
        <v>518</v>
      </c>
      <c r="B62" s="174" t="s">
        <v>370</v>
      </c>
      <c r="C62" s="136" t="s">
        <v>369</v>
      </c>
      <c r="D62" s="120" t="s">
        <v>55</v>
      </c>
      <c r="E62" s="182">
        <v>1636.89</v>
      </c>
      <c r="F62" s="150"/>
      <c r="G62" s="183">
        <f>ROUND(E62*F62,2)</f>
        <v>0</v>
      </c>
    </row>
    <row r="63" spans="1:7" s="56" customFormat="1" ht="20.25" customHeight="1" x14ac:dyDescent="0.2">
      <c r="A63" s="57"/>
      <c r="B63" s="90"/>
      <c r="C63" s="90" t="s">
        <v>371</v>
      </c>
      <c r="D63" s="179"/>
      <c r="E63" s="180"/>
      <c r="F63" s="150"/>
      <c r="G63" s="181"/>
    </row>
    <row r="64" spans="1:7" s="56" customFormat="1" ht="20.25" customHeight="1" x14ac:dyDescent="0.2">
      <c r="A64" s="57"/>
      <c r="B64" s="90"/>
      <c r="C64" s="90" t="s">
        <v>372</v>
      </c>
      <c r="D64" s="179"/>
      <c r="E64" s="180"/>
      <c r="F64" s="150"/>
      <c r="G64" s="181"/>
    </row>
    <row r="65" spans="1:7" s="56" customFormat="1" ht="31.5" customHeight="1" x14ac:dyDescent="0.2">
      <c r="A65" s="87" t="s">
        <v>519</v>
      </c>
      <c r="B65" s="174" t="s">
        <v>373</v>
      </c>
      <c r="C65" s="136" t="s">
        <v>374</v>
      </c>
      <c r="D65" s="120" t="s">
        <v>55</v>
      </c>
      <c r="E65" s="182">
        <v>1793.53</v>
      </c>
      <c r="F65" s="150"/>
      <c r="G65" s="183">
        <f>ROUND(E65*F65,2)</f>
        <v>0</v>
      </c>
    </row>
    <row r="66" spans="1:7" s="56" customFormat="1" ht="27" customHeight="1" x14ac:dyDescent="0.2">
      <c r="A66" s="87" t="s">
        <v>520</v>
      </c>
      <c r="B66" s="174" t="s">
        <v>373</v>
      </c>
      <c r="C66" s="136" t="s">
        <v>375</v>
      </c>
      <c r="D66" s="120" t="s">
        <v>55</v>
      </c>
      <c r="E66" s="185">
        <v>1014.33</v>
      </c>
      <c r="F66" s="150"/>
      <c r="G66" s="183">
        <f>ROUND(E66*F66,2)</f>
        <v>0</v>
      </c>
    </row>
    <row r="67" spans="1:7" s="56" customFormat="1" ht="27" customHeight="1" x14ac:dyDescent="0.2">
      <c r="A67" s="87"/>
      <c r="B67" s="174"/>
      <c r="C67" s="232" t="s">
        <v>467</v>
      </c>
      <c r="D67" s="120"/>
      <c r="E67" s="185"/>
      <c r="F67" s="150"/>
      <c r="G67" s="183"/>
    </row>
    <row r="68" spans="1:7" s="56" customFormat="1" ht="27" customHeight="1" x14ac:dyDescent="0.2">
      <c r="A68" s="241" t="s">
        <v>914</v>
      </c>
      <c r="B68" s="268" t="s">
        <v>915</v>
      </c>
      <c r="C68" s="229" t="s">
        <v>945</v>
      </c>
      <c r="D68" s="239" t="s">
        <v>55</v>
      </c>
      <c r="E68" s="269">
        <v>373.26</v>
      </c>
      <c r="F68" s="150"/>
      <c r="G68" s="183">
        <f t="shared" ref="G68" si="9">ROUND(E68*F68,2)</f>
        <v>0</v>
      </c>
    </row>
    <row r="69" spans="1:7" s="56" customFormat="1" ht="20.25" customHeight="1" x14ac:dyDescent="0.2">
      <c r="A69" s="57"/>
      <c r="B69" s="90"/>
      <c r="C69" s="90" t="s">
        <v>376</v>
      </c>
      <c r="D69" s="179"/>
      <c r="E69" s="180"/>
      <c r="F69" s="150"/>
      <c r="G69" s="181"/>
    </row>
    <row r="70" spans="1:7" s="56" customFormat="1" ht="20.25" customHeight="1" x14ac:dyDescent="0.2">
      <c r="A70" s="57"/>
      <c r="B70" s="90"/>
      <c r="C70" s="90" t="s">
        <v>377</v>
      </c>
      <c r="D70" s="179"/>
      <c r="E70" s="180"/>
      <c r="F70" s="150"/>
      <c r="G70" s="181"/>
    </row>
    <row r="71" spans="1:7" s="56" customFormat="1" ht="31.5" customHeight="1" x14ac:dyDescent="0.2">
      <c r="A71" s="87" t="s">
        <v>521</v>
      </c>
      <c r="B71" s="174" t="s">
        <v>378</v>
      </c>
      <c r="C71" s="229" t="s">
        <v>853</v>
      </c>
      <c r="D71" s="120" t="s">
        <v>55</v>
      </c>
      <c r="E71" s="182">
        <v>889.76</v>
      </c>
      <c r="F71" s="150"/>
      <c r="G71" s="183">
        <f>ROUND(E71*F71,2)</f>
        <v>0</v>
      </c>
    </row>
    <row r="72" spans="1:7" s="56" customFormat="1" ht="20.25" customHeight="1" x14ac:dyDescent="0.2">
      <c r="A72" s="57"/>
      <c r="B72" s="90"/>
      <c r="C72" s="90" t="s">
        <v>379</v>
      </c>
      <c r="D72" s="179"/>
      <c r="E72" s="180"/>
      <c r="F72" s="150"/>
      <c r="G72" s="181"/>
    </row>
    <row r="73" spans="1:7" s="56" customFormat="1" ht="31.5" customHeight="1" x14ac:dyDescent="0.2">
      <c r="A73" s="87" t="s">
        <v>522</v>
      </c>
      <c r="B73" s="174" t="s">
        <v>381</v>
      </c>
      <c r="C73" s="136" t="s">
        <v>380</v>
      </c>
      <c r="D73" s="120" t="s">
        <v>55</v>
      </c>
      <c r="E73" s="182">
        <v>834.15</v>
      </c>
      <c r="F73" s="150"/>
      <c r="G73" s="183">
        <f>ROUND(E73*F73,2)</f>
        <v>0</v>
      </c>
    </row>
    <row r="74" spans="1:7" s="56" customFormat="1" ht="20.25" customHeight="1" x14ac:dyDescent="0.2">
      <c r="A74" s="57"/>
      <c r="B74" s="90"/>
      <c r="C74" s="90" t="s">
        <v>382</v>
      </c>
      <c r="D74" s="179"/>
      <c r="E74" s="180"/>
      <c r="F74" s="150"/>
      <c r="G74" s="181"/>
    </row>
    <row r="75" spans="1:7" s="56" customFormat="1" ht="31.5" customHeight="1" x14ac:dyDescent="0.2">
      <c r="A75" s="87" t="s">
        <v>523</v>
      </c>
      <c r="B75" s="174" t="s">
        <v>378</v>
      </c>
      <c r="C75" s="136" t="s">
        <v>383</v>
      </c>
      <c r="D75" s="120" t="s">
        <v>55</v>
      </c>
      <c r="E75" s="182">
        <v>55.61</v>
      </c>
      <c r="F75" s="150"/>
      <c r="G75" s="183">
        <f>ROUND(E75*F75,2)</f>
        <v>0</v>
      </c>
    </row>
    <row r="76" spans="1:7" s="56" customFormat="1" ht="30" customHeight="1" x14ac:dyDescent="0.2">
      <c r="A76" s="57"/>
      <c r="B76" s="90"/>
      <c r="C76" s="90" t="s">
        <v>384</v>
      </c>
      <c r="D76" s="179"/>
      <c r="E76" s="180"/>
      <c r="F76" s="150"/>
      <c r="G76" s="181"/>
    </row>
    <row r="77" spans="1:7" s="56" customFormat="1" ht="31.5" customHeight="1" x14ac:dyDescent="0.2">
      <c r="A77" s="87" t="s">
        <v>524</v>
      </c>
      <c r="B77" s="174" t="s">
        <v>386</v>
      </c>
      <c r="C77" s="136" t="s">
        <v>385</v>
      </c>
      <c r="D77" s="120" t="s">
        <v>55</v>
      </c>
      <c r="E77" s="182">
        <v>1104.83</v>
      </c>
      <c r="F77" s="150"/>
      <c r="G77" s="183">
        <f>ROUND(E77*F77,2)</f>
        <v>0</v>
      </c>
    </row>
    <row r="78" spans="1:7" s="56" customFormat="1" ht="19.5" customHeight="1" x14ac:dyDescent="0.2">
      <c r="A78" s="57"/>
      <c r="B78" s="90"/>
      <c r="C78" s="90" t="s">
        <v>387</v>
      </c>
      <c r="D78" s="179"/>
      <c r="E78" s="180"/>
      <c r="F78" s="150"/>
      <c r="G78" s="181"/>
    </row>
    <row r="79" spans="1:7" s="56" customFormat="1" ht="20.25" customHeight="1" x14ac:dyDescent="0.2">
      <c r="A79" s="57"/>
      <c r="B79" s="90"/>
      <c r="C79" s="90" t="s">
        <v>388</v>
      </c>
      <c r="D79" s="179"/>
      <c r="E79" s="180"/>
      <c r="F79" s="150"/>
      <c r="G79" s="181"/>
    </row>
    <row r="80" spans="1:7" s="56" customFormat="1" ht="20.25" customHeight="1" x14ac:dyDescent="0.2">
      <c r="A80" s="57"/>
      <c r="B80" s="90"/>
      <c r="C80" s="90" t="s">
        <v>389</v>
      </c>
      <c r="D80" s="179"/>
      <c r="E80" s="180"/>
      <c r="F80" s="150"/>
      <c r="G80" s="181"/>
    </row>
    <row r="81" spans="1:7" s="56" customFormat="1" ht="31.5" customHeight="1" x14ac:dyDescent="0.2">
      <c r="A81" s="87" t="s">
        <v>525</v>
      </c>
      <c r="B81" s="174" t="s">
        <v>391</v>
      </c>
      <c r="C81" s="136" t="s">
        <v>390</v>
      </c>
      <c r="D81" s="120" t="s">
        <v>33</v>
      </c>
      <c r="E81" s="182">
        <v>14</v>
      </c>
      <c r="F81" s="150"/>
      <c r="G81" s="183">
        <f>ROUND(E81*F81,2)</f>
        <v>0</v>
      </c>
    </row>
    <row r="82" spans="1:7" s="56" customFormat="1" ht="20.25" customHeight="1" x14ac:dyDescent="0.2">
      <c r="A82" s="57"/>
      <c r="B82" s="90"/>
      <c r="C82" s="90" t="s">
        <v>392</v>
      </c>
      <c r="D82" s="179"/>
      <c r="E82" s="180"/>
      <c r="F82" s="150"/>
      <c r="G82" s="181"/>
    </row>
    <row r="83" spans="1:7" s="56" customFormat="1" ht="31.5" customHeight="1" x14ac:dyDescent="0.2">
      <c r="A83" s="87" t="s">
        <v>526</v>
      </c>
      <c r="B83" s="174" t="s">
        <v>394</v>
      </c>
      <c r="C83" s="136" t="s">
        <v>393</v>
      </c>
      <c r="D83" s="120" t="s">
        <v>33</v>
      </c>
      <c r="E83" s="182">
        <v>32</v>
      </c>
      <c r="F83" s="150"/>
      <c r="G83" s="183">
        <f>ROUND(E83*F83,2)</f>
        <v>0</v>
      </c>
    </row>
    <row r="84" spans="1:7" s="56" customFormat="1" ht="20.25" customHeight="1" x14ac:dyDescent="0.2">
      <c r="A84" s="57"/>
      <c r="B84" s="90"/>
      <c r="C84" s="90" t="s">
        <v>395</v>
      </c>
      <c r="D84" s="179"/>
      <c r="E84" s="180"/>
      <c r="F84" s="150"/>
      <c r="G84" s="181"/>
    </row>
    <row r="85" spans="1:7" s="56" customFormat="1" ht="25.5" customHeight="1" x14ac:dyDescent="0.2">
      <c r="A85" s="87" t="s">
        <v>527</v>
      </c>
      <c r="B85" s="174" t="s">
        <v>396</v>
      </c>
      <c r="C85" s="136" t="s">
        <v>397</v>
      </c>
      <c r="D85" s="120" t="s">
        <v>31</v>
      </c>
      <c r="E85" s="182">
        <v>365.84</v>
      </c>
      <c r="F85" s="150"/>
      <c r="G85" s="183">
        <f>ROUND(E85*F85,2)</f>
        <v>0</v>
      </c>
    </row>
    <row r="86" spans="1:7" s="56" customFormat="1" ht="20.25" customHeight="1" x14ac:dyDescent="0.2">
      <c r="A86" s="57"/>
      <c r="B86" s="90"/>
      <c r="C86" s="90" t="s">
        <v>398</v>
      </c>
      <c r="D86" s="179"/>
      <c r="E86" s="180"/>
      <c r="F86" s="150"/>
      <c r="G86" s="181"/>
    </row>
    <row r="87" spans="1:7" s="56" customFormat="1" ht="27" customHeight="1" x14ac:dyDescent="0.2">
      <c r="A87" s="87" t="s">
        <v>528</v>
      </c>
      <c r="B87" s="174" t="s">
        <v>400</v>
      </c>
      <c r="C87" s="136" t="s">
        <v>399</v>
      </c>
      <c r="D87" s="120" t="s">
        <v>31</v>
      </c>
      <c r="E87" s="182">
        <v>242</v>
      </c>
      <c r="F87" s="150"/>
      <c r="G87" s="183">
        <f>ROUND(E87*F87,2)</f>
        <v>0</v>
      </c>
    </row>
    <row r="88" spans="1:7" s="56" customFormat="1" ht="20.25" customHeight="1" x14ac:dyDescent="0.2">
      <c r="A88" s="57"/>
      <c r="B88" s="90"/>
      <c r="C88" s="90" t="s">
        <v>401</v>
      </c>
      <c r="D88" s="179"/>
      <c r="E88" s="180"/>
      <c r="F88" s="150"/>
      <c r="G88" s="181"/>
    </row>
    <row r="89" spans="1:7" s="56" customFormat="1" ht="20.25" customHeight="1" x14ac:dyDescent="0.2">
      <c r="A89" s="57"/>
      <c r="B89" s="90"/>
      <c r="C89" s="90" t="s">
        <v>402</v>
      </c>
      <c r="D89" s="179"/>
      <c r="E89" s="180"/>
      <c r="F89" s="150"/>
      <c r="G89" s="181"/>
    </row>
    <row r="90" spans="1:7" s="56" customFormat="1" ht="31.5" customHeight="1" x14ac:dyDescent="0.2">
      <c r="A90" s="87" t="s">
        <v>529</v>
      </c>
      <c r="B90" s="174" t="s">
        <v>404</v>
      </c>
      <c r="C90" s="136" t="s">
        <v>403</v>
      </c>
      <c r="D90" s="120" t="s">
        <v>31</v>
      </c>
      <c r="E90" s="182">
        <v>74</v>
      </c>
      <c r="F90" s="150"/>
      <c r="G90" s="183">
        <f>ROUND(E90*F90,2)</f>
        <v>0</v>
      </c>
    </row>
    <row r="91" spans="1:7" s="56" customFormat="1" ht="20.25" customHeight="1" x14ac:dyDescent="0.2">
      <c r="A91" s="57"/>
      <c r="B91" s="90"/>
      <c r="C91" s="90" t="s">
        <v>405</v>
      </c>
      <c r="D91" s="179"/>
      <c r="E91" s="180"/>
      <c r="F91" s="150"/>
      <c r="G91" s="181"/>
    </row>
    <row r="92" spans="1:7" s="56" customFormat="1" ht="31.5" customHeight="1" x14ac:dyDescent="0.2">
      <c r="A92" s="87" t="s">
        <v>530</v>
      </c>
      <c r="B92" s="174" t="s">
        <v>406</v>
      </c>
      <c r="C92" s="136" t="s">
        <v>405</v>
      </c>
      <c r="D92" s="120" t="s">
        <v>33</v>
      </c>
      <c r="E92" s="182">
        <v>4</v>
      </c>
      <c r="F92" s="150"/>
      <c r="G92" s="183">
        <f>ROUND(E92*F92,2)</f>
        <v>0</v>
      </c>
    </row>
    <row r="93" spans="1:7" s="56" customFormat="1" ht="20.25" customHeight="1" x14ac:dyDescent="0.2">
      <c r="A93" s="57"/>
      <c r="B93" s="90"/>
      <c r="C93" s="90" t="s">
        <v>407</v>
      </c>
      <c r="D93" s="179"/>
      <c r="E93" s="180"/>
      <c r="F93" s="150"/>
      <c r="G93" s="181"/>
    </row>
    <row r="94" spans="1:7" s="56" customFormat="1" ht="20.25" customHeight="1" x14ac:dyDescent="0.2">
      <c r="A94" s="57"/>
      <c r="B94" s="90"/>
      <c r="C94" s="90" t="s">
        <v>408</v>
      </c>
      <c r="D94" s="179"/>
      <c r="E94" s="180"/>
      <c r="F94" s="150"/>
      <c r="G94" s="181"/>
    </row>
    <row r="95" spans="1:7" s="56" customFormat="1" ht="31.5" customHeight="1" x14ac:dyDescent="0.2">
      <c r="A95" s="87" t="s">
        <v>531</v>
      </c>
      <c r="B95" s="174" t="s">
        <v>412</v>
      </c>
      <c r="C95" s="136" t="s">
        <v>409</v>
      </c>
      <c r="D95" s="120" t="s">
        <v>33</v>
      </c>
      <c r="E95" s="182">
        <v>5</v>
      </c>
      <c r="F95" s="150"/>
      <c r="G95" s="183">
        <f>ROUND(E95*F95,2)</f>
        <v>0</v>
      </c>
    </row>
    <row r="96" spans="1:7" s="56" customFormat="1" ht="30.75" customHeight="1" x14ac:dyDescent="0.2">
      <c r="A96" s="87" t="s">
        <v>532</v>
      </c>
      <c r="B96" s="174" t="s">
        <v>412</v>
      </c>
      <c r="C96" s="136" t="s">
        <v>410</v>
      </c>
      <c r="D96" s="120" t="s">
        <v>33</v>
      </c>
      <c r="E96" s="185">
        <v>3</v>
      </c>
      <c r="F96" s="186"/>
      <c r="G96" s="183">
        <f t="shared" ref="G96:G97" si="10">ROUND(E96*F96,2)</f>
        <v>0</v>
      </c>
    </row>
    <row r="97" spans="1:7" s="56" customFormat="1" ht="29.25" customHeight="1" x14ac:dyDescent="0.2">
      <c r="A97" s="87" t="s">
        <v>533</v>
      </c>
      <c r="B97" s="174" t="s">
        <v>412</v>
      </c>
      <c r="C97" s="136" t="s">
        <v>411</v>
      </c>
      <c r="D97" s="120" t="s">
        <v>33</v>
      </c>
      <c r="E97" s="187">
        <v>2</v>
      </c>
      <c r="F97" s="150"/>
      <c r="G97" s="183">
        <f t="shared" si="10"/>
        <v>0</v>
      </c>
    </row>
    <row r="98" spans="1:7" s="56" customFormat="1" ht="20.25" customHeight="1" x14ac:dyDescent="0.2">
      <c r="A98" s="57"/>
      <c r="B98" s="90"/>
      <c r="C98" s="90" t="s">
        <v>413</v>
      </c>
      <c r="D98" s="179"/>
      <c r="E98" s="180"/>
      <c r="F98" s="150"/>
      <c r="G98" s="181"/>
    </row>
    <row r="99" spans="1:7" s="56" customFormat="1" ht="20.25" customHeight="1" x14ac:dyDescent="0.2">
      <c r="A99" s="57"/>
      <c r="B99" s="90"/>
      <c r="C99" s="353" t="s">
        <v>414</v>
      </c>
      <c r="D99" s="354"/>
      <c r="E99" s="355"/>
      <c r="F99" s="150"/>
      <c r="G99" s="181"/>
    </row>
    <row r="100" spans="1:7" s="56" customFormat="1" ht="31.5" customHeight="1" x14ac:dyDescent="0.2">
      <c r="A100" s="87" t="s">
        <v>534</v>
      </c>
      <c r="B100" s="174" t="s">
        <v>417</v>
      </c>
      <c r="C100" s="136" t="s">
        <v>415</v>
      </c>
      <c r="D100" s="120" t="s">
        <v>31</v>
      </c>
      <c r="E100" s="182">
        <v>16.149999999999999</v>
      </c>
      <c r="F100" s="150"/>
      <c r="G100" s="183">
        <f>ROUND(E100*F100,2)</f>
        <v>0</v>
      </c>
    </row>
    <row r="101" spans="1:7" s="56" customFormat="1" ht="30.75" customHeight="1" x14ac:dyDescent="0.2">
      <c r="A101" s="87" t="s">
        <v>535</v>
      </c>
      <c r="B101" s="174" t="s">
        <v>417</v>
      </c>
      <c r="C101" s="136" t="s">
        <v>416</v>
      </c>
      <c r="D101" s="120" t="s">
        <v>31</v>
      </c>
      <c r="E101" s="185">
        <v>16.149999999999999</v>
      </c>
      <c r="F101" s="186"/>
      <c r="G101" s="183">
        <f t="shared" ref="G101" si="11">ROUND(E101*F101,2)</f>
        <v>0</v>
      </c>
    </row>
    <row r="102" spans="1:7" s="56" customFormat="1" ht="20.25" customHeight="1" x14ac:dyDescent="0.2">
      <c r="A102" s="57"/>
      <c r="B102" s="90"/>
      <c r="C102" s="90" t="s">
        <v>418</v>
      </c>
      <c r="D102" s="179"/>
      <c r="E102" s="180"/>
      <c r="F102" s="150"/>
      <c r="G102" s="181"/>
    </row>
    <row r="103" spans="1:7" s="56" customFormat="1" ht="18" customHeight="1" x14ac:dyDescent="0.2">
      <c r="A103" s="57"/>
      <c r="B103" s="90"/>
      <c r="C103" s="90" t="s">
        <v>419</v>
      </c>
      <c r="D103" s="179"/>
      <c r="E103" s="180"/>
      <c r="F103" s="150"/>
      <c r="G103" s="181"/>
    </row>
    <row r="104" spans="1:7" s="56" customFormat="1" ht="31.5" customHeight="1" x14ac:dyDescent="0.2">
      <c r="A104" s="87" t="s">
        <v>536</v>
      </c>
      <c r="B104" s="174" t="s">
        <v>421</v>
      </c>
      <c r="C104" s="136" t="s">
        <v>420</v>
      </c>
      <c r="D104" s="120" t="s">
        <v>31</v>
      </c>
      <c r="E104" s="182">
        <v>41.2</v>
      </c>
      <c r="F104" s="150"/>
      <c r="G104" s="183">
        <f>ROUND(E104*F104,2)</f>
        <v>0</v>
      </c>
    </row>
    <row r="105" spans="1:7" s="56" customFormat="1" ht="21" customHeight="1" x14ac:dyDescent="0.2">
      <c r="A105" s="57"/>
      <c r="B105" s="90"/>
      <c r="C105" s="90" t="s">
        <v>422</v>
      </c>
      <c r="D105" s="179"/>
      <c r="E105" s="180"/>
      <c r="F105" s="150"/>
      <c r="G105" s="181"/>
    </row>
    <row r="106" spans="1:7" s="56" customFormat="1" ht="20.25" customHeight="1" x14ac:dyDescent="0.2">
      <c r="A106" s="57"/>
      <c r="B106" s="90"/>
      <c r="C106" s="90" t="s">
        <v>423</v>
      </c>
      <c r="D106" s="179"/>
      <c r="E106" s="180"/>
      <c r="F106" s="150"/>
      <c r="G106" s="181"/>
    </row>
    <row r="107" spans="1:7" s="56" customFormat="1" ht="20.25" customHeight="1" x14ac:dyDescent="0.2">
      <c r="A107" s="57"/>
      <c r="B107" s="90"/>
      <c r="C107" s="90" t="s">
        <v>424</v>
      </c>
      <c r="D107" s="179"/>
      <c r="E107" s="180"/>
      <c r="F107" s="150"/>
      <c r="G107" s="181"/>
    </row>
    <row r="108" spans="1:7" s="56" customFormat="1" ht="28.5" customHeight="1" x14ac:dyDescent="0.2">
      <c r="A108" s="87" t="s">
        <v>537</v>
      </c>
      <c r="B108" s="174" t="s">
        <v>426</v>
      </c>
      <c r="C108" s="136" t="s">
        <v>425</v>
      </c>
      <c r="D108" s="120" t="s">
        <v>31</v>
      </c>
      <c r="E108" s="182">
        <v>285.77</v>
      </c>
      <c r="F108" s="150"/>
      <c r="G108" s="183">
        <f>ROUND(E108*F108,2)</f>
        <v>0</v>
      </c>
    </row>
    <row r="109" spans="1:7" s="56" customFormat="1" ht="20.25" customHeight="1" x14ac:dyDescent="0.2">
      <c r="A109" s="57"/>
      <c r="B109" s="90"/>
      <c r="C109" s="90" t="s">
        <v>427</v>
      </c>
      <c r="D109" s="179"/>
      <c r="E109" s="180"/>
      <c r="F109" s="150"/>
      <c r="G109" s="181"/>
    </row>
    <row r="110" spans="1:7" s="56" customFormat="1" ht="26.25" customHeight="1" x14ac:dyDescent="0.2">
      <c r="A110" s="87" t="s">
        <v>538</v>
      </c>
      <c r="B110" s="174" t="s">
        <v>426</v>
      </c>
      <c r="C110" s="136" t="s">
        <v>428</v>
      </c>
      <c r="D110" s="120" t="s">
        <v>31</v>
      </c>
      <c r="E110" s="182">
        <v>37.700000000000003</v>
      </c>
      <c r="F110" s="150"/>
      <c r="G110" s="183">
        <f>ROUND(E110*F110,2)</f>
        <v>0</v>
      </c>
    </row>
    <row r="111" spans="1:7" s="56" customFormat="1" ht="20.25" customHeight="1" x14ac:dyDescent="0.2">
      <c r="A111" s="57"/>
      <c r="B111" s="90"/>
      <c r="C111" s="90" t="s">
        <v>429</v>
      </c>
      <c r="D111" s="179"/>
      <c r="E111" s="180"/>
      <c r="F111" s="150"/>
      <c r="G111" s="181"/>
    </row>
    <row r="112" spans="1:7" s="56" customFormat="1" ht="31.5" customHeight="1" x14ac:dyDescent="0.2">
      <c r="A112" s="87" t="s">
        <v>539</v>
      </c>
      <c r="B112" s="174" t="s">
        <v>431</v>
      </c>
      <c r="C112" s="136" t="s">
        <v>430</v>
      </c>
      <c r="D112" s="120" t="s">
        <v>31</v>
      </c>
      <c r="E112" s="182">
        <v>285.8</v>
      </c>
      <c r="F112" s="150"/>
      <c r="G112" s="183">
        <f>ROUND(E112*F112,2)</f>
        <v>0</v>
      </c>
    </row>
    <row r="113" spans="1:7" s="56" customFormat="1" ht="20.25" customHeight="1" x14ac:dyDescent="0.2">
      <c r="A113" s="57"/>
      <c r="B113" s="90"/>
      <c r="C113" s="90" t="s">
        <v>432</v>
      </c>
      <c r="D113" s="179"/>
      <c r="E113" s="180"/>
      <c r="F113" s="150"/>
      <c r="G113" s="181"/>
    </row>
    <row r="114" spans="1:7" s="56" customFormat="1" ht="25.5" customHeight="1" x14ac:dyDescent="0.2">
      <c r="A114" s="87" t="s">
        <v>540</v>
      </c>
      <c r="B114" s="174" t="s">
        <v>435</v>
      </c>
      <c r="C114" s="136" t="s">
        <v>433</v>
      </c>
      <c r="D114" s="120" t="s">
        <v>31</v>
      </c>
      <c r="E114" s="182">
        <v>386.03</v>
      </c>
      <c r="F114" s="150"/>
      <c r="G114" s="183">
        <f>ROUND(E114*F114,2)</f>
        <v>0</v>
      </c>
    </row>
    <row r="115" spans="1:7" s="56" customFormat="1" ht="30" customHeight="1" x14ac:dyDescent="0.2">
      <c r="A115" s="87" t="s">
        <v>541</v>
      </c>
      <c r="B115" s="174" t="s">
        <v>435</v>
      </c>
      <c r="C115" s="136" t="s">
        <v>434</v>
      </c>
      <c r="D115" s="120" t="s">
        <v>31</v>
      </c>
      <c r="E115" s="182">
        <v>38.229999999999997</v>
      </c>
      <c r="F115" s="150"/>
      <c r="G115" s="183">
        <f>ROUND(E115*F115,2)</f>
        <v>0</v>
      </c>
    </row>
    <row r="116" spans="1:7" s="56" customFormat="1" ht="20.25" customHeight="1" x14ac:dyDescent="0.2">
      <c r="A116" s="57"/>
      <c r="B116" s="90"/>
      <c r="C116" s="90" t="s">
        <v>436</v>
      </c>
      <c r="D116" s="179"/>
      <c r="E116" s="180"/>
      <c r="F116" s="150"/>
      <c r="G116" s="181"/>
    </row>
    <row r="117" spans="1:7" s="56" customFormat="1" ht="20.25" customHeight="1" x14ac:dyDescent="0.2">
      <c r="A117" s="57"/>
      <c r="B117" s="90"/>
      <c r="C117" s="90" t="s">
        <v>437</v>
      </c>
      <c r="D117" s="179"/>
      <c r="E117" s="180"/>
      <c r="F117" s="150"/>
      <c r="G117" s="181"/>
    </row>
    <row r="118" spans="1:7" s="56" customFormat="1" ht="27.75" customHeight="1" x14ac:dyDescent="0.2">
      <c r="A118" s="87" t="s">
        <v>542</v>
      </c>
      <c r="B118" s="174" t="s">
        <v>439</v>
      </c>
      <c r="C118" s="136" t="s">
        <v>437</v>
      </c>
      <c r="D118" s="120" t="s">
        <v>31</v>
      </c>
      <c r="E118" s="182">
        <v>17.8</v>
      </c>
      <c r="F118" s="150"/>
      <c r="G118" s="183">
        <f>ROUND(E118*F118,2)</f>
        <v>0</v>
      </c>
    </row>
    <row r="119" spans="1:7" s="56" customFormat="1" ht="24.75" customHeight="1" x14ac:dyDescent="0.2">
      <c r="A119" s="57"/>
      <c r="B119" s="90"/>
      <c r="C119" s="90" t="s">
        <v>440</v>
      </c>
      <c r="D119" s="179"/>
      <c r="E119" s="180"/>
      <c r="F119" s="150"/>
      <c r="G119" s="181"/>
    </row>
    <row r="120" spans="1:7" s="56" customFormat="1" ht="20.25" customHeight="1" x14ac:dyDescent="0.2">
      <c r="A120" s="57"/>
      <c r="B120" s="90"/>
      <c r="C120" s="90" t="s">
        <v>441</v>
      </c>
      <c r="D120" s="179"/>
      <c r="E120" s="180"/>
      <c r="F120" s="150"/>
      <c r="G120" s="181"/>
    </row>
    <row r="121" spans="1:7" s="56" customFormat="1" ht="20.25" customHeight="1" x14ac:dyDescent="0.2">
      <c r="A121" s="57"/>
      <c r="B121" s="90"/>
      <c r="C121" s="90" t="s">
        <v>438</v>
      </c>
      <c r="D121" s="179"/>
      <c r="E121" s="180"/>
      <c r="F121" s="150"/>
      <c r="G121" s="181"/>
    </row>
    <row r="122" spans="1:7" s="56" customFormat="1" ht="26.25" customHeight="1" x14ac:dyDescent="0.2">
      <c r="A122" s="87" t="s">
        <v>543</v>
      </c>
      <c r="B122" s="174" t="s">
        <v>444</v>
      </c>
      <c r="C122" s="136" t="s">
        <v>442</v>
      </c>
      <c r="D122" s="120" t="s">
        <v>31</v>
      </c>
      <c r="E122" s="182">
        <v>16.399999999999999</v>
      </c>
      <c r="F122" s="150"/>
      <c r="G122" s="183">
        <f>ROUND(E122*F122,2)</f>
        <v>0</v>
      </c>
    </row>
    <row r="123" spans="1:7" s="56" customFormat="1" ht="26.25" customHeight="1" x14ac:dyDescent="0.2">
      <c r="A123" s="87" t="s">
        <v>544</v>
      </c>
      <c r="B123" s="174" t="s">
        <v>444</v>
      </c>
      <c r="C123" s="136" t="s">
        <v>443</v>
      </c>
      <c r="D123" s="168" t="s">
        <v>31</v>
      </c>
      <c r="E123" s="188">
        <v>428.19</v>
      </c>
      <c r="F123" s="150"/>
      <c r="G123" s="151"/>
    </row>
    <row r="124" spans="1:7" s="56" customFormat="1" ht="20.25" customHeight="1" x14ac:dyDescent="0.2">
      <c r="A124" s="57"/>
      <c r="B124" s="90"/>
      <c r="C124" s="90" t="s">
        <v>445</v>
      </c>
      <c r="D124" s="179"/>
      <c r="E124" s="180"/>
      <c r="F124" s="150"/>
      <c r="G124" s="181"/>
    </row>
    <row r="125" spans="1:7" s="56" customFormat="1" ht="28.5" customHeight="1" x14ac:dyDescent="0.2">
      <c r="A125" s="87" t="s">
        <v>545</v>
      </c>
      <c r="B125" s="174" t="s">
        <v>447</v>
      </c>
      <c r="C125" s="136" t="s">
        <v>446</v>
      </c>
      <c r="D125" s="120" t="s">
        <v>31</v>
      </c>
      <c r="E125" s="182">
        <v>38.229999999999997</v>
      </c>
      <c r="F125" s="150"/>
      <c r="G125" s="183">
        <f>ROUND(E125*F125,2)</f>
        <v>0</v>
      </c>
    </row>
    <row r="126" spans="1:7" s="56" customFormat="1" ht="20.25" customHeight="1" x14ac:dyDescent="0.2">
      <c r="A126" s="57"/>
      <c r="B126" s="90"/>
      <c r="C126" s="90" t="s">
        <v>448</v>
      </c>
      <c r="D126" s="179"/>
      <c r="E126" s="180"/>
      <c r="F126" s="150"/>
      <c r="G126" s="181"/>
    </row>
    <row r="127" spans="1:7" s="56" customFormat="1" ht="31.5" customHeight="1" x14ac:dyDescent="0.2">
      <c r="A127" s="87" t="s">
        <v>546</v>
      </c>
      <c r="B127" s="174" t="s">
        <v>450</v>
      </c>
      <c r="C127" s="136" t="s">
        <v>449</v>
      </c>
      <c r="D127" s="120" t="s">
        <v>55</v>
      </c>
      <c r="E127" s="182">
        <v>1181.79</v>
      </c>
      <c r="F127" s="150"/>
      <c r="G127" s="183">
        <f>ROUND(E127*F127,2)</f>
        <v>0</v>
      </c>
    </row>
    <row r="128" spans="1:7" s="56" customFormat="1" ht="20.25" customHeight="1" x14ac:dyDescent="0.2">
      <c r="A128" s="57"/>
      <c r="B128" s="90"/>
      <c r="C128" s="90" t="s">
        <v>451</v>
      </c>
      <c r="D128" s="179"/>
      <c r="E128" s="180"/>
      <c r="F128" s="150"/>
      <c r="G128" s="181"/>
    </row>
    <row r="129" spans="1:7" s="56" customFormat="1" ht="25.5" customHeight="1" x14ac:dyDescent="0.2">
      <c r="A129" s="87" t="s">
        <v>547</v>
      </c>
      <c r="B129" s="174" t="s">
        <v>454</v>
      </c>
      <c r="C129" s="136" t="s">
        <v>452</v>
      </c>
      <c r="D129" s="120" t="s">
        <v>33</v>
      </c>
      <c r="E129" s="182">
        <v>22</v>
      </c>
      <c r="F129" s="150"/>
      <c r="G129" s="183">
        <f>ROUND(E129*F129,2)</f>
        <v>0</v>
      </c>
    </row>
    <row r="130" spans="1:7" s="56" customFormat="1" ht="28.5" customHeight="1" x14ac:dyDescent="0.2">
      <c r="A130" s="87" t="s">
        <v>548</v>
      </c>
      <c r="B130" s="174" t="s">
        <v>454</v>
      </c>
      <c r="C130" s="136" t="s">
        <v>453</v>
      </c>
      <c r="D130" s="120" t="s">
        <v>33</v>
      </c>
      <c r="E130" s="189">
        <v>1</v>
      </c>
      <c r="F130" s="186"/>
      <c r="G130" s="183">
        <f>ROUND(E130*F130,2)</f>
        <v>0</v>
      </c>
    </row>
    <row r="131" spans="1:7" s="56" customFormat="1" ht="20.25" customHeight="1" x14ac:dyDescent="0.2">
      <c r="A131" s="57"/>
      <c r="B131" s="90"/>
      <c r="C131" s="90" t="s">
        <v>455</v>
      </c>
      <c r="D131" s="179"/>
      <c r="E131" s="180"/>
      <c r="F131" s="150"/>
      <c r="G131" s="181"/>
    </row>
    <row r="132" spans="1:7" s="56" customFormat="1" ht="27" customHeight="1" x14ac:dyDescent="0.2">
      <c r="A132" s="87" t="s">
        <v>549</v>
      </c>
      <c r="B132" s="174" t="s">
        <v>457</v>
      </c>
      <c r="C132" s="136" t="s">
        <v>456</v>
      </c>
      <c r="D132" s="120" t="s">
        <v>55</v>
      </c>
      <c r="E132" s="182">
        <v>2392.67</v>
      </c>
      <c r="F132" s="150"/>
      <c r="G132" s="183">
        <f>ROUND(E132*F132,2)</f>
        <v>0</v>
      </c>
    </row>
    <row r="133" spans="1:7" s="56" customFormat="1" ht="20.25" customHeight="1" x14ac:dyDescent="0.2">
      <c r="A133" s="57"/>
      <c r="B133" s="90"/>
      <c r="C133" s="90" t="s">
        <v>458</v>
      </c>
      <c r="D133" s="179"/>
      <c r="E133" s="180"/>
      <c r="F133" s="150"/>
      <c r="G133" s="181"/>
    </row>
    <row r="134" spans="1:7" s="56" customFormat="1" ht="20.25" customHeight="1" x14ac:dyDescent="0.2">
      <c r="A134" s="57"/>
      <c r="B134" s="90"/>
      <c r="C134" s="90" t="s">
        <v>459</v>
      </c>
      <c r="D134" s="179"/>
      <c r="E134" s="180"/>
      <c r="F134" s="150"/>
      <c r="G134" s="181"/>
    </row>
    <row r="135" spans="1:7" s="56" customFormat="1" ht="31.5" customHeight="1" x14ac:dyDescent="0.2">
      <c r="A135" s="87" t="s">
        <v>550</v>
      </c>
      <c r="B135" s="174" t="s">
        <v>462</v>
      </c>
      <c r="C135" s="136" t="s">
        <v>460</v>
      </c>
      <c r="D135" s="375" t="s">
        <v>16</v>
      </c>
      <c r="E135" s="376"/>
      <c r="F135" s="150"/>
      <c r="G135" s="183">
        <f>ROUND(E135*F135,2)</f>
        <v>0</v>
      </c>
    </row>
    <row r="136" spans="1:7" s="56" customFormat="1" ht="30" customHeight="1" x14ac:dyDescent="0.2">
      <c r="A136" s="345" t="s">
        <v>461</v>
      </c>
      <c r="B136" s="341"/>
      <c r="C136" s="341"/>
      <c r="D136" s="341"/>
      <c r="E136" s="341"/>
      <c r="F136" s="341"/>
      <c r="G136" s="190">
        <f>SUM(G6:G135)</f>
        <v>0</v>
      </c>
    </row>
    <row r="137" spans="1:7" s="56" customFormat="1" ht="26.25" customHeight="1" x14ac:dyDescent="0.2">
      <c r="A137" s="171" t="s">
        <v>94</v>
      </c>
      <c r="B137" s="172"/>
      <c r="C137" s="173" t="s">
        <v>464</v>
      </c>
      <c r="D137" s="175" t="s">
        <v>24</v>
      </c>
      <c r="E137" s="176" t="s">
        <v>24</v>
      </c>
      <c r="F137" s="177"/>
      <c r="G137" s="178"/>
    </row>
    <row r="138" spans="1:7" s="56" customFormat="1" ht="21" customHeight="1" x14ac:dyDescent="0.2">
      <c r="A138" s="57"/>
      <c r="B138" s="90"/>
      <c r="C138" s="90" t="s">
        <v>300</v>
      </c>
      <c r="D138" s="179"/>
      <c r="E138" s="180"/>
      <c r="F138" s="150"/>
      <c r="G138" s="181"/>
    </row>
    <row r="139" spans="1:7" s="56" customFormat="1" ht="27" customHeight="1" x14ac:dyDescent="0.2">
      <c r="A139" s="87" t="s">
        <v>551</v>
      </c>
      <c r="B139" s="174" t="s">
        <v>303</v>
      </c>
      <c r="C139" s="136" t="s">
        <v>300</v>
      </c>
      <c r="D139" s="120" t="s">
        <v>16</v>
      </c>
      <c r="E139" s="182">
        <v>1</v>
      </c>
      <c r="F139" s="150"/>
      <c r="G139" s="183">
        <f>ROUND(E139*F139,2)</f>
        <v>0</v>
      </c>
    </row>
    <row r="140" spans="1:7" s="56" customFormat="1" ht="19.5" customHeight="1" x14ac:dyDescent="0.2">
      <c r="A140" s="57"/>
      <c r="B140" s="90"/>
      <c r="C140" s="90" t="s">
        <v>301</v>
      </c>
      <c r="D140" s="179"/>
      <c r="E140" s="180"/>
      <c r="F140" s="150"/>
      <c r="G140" s="181"/>
    </row>
    <row r="141" spans="1:7" s="56" customFormat="1" ht="20.25" customHeight="1" x14ac:dyDescent="0.2">
      <c r="A141" s="57"/>
      <c r="B141" s="90"/>
      <c r="C141" s="90" t="s">
        <v>302</v>
      </c>
      <c r="D141" s="179"/>
      <c r="E141" s="180"/>
      <c r="F141" s="150"/>
      <c r="G141" s="181"/>
    </row>
    <row r="142" spans="1:7" s="56" customFormat="1" ht="31.5" customHeight="1" x14ac:dyDescent="0.2">
      <c r="A142" s="87" t="s">
        <v>552</v>
      </c>
      <c r="B142" s="174" t="s">
        <v>308</v>
      </c>
      <c r="C142" s="136" t="s">
        <v>304</v>
      </c>
      <c r="D142" s="120" t="s">
        <v>175</v>
      </c>
      <c r="E142" s="182">
        <v>1343.94</v>
      </c>
      <c r="F142" s="150"/>
      <c r="G142" s="183">
        <f>ROUND(E142*F142,2)</f>
        <v>0</v>
      </c>
    </row>
    <row r="143" spans="1:7" s="56" customFormat="1" ht="31.5" customHeight="1" x14ac:dyDescent="0.2">
      <c r="A143" s="87" t="s">
        <v>553</v>
      </c>
      <c r="B143" s="174" t="s">
        <v>309</v>
      </c>
      <c r="C143" s="136" t="s">
        <v>305</v>
      </c>
      <c r="D143" s="120" t="s">
        <v>175</v>
      </c>
      <c r="E143" s="182">
        <v>881.84</v>
      </c>
      <c r="F143" s="150"/>
      <c r="G143" s="183">
        <f t="shared" ref="G143:G146" si="12">ROUND(E143*F143,2)</f>
        <v>0</v>
      </c>
    </row>
    <row r="144" spans="1:7" s="56" customFormat="1" ht="31.5" customHeight="1" x14ac:dyDescent="0.2">
      <c r="A144" s="87" t="s">
        <v>554</v>
      </c>
      <c r="B144" s="196" t="s">
        <v>309</v>
      </c>
      <c r="C144" s="136" t="s">
        <v>306</v>
      </c>
      <c r="D144" s="120" t="s">
        <v>175</v>
      </c>
      <c r="E144" s="182">
        <v>2950.33</v>
      </c>
      <c r="F144" s="150"/>
      <c r="G144" s="183">
        <f t="shared" si="12"/>
        <v>0</v>
      </c>
    </row>
    <row r="145" spans="1:7" s="56" customFormat="1" ht="31.5" customHeight="1" x14ac:dyDescent="0.2">
      <c r="A145" s="87" t="s">
        <v>555</v>
      </c>
      <c r="B145" s="174" t="s">
        <v>309</v>
      </c>
      <c r="C145" s="136" t="s">
        <v>307</v>
      </c>
      <c r="D145" s="120" t="s">
        <v>175</v>
      </c>
      <c r="E145" s="182">
        <v>2282.2600000000002</v>
      </c>
      <c r="F145" s="150"/>
      <c r="G145" s="183">
        <f t="shared" si="12"/>
        <v>0</v>
      </c>
    </row>
    <row r="146" spans="1:7" s="56" customFormat="1" ht="31.5" customHeight="1" x14ac:dyDescent="0.2">
      <c r="A146" s="87" t="s">
        <v>556</v>
      </c>
      <c r="B146" s="196" t="s">
        <v>310</v>
      </c>
      <c r="C146" s="136" t="s">
        <v>897</v>
      </c>
      <c r="D146" s="120" t="s">
        <v>55</v>
      </c>
      <c r="E146" s="182">
        <v>208</v>
      </c>
      <c r="F146" s="150"/>
      <c r="G146" s="183">
        <f t="shared" si="12"/>
        <v>0</v>
      </c>
    </row>
    <row r="147" spans="1:7" s="56" customFormat="1" ht="31.5" customHeight="1" x14ac:dyDescent="0.2">
      <c r="A147" s="237" t="s">
        <v>898</v>
      </c>
      <c r="B147" s="238" t="s">
        <v>310</v>
      </c>
      <c r="C147" s="229" t="s">
        <v>899</v>
      </c>
      <c r="D147" s="239" t="s">
        <v>55</v>
      </c>
      <c r="E147" s="230">
        <v>208</v>
      </c>
      <c r="F147" s="235"/>
      <c r="G147" s="240">
        <f t="shared" ref="G147" si="13">ROUND(E147*F147,2)</f>
        <v>0</v>
      </c>
    </row>
    <row r="148" spans="1:7" s="56" customFormat="1" ht="19.5" customHeight="1" x14ac:dyDescent="0.2">
      <c r="A148" s="57"/>
      <c r="B148" s="90"/>
      <c r="C148" s="90" t="s">
        <v>311</v>
      </c>
      <c r="D148" s="179"/>
      <c r="E148" s="180"/>
      <c r="F148" s="150"/>
      <c r="G148" s="181"/>
    </row>
    <row r="149" spans="1:7" s="56" customFormat="1" ht="20.25" customHeight="1" x14ac:dyDescent="0.2">
      <c r="A149" s="57"/>
      <c r="B149" s="90"/>
      <c r="C149" s="90" t="s">
        <v>312</v>
      </c>
      <c r="D149" s="179"/>
      <c r="E149" s="180"/>
      <c r="F149" s="150"/>
      <c r="G149" s="181"/>
    </row>
    <row r="150" spans="1:7" s="56" customFormat="1" ht="31.5" customHeight="1" x14ac:dyDescent="0.2">
      <c r="A150" s="87" t="s">
        <v>557</v>
      </c>
      <c r="B150" s="174" t="s">
        <v>320</v>
      </c>
      <c r="C150" s="136" t="s">
        <v>313</v>
      </c>
      <c r="D150" s="120" t="s">
        <v>319</v>
      </c>
      <c r="E150" s="182">
        <v>75579</v>
      </c>
      <c r="F150" s="150"/>
      <c r="G150" s="183">
        <f>ROUND(E150*F150,2)</f>
        <v>0</v>
      </c>
    </row>
    <row r="151" spans="1:7" s="56" customFormat="1" ht="31.5" customHeight="1" x14ac:dyDescent="0.2">
      <c r="A151" s="87" t="s">
        <v>558</v>
      </c>
      <c r="B151" s="174" t="s">
        <v>320</v>
      </c>
      <c r="C151" s="136" t="s">
        <v>314</v>
      </c>
      <c r="D151" s="120" t="s">
        <v>319</v>
      </c>
      <c r="E151" s="182">
        <v>40843</v>
      </c>
      <c r="F151" s="150"/>
      <c r="G151" s="183">
        <f t="shared" ref="G151:G155" si="14">ROUND(E151*F151,2)</f>
        <v>0</v>
      </c>
    </row>
    <row r="152" spans="1:7" s="56" customFormat="1" ht="31.5" customHeight="1" x14ac:dyDescent="0.2">
      <c r="A152" s="87" t="s">
        <v>559</v>
      </c>
      <c r="B152" s="174" t="s">
        <v>320</v>
      </c>
      <c r="C152" s="136" t="s">
        <v>315</v>
      </c>
      <c r="D152" s="120" t="s">
        <v>319</v>
      </c>
      <c r="E152" s="182">
        <v>3831</v>
      </c>
      <c r="F152" s="150"/>
      <c r="G152" s="183">
        <f t="shared" si="14"/>
        <v>0</v>
      </c>
    </row>
    <row r="153" spans="1:7" s="56" customFormat="1" ht="31.5" customHeight="1" x14ac:dyDescent="0.2">
      <c r="A153" s="87" t="s">
        <v>560</v>
      </c>
      <c r="B153" s="174" t="s">
        <v>320</v>
      </c>
      <c r="C153" s="136" t="s">
        <v>316</v>
      </c>
      <c r="D153" s="120" t="s">
        <v>319</v>
      </c>
      <c r="E153" s="182">
        <v>69512.899999999994</v>
      </c>
      <c r="F153" s="150"/>
      <c r="G153" s="183">
        <f t="shared" si="14"/>
        <v>0</v>
      </c>
    </row>
    <row r="154" spans="1:7" s="56" customFormat="1" ht="31.5" customHeight="1" x14ac:dyDescent="0.2">
      <c r="A154" s="87" t="s">
        <v>561</v>
      </c>
      <c r="B154" s="174" t="s">
        <v>320</v>
      </c>
      <c r="C154" s="136" t="s">
        <v>317</v>
      </c>
      <c r="D154" s="120" t="s">
        <v>319</v>
      </c>
      <c r="E154" s="182">
        <v>8965</v>
      </c>
      <c r="F154" s="150"/>
      <c r="G154" s="183">
        <f t="shared" si="14"/>
        <v>0</v>
      </c>
    </row>
    <row r="155" spans="1:7" s="56" customFormat="1" ht="31.5" customHeight="1" x14ac:dyDescent="0.2">
      <c r="A155" s="87" t="s">
        <v>562</v>
      </c>
      <c r="B155" s="174" t="s">
        <v>320</v>
      </c>
      <c r="C155" s="136" t="s">
        <v>318</v>
      </c>
      <c r="D155" s="120" t="s">
        <v>319</v>
      </c>
      <c r="E155" s="182">
        <v>5933</v>
      </c>
      <c r="F155" s="150"/>
      <c r="G155" s="183">
        <f t="shared" si="14"/>
        <v>0</v>
      </c>
    </row>
    <row r="156" spans="1:7" s="56" customFormat="1" ht="19.5" customHeight="1" x14ac:dyDescent="0.2">
      <c r="A156" s="57"/>
      <c r="B156" s="90"/>
      <c r="C156" s="90" t="s">
        <v>343</v>
      </c>
      <c r="D156" s="179"/>
      <c r="E156" s="180"/>
      <c r="F156" s="150"/>
      <c r="G156" s="181"/>
    </row>
    <row r="157" spans="1:7" s="56" customFormat="1" ht="20.25" customHeight="1" x14ac:dyDescent="0.2">
      <c r="A157" s="57"/>
      <c r="B157" s="90"/>
      <c r="C157" s="90" t="s">
        <v>331</v>
      </c>
      <c r="D157" s="179"/>
      <c r="E157" s="180"/>
      <c r="F157" s="150"/>
      <c r="G157" s="181"/>
    </row>
    <row r="158" spans="1:7" s="56" customFormat="1" ht="20.25" customHeight="1" x14ac:dyDescent="0.2">
      <c r="A158" s="57"/>
      <c r="B158" s="90"/>
      <c r="C158" s="90" t="s">
        <v>332</v>
      </c>
      <c r="D158" s="179"/>
      <c r="E158" s="180"/>
      <c r="F158" s="150"/>
      <c r="G158" s="181"/>
    </row>
    <row r="159" spans="1:7" s="56" customFormat="1" ht="31.5" customHeight="1" x14ac:dyDescent="0.2">
      <c r="A159" s="87" t="s">
        <v>563</v>
      </c>
      <c r="B159" s="174" t="s">
        <v>335</v>
      </c>
      <c r="C159" s="136" t="s">
        <v>333</v>
      </c>
      <c r="D159" s="120" t="s">
        <v>175</v>
      </c>
      <c r="E159" s="182">
        <v>462.1</v>
      </c>
      <c r="F159" s="150"/>
      <c r="G159" s="183">
        <f>ROUND(E159*F159,2)</f>
        <v>0</v>
      </c>
    </row>
    <row r="160" spans="1:7" s="56" customFormat="1" ht="20.25" customHeight="1" x14ac:dyDescent="0.2">
      <c r="A160" s="57"/>
      <c r="B160" s="90"/>
      <c r="C160" s="90" t="s">
        <v>334</v>
      </c>
      <c r="D160" s="179"/>
      <c r="E160" s="180"/>
      <c r="F160" s="150"/>
      <c r="G160" s="181"/>
    </row>
    <row r="161" spans="1:7" s="56" customFormat="1" ht="31.5" customHeight="1" x14ac:dyDescent="0.2">
      <c r="A161" s="87" t="s">
        <v>564</v>
      </c>
      <c r="B161" s="174" t="s">
        <v>335</v>
      </c>
      <c r="C161" s="136" t="s">
        <v>336</v>
      </c>
      <c r="D161" s="120" t="s">
        <v>175</v>
      </c>
      <c r="E161" s="182">
        <v>654.70000000000005</v>
      </c>
      <c r="F161" s="150"/>
      <c r="G161" s="183">
        <f>ROUND(E161*F161,2)</f>
        <v>0</v>
      </c>
    </row>
    <row r="162" spans="1:7" s="56" customFormat="1" ht="31.5" customHeight="1" x14ac:dyDescent="0.2">
      <c r="A162" s="87" t="s">
        <v>565</v>
      </c>
      <c r="B162" s="174" t="s">
        <v>335</v>
      </c>
      <c r="C162" s="136" t="s">
        <v>465</v>
      </c>
      <c r="D162" s="120" t="s">
        <v>175</v>
      </c>
      <c r="E162" s="182">
        <v>46.1</v>
      </c>
      <c r="F162" s="150"/>
      <c r="G162" s="183">
        <f t="shared" ref="G162" si="15">ROUND(E162*F162,2)</f>
        <v>0</v>
      </c>
    </row>
    <row r="163" spans="1:7" s="56" customFormat="1" ht="20.25" customHeight="1" x14ac:dyDescent="0.2">
      <c r="A163" s="57"/>
      <c r="B163" s="90"/>
      <c r="C163" s="90" t="s">
        <v>337</v>
      </c>
      <c r="D163" s="179"/>
      <c r="E163" s="180"/>
      <c r="F163" s="150"/>
      <c r="G163" s="181"/>
    </row>
    <row r="164" spans="1:7" s="56" customFormat="1" ht="31.5" customHeight="1" x14ac:dyDescent="0.2">
      <c r="A164" s="87" t="s">
        <v>566</v>
      </c>
      <c r="B164" s="174" t="s">
        <v>335</v>
      </c>
      <c r="C164" s="136" t="s">
        <v>481</v>
      </c>
      <c r="D164" s="120" t="s">
        <v>175</v>
      </c>
      <c r="E164" s="182">
        <v>311</v>
      </c>
      <c r="F164" s="150"/>
      <c r="G164" s="183">
        <f>ROUND(E164*F164,2)</f>
        <v>0</v>
      </c>
    </row>
    <row r="165" spans="1:7" s="56" customFormat="1" ht="20.25" customHeight="1" x14ac:dyDescent="0.2">
      <c r="A165" s="87"/>
      <c r="B165" s="90"/>
      <c r="C165" s="90" t="s">
        <v>339</v>
      </c>
      <c r="D165" s="179"/>
      <c r="E165" s="180"/>
      <c r="F165" s="150"/>
      <c r="G165" s="181"/>
    </row>
    <row r="166" spans="1:7" s="56" customFormat="1" ht="31.5" customHeight="1" x14ac:dyDescent="0.2">
      <c r="A166" s="87" t="s">
        <v>567</v>
      </c>
      <c r="B166" s="174" t="s">
        <v>335</v>
      </c>
      <c r="C166" s="136" t="s">
        <v>340</v>
      </c>
      <c r="D166" s="120" t="s">
        <v>175</v>
      </c>
      <c r="E166" s="182">
        <v>46.7</v>
      </c>
      <c r="F166" s="150"/>
      <c r="G166" s="183">
        <f>ROUND(E166*F166,2)</f>
        <v>0</v>
      </c>
    </row>
    <row r="167" spans="1:7" s="56" customFormat="1" ht="31.5" customHeight="1" x14ac:dyDescent="0.2">
      <c r="A167" s="87" t="s">
        <v>568</v>
      </c>
      <c r="B167" s="174" t="s">
        <v>335</v>
      </c>
      <c r="C167" s="136" t="s">
        <v>341</v>
      </c>
      <c r="D167" s="120" t="s">
        <v>175</v>
      </c>
      <c r="E167" s="182">
        <v>95.1</v>
      </c>
      <c r="F167" s="150"/>
      <c r="G167" s="183">
        <f t="shared" ref="G167" si="16">ROUND(E167*F167,2)</f>
        <v>0</v>
      </c>
    </row>
    <row r="168" spans="1:7" s="56" customFormat="1" ht="31.5" customHeight="1" x14ac:dyDescent="0.2">
      <c r="A168" s="87" t="s">
        <v>569</v>
      </c>
      <c r="B168" s="174" t="s">
        <v>335</v>
      </c>
      <c r="C168" s="136" t="s">
        <v>466</v>
      </c>
      <c r="D168" s="120" t="s">
        <v>175</v>
      </c>
      <c r="E168" s="195">
        <v>18.72</v>
      </c>
      <c r="F168" s="150"/>
      <c r="G168" s="183"/>
    </row>
    <row r="169" spans="1:7" s="56" customFormat="1" ht="20.25" customHeight="1" x14ac:dyDescent="0.2">
      <c r="A169" s="57"/>
      <c r="B169" s="90"/>
      <c r="C169" s="90" t="s">
        <v>344</v>
      </c>
      <c r="D169" s="179"/>
      <c r="E169" s="180"/>
      <c r="F169" s="150"/>
      <c r="G169" s="181"/>
    </row>
    <row r="170" spans="1:7" s="56" customFormat="1" ht="20.25" customHeight="1" x14ac:dyDescent="0.2">
      <c r="A170" s="57"/>
      <c r="B170" s="90"/>
      <c r="C170" s="90" t="s">
        <v>345</v>
      </c>
      <c r="D170" s="179"/>
      <c r="E170" s="180"/>
      <c r="F170" s="150"/>
      <c r="G170" s="181"/>
    </row>
    <row r="171" spans="1:7" s="56" customFormat="1" ht="31.5" customHeight="1" x14ac:dyDescent="0.2">
      <c r="A171" s="87" t="s">
        <v>570</v>
      </c>
      <c r="B171" s="174" t="s">
        <v>347</v>
      </c>
      <c r="C171" s="136" t="s">
        <v>346</v>
      </c>
      <c r="D171" s="120" t="s">
        <v>175</v>
      </c>
      <c r="E171" s="182">
        <v>58.4</v>
      </c>
      <c r="F171" s="150"/>
      <c r="G171" s="183">
        <f>ROUND(E171*F171,2)</f>
        <v>0</v>
      </c>
    </row>
    <row r="172" spans="1:7" s="56" customFormat="1" ht="20.25" customHeight="1" x14ac:dyDescent="0.2">
      <c r="A172" s="57"/>
      <c r="B172" s="90"/>
      <c r="C172" s="90" t="s">
        <v>348</v>
      </c>
      <c r="D172" s="179"/>
      <c r="E172" s="180"/>
      <c r="F172" s="150"/>
      <c r="G172" s="181"/>
    </row>
    <row r="173" spans="1:7" s="56" customFormat="1" ht="20.25" customHeight="1" x14ac:dyDescent="0.2">
      <c r="A173" s="57"/>
      <c r="B173" s="90"/>
      <c r="C173" s="90" t="s">
        <v>349</v>
      </c>
      <c r="D173" s="179"/>
      <c r="E173" s="180"/>
      <c r="F173" s="150"/>
      <c r="G173" s="181"/>
    </row>
    <row r="174" spans="1:7" s="56" customFormat="1" ht="31.5" customHeight="1" x14ac:dyDescent="0.2">
      <c r="A174" s="87" t="s">
        <v>571</v>
      </c>
      <c r="B174" s="174" t="s">
        <v>351</v>
      </c>
      <c r="C174" s="136" t="s">
        <v>350</v>
      </c>
      <c r="D174" s="120" t="s">
        <v>31</v>
      </c>
      <c r="E174" s="182">
        <v>162.4</v>
      </c>
      <c r="F174" s="150"/>
      <c r="G174" s="183">
        <f>ROUND(E174*F174,2)</f>
        <v>0</v>
      </c>
    </row>
    <row r="175" spans="1:7" s="56" customFormat="1" ht="20.25" customHeight="1" x14ac:dyDescent="0.2">
      <c r="A175" s="57"/>
      <c r="B175" s="90"/>
      <c r="C175" s="90" t="s">
        <v>352</v>
      </c>
      <c r="D175" s="179"/>
      <c r="E175" s="180"/>
      <c r="F175" s="150"/>
      <c r="G175" s="181"/>
    </row>
    <row r="176" spans="1:7" s="56" customFormat="1" ht="20.25" customHeight="1" x14ac:dyDescent="0.2">
      <c r="A176" s="57"/>
      <c r="B176" s="90"/>
      <c r="C176" s="90" t="s">
        <v>353</v>
      </c>
      <c r="D176" s="179"/>
      <c r="E176" s="180"/>
      <c r="F176" s="150"/>
      <c r="G176" s="181"/>
    </row>
    <row r="177" spans="1:7" s="56" customFormat="1" ht="31.5" customHeight="1" x14ac:dyDescent="0.2">
      <c r="A177" s="87" t="s">
        <v>572</v>
      </c>
      <c r="B177" s="174" t="s">
        <v>355</v>
      </c>
      <c r="C177" s="136" t="s">
        <v>354</v>
      </c>
      <c r="D177" s="120" t="s">
        <v>319</v>
      </c>
      <c r="E177" s="182">
        <v>152148</v>
      </c>
      <c r="F177" s="150"/>
      <c r="G177" s="183">
        <f>ROUND(E177*F177,2)</f>
        <v>0</v>
      </c>
    </row>
    <row r="178" spans="1:7" s="56" customFormat="1" ht="20.25" customHeight="1" x14ac:dyDescent="0.2">
      <c r="A178" s="57"/>
      <c r="B178" s="90"/>
      <c r="C178" s="90" t="s">
        <v>356</v>
      </c>
      <c r="D178" s="179"/>
      <c r="E178" s="180"/>
      <c r="F178" s="150"/>
      <c r="G178" s="181"/>
    </row>
    <row r="179" spans="1:7" s="56" customFormat="1" ht="31.5" customHeight="1" x14ac:dyDescent="0.2">
      <c r="A179" s="87" t="s">
        <v>573</v>
      </c>
      <c r="B179" s="174" t="s">
        <v>361</v>
      </c>
      <c r="C179" s="197" t="s">
        <v>356</v>
      </c>
      <c r="D179" s="120" t="s">
        <v>55</v>
      </c>
      <c r="E179" s="182">
        <v>1616.8</v>
      </c>
      <c r="F179" s="150"/>
      <c r="G179" s="183">
        <f>ROUND(E179*F179,2)</f>
        <v>0</v>
      </c>
    </row>
    <row r="180" spans="1:7" s="56" customFormat="1" ht="20.25" customHeight="1" x14ac:dyDescent="0.2">
      <c r="A180" s="57"/>
      <c r="B180" s="90"/>
      <c r="C180" s="90" t="s">
        <v>358</v>
      </c>
      <c r="D180" s="179"/>
      <c r="E180" s="180"/>
      <c r="F180" s="150"/>
      <c r="G180" s="181"/>
    </row>
    <row r="181" spans="1:7" s="56" customFormat="1" ht="20.25" customHeight="1" x14ac:dyDescent="0.2">
      <c r="A181" s="57"/>
      <c r="B181" s="90"/>
      <c r="C181" s="90" t="s">
        <v>910</v>
      </c>
      <c r="D181" s="179"/>
      <c r="E181" s="180"/>
      <c r="F181" s="150"/>
      <c r="G181" s="181"/>
    </row>
    <row r="182" spans="1:7" s="56" customFormat="1" ht="31.5" customHeight="1" x14ac:dyDescent="0.2">
      <c r="A182" s="87" t="s">
        <v>574</v>
      </c>
      <c r="B182" s="174" t="s">
        <v>421</v>
      </c>
      <c r="C182" s="136" t="s">
        <v>909</v>
      </c>
      <c r="D182" s="120" t="s">
        <v>33</v>
      </c>
      <c r="E182" s="182">
        <v>246</v>
      </c>
      <c r="F182" s="150"/>
      <c r="G182" s="183">
        <f>ROUND(E182*F182,2)</f>
        <v>0</v>
      </c>
    </row>
    <row r="183" spans="1:7" s="56" customFormat="1" ht="31.5" customHeight="1" x14ac:dyDescent="0.2">
      <c r="A183" s="87" t="s">
        <v>575</v>
      </c>
      <c r="B183" s="174" t="s">
        <v>421</v>
      </c>
      <c r="C183" s="136" t="s">
        <v>360</v>
      </c>
      <c r="D183" s="120" t="s">
        <v>33</v>
      </c>
      <c r="E183" s="195">
        <v>2</v>
      </c>
      <c r="F183" s="150"/>
      <c r="G183" s="183">
        <f t="shared" ref="G183" si="17">ROUND(E183*F183,2)</f>
        <v>0</v>
      </c>
    </row>
    <row r="184" spans="1:7" s="56" customFormat="1" ht="18.75" customHeight="1" x14ac:dyDescent="0.2">
      <c r="A184" s="57"/>
      <c r="B184" s="90"/>
      <c r="C184" s="353" t="s">
        <v>363</v>
      </c>
      <c r="D184" s="355"/>
      <c r="E184" s="180"/>
      <c r="F184" s="150"/>
      <c r="G184" s="181"/>
    </row>
    <row r="185" spans="1:7" s="56" customFormat="1" ht="31.5" customHeight="1" x14ac:dyDescent="0.2">
      <c r="A185" s="87" t="s">
        <v>576</v>
      </c>
      <c r="B185" s="174" t="s">
        <v>482</v>
      </c>
      <c r="C185" s="136" t="s">
        <v>364</v>
      </c>
      <c r="D185" s="120" t="s">
        <v>31</v>
      </c>
      <c r="E185" s="182">
        <v>28.98</v>
      </c>
      <c r="F185" s="150"/>
      <c r="G185" s="183">
        <f>ROUND(E185*F185,2)</f>
        <v>0</v>
      </c>
    </row>
    <row r="186" spans="1:7" s="56" customFormat="1" ht="31.5" customHeight="1" x14ac:dyDescent="0.2">
      <c r="A186" s="87" t="s">
        <v>577</v>
      </c>
      <c r="B186" s="174" t="s">
        <v>482</v>
      </c>
      <c r="C186" s="136" t="s">
        <v>365</v>
      </c>
      <c r="D186" s="120" t="s">
        <v>31</v>
      </c>
      <c r="E186" s="182">
        <v>33.81</v>
      </c>
      <c r="F186" s="150"/>
      <c r="G186" s="183">
        <f t="shared" ref="G186" si="18">ROUND(E186*F186,2)</f>
        <v>0</v>
      </c>
    </row>
    <row r="187" spans="1:7" s="56" customFormat="1" ht="19.5" customHeight="1" x14ac:dyDescent="0.2">
      <c r="A187" s="57"/>
      <c r="B187" s="90"/>
      <c r="C187" s="90" t="s">
        <v>366</v>
      </c>
      <c r="D187" s="179"/>
      <c r="E187" s="180"/>
      <c r="F187" s="150"/>
      <c r="G187" s="181"/>
    </row>
    <row r="188" spans="1:7" s="56" customFormat="1" ht="20.25" customHeight="1" x14ac:dyDescent="0.2">
      <c r="A188" s="57"/>
      <c r="B188" s="90"/>
      <c r="C188" s="90" t="s">
        <v>367</v>
      </c>
      <c r="D188" s="179"/>
      <c r="E188" s="180"/>
      <c r="F188" s="150"/>
      <c r="G188" s="181"/>
    </row>
    <row r="189" spans="1:7" s="56" customFormat="1" ht="20.25" customHeight="1" x14ac:dyDescent="0.2">
      <c r="A189" s="57"/>
      <c r="B189" s="90"/>
      <c r="C189" s="90" t="s">
        <v>368</v>
      </c>
      <c r="D189" s="179"/>
      <c r="E189" s="180"/>
      <c r="F189" s="150"/>
      <c r="G189" s="181"/>
    </row>
    <row r="190" spans="1:7" s="56" customFormat="1" ht="31.5" customHeight="1" x14ac:dyDescent="0.2">
      <c r="A190" s="87" t="s">
        <v>578</v>
      </c>
      <c r="B190" s="174" t="s">
        <v>370</v>
      </c>
      <c r="C190" s="136" t="s">
        <v>369</v>
      </c>
      <c r="D190" s="120" t="s">
        <v>55</v>
      </c>
      <c r="E190" s="182">
        <v>1248.95</v>
      </c>
      <c r="F190" s="150"/>
      <c r="G190" s="183">
        <f>ROUND(E190*F190,2)</f>
        <v>0</v>
      </c>
    </row>
    <row r="191" spans="1:7" s="56" customFormat="1" ht="20.25" customHeight="1" x14ac:dyDescent="0.2">
      <c r="A191" s="57"/>
      <c r="B191" s="90"/>
      <c r="C191" s="90" t="s">
        <v>371</v>
      </c>
      <c r="D191" s="179"/>
      <c r="E191" s="180"/>
      <c r="F191" s="150"/>
      <c r="G191" s="181"/>
    </row>
    <row r="192" spans="1:7" s="56" customFormat="1" ht="20.25" customHeight="1" x14ac:dyDescent="0.2">
      <c r="A192" s="57"/>
      <c r="B192" s="90"/>
      <c r="C192" s="90" t="s">
        <v>372</v>
      </c>
      <c r="D192" s="179"/>
      <c r="E192" s="180"/>
      <c r="F192" s="150"/>
      <c r="G192" s="181"/>
    </row>
    <row r="193" spans="1:7" s="56" customFormat="1" ht="31.5" customHeight="1" x14ac:dyDescent="0.2">
      <c r="A193" s="87" t="s">
        <v>579</v>
      </c>
      <c r="B193" s="174" t="s">
        <v>373</v>
      </c>
      <c r="C193" s="136" t="s">
        <v>374</v>
      </c>
      <c r="D193" s="120" t="s">
        <v>55</v>
      </c>
      <c r="E193" s="182">
        <v>810.45</v>
      </c>
      <c r="F193" s="150"/>
      <c r="G193" s="183">
        <f>ROUND(E193*F193,2)</f>
        <v>0</v>
      </c>
    </row>
    <row r="194" spans="1:7" s="56" customFormat="1" ht="27" customHeight="1" x14ac:dyDescent="0.2">
      <c r="A194" s="87" t="s">
        <v>580</v>
      </c>
      <c r="B194" s="174" t="s">
        <v>373</v>
      </c>
      <c r="C194" s="136" t="s">
        <v>375</v>
      </c>
      <c r="D194" s="120" t="s">
        <v>55</v>
      </c>
      <c r="E194" s="185">
        <v>382.92</v>
      </c>
      <c r="F194" s="150"/>
      <c r="G194" s="151"/>
    </row>
    <row r="195" spans="1:7" s="56" customFormat="1" ht="20.25" customHeight="1" x14ac:dyDescent="0.2">
      <c r="A195" s="57"/>
      <c r="B195" s="90"/>
      <c r="C195" s="90" t="s">
        <v>467</v>
      </c>
      <c r="D195" s="179"/>
      <c r="E195" s="180"/>
      <c r="F195" s="150"/>
      <c r="G195" s="181"/>
    </row>
    <row r="196" spans="1:7" s="56" customFormat="1" ht="31.5" customHeight="1" x14ac:dyDescent="0.2">
      <c r="A196" s="87" t="s">
        <v>581</v>
      </c>
      <c r="B196" s="174" t="s">
        <v>373</v>
      </c>
      <c r="C196" s="229" t="s">
        <v>945</v>
      </c>
      <c r="D196" s="120" t="s">
        <v>55</v>
      </c>
      <c r="E196" s="182">
        <v>383.6</v>
      </c>
      <c r="F196" s="150"/>
      <c r="G196" s="183">
        <f>ROUND(E196*F196,2)</f>
        <v>0</v>
      </c>
    </row>
    <row r="197" spans="1:7" s="56" customFormat="1" ht="20.25" customHeight="1" x14ac:dyDescent="0.2">
      <c r="A197" s="57"/>
      <c r="B197" s="90"/>
      <c r="C197" s="90" t="s">
        <v>376</v>
      </c>
      <c r="D197" s="179"/>
      <c r="E197" s="180"/>
      <c r="F197" s="150"/>
      <c r="G197" s="181"/>
    </row>
    <row r="198" spans="1:7" s="56" customFormat="1" ht="20.25" customHeight="1" x14ac:dyDescent="0.2">
      <c r="A198" s="57"/>
      <c r="B198" s="90"/>
      <c r="C198" s="90" t="s">
        <v>377</v>
      </c>
      <c r="D198" s="179"/>
      <c r="E198" s="180"/>
      <c r="F198" s="150"/>
      <c r="G198" s="181"/>
    </row>
    <row r="199" spans="1:7" s="56" customFormat="1" ht="31.5" customHeight="1" x14ac:dyDescent="0.2">
      <c r="A199" s="87" t="s">
        <v>582</v>
      </c>
      <c r="B199" s="174" t="s">
        <v>378</v>
      </c>
      <c r="C199" s="229" t="s">
        <v>854</v>
      </c>
      <c r="D199" s="120" t="s">
        <v>55</v>
      </c>
      <c r="E199" s="182">
        <v>491.55</v>
      </c>
      <c r="F199" s="150"/>
      <c r="G199" s="183">
        <f>ROUND(E199*F199,2)</f>
        <v>0</v>
      </c>
    </row>
    <row r="200" spans="1:7" s="56" customFormat="1" ht="20.25" customHeight="1" x14ac:dyDescent="0.2">
      <c r="A200" s="57"/>
      <c r="B200" s="90"/>
      <c r="C200" s="90" t="s">
        <v>379</v>
      </c>
      <c r="D200" s="179"/>
      <c r="E200" s="180"/>
      <c r="F200" s="150"/>
      <c r="G200" s="181"/>
    </row>
    <row r="201" spans="1:7" s="56" customFormat="1" ht="31.5" customHeight="1" x14ac:dyDescent="0.2">
      <c r="A201" s="87" t="s">
        <v>583</v>
      </c>
      <c r="B201" s="174" t="s">
        <v>381</v>
      </c>
      <c r="C201" s="136" t="s">
        <v>380</v>
      </c>
      <c r="D201" s="120" t="s">
        <v>55</v>
      </c>
      <c r="E201" s="182">
        <v>460.83</v>
      </c>
      <c r="F201" s="150"/>
      <c r="G201" s="183">
        <f>ROUND(E201*F201,2)</f>
        <v>0</v>
      </c>
    </row>
    <row r="202" spans="1:7" s="56" customFormat="1" ht="20.25" customHeight="1" x14ac:dyDescent="0.2">
      <c r="A202" s="57"/>
      <c r="B202" s="90"/>
      <c r="C202" s="90" t="s">
        <v>382</v>
      </c>
      <c r="D202" s="179"/>
      <c r="E202" s="180"/>
      <c r="F202" s="150"/>
      <c r="G202" s="181"/>
    </row>
    <row r="203" spans="1:7" s="56" customFormat="1" ht="31.5" customHeight="1" x14ac:dyDescent="0.2">
      <c r="A203" s="87" t="s">
        <v>584</v>
      </c>
      <c r="B203" s="174" t="s">
        <v>378</v>
      </c>
      <c r="C203" s="136" t="s">
        <v>383</v>
      </c>
      <c r="D203" s="120" t="s">
        <v>55</v>
      </c>
      <c r="E203" s="182">
        <v>30.72</v>
      </c>
      <c r="F203" s="150"/>
      <c r="G203" s="183">
        <f>ROUND(E203*F203,2)</f>
        <v>0</v>
      </c>
    </row>
    <row r="204" spans="1:7" s="56" customFormat="1" ht="19.5" customHeight="1" x14ac:dyDescent="0.2">
      <c r="A204" s="57"/>
      <c r="B204" s="90"/>
      <c r="C204" s="353" t="s">
        <v>384</v>
      </c>
      <c r="D204" s="354"/>
      <c r="E204" s="355"/>
      <c r="F204" s="150"/>
      <c r="G204" s="181"/>
    </row>
    <row r="205" spans="1:7" s="56" customFormat="1" ht="31.5" customHeight="1" x14ac:dyDescent="0.2">
      <c r="A205" s="87" t="s">
        <v>585</v>
      </c>
      <c r="B205" s="174" t="s">
        <v>386</v>
      </c>
      <c r="C205" s="136" t="s">
        <v>385</v>
      </c>
      <c r="D205" s="120" t="s">
        <v>55</v>
      </c>
      <c r="E205" s="182">
        <v>390.93</v>
      </c>
      <c r="F205" s="150"/>
      <c r="G205" s="183">
        <f>ROUND(E205*F205,2)</f>
        <v>0</v>
      </c>
    </row>
    <row r="206" spans="1:7" s="56" customFormat="1" ht="19.5" customHeight="1" x14ac:dyDescent="0.2">
      <c r="A206" s="57"/>
      <c r="B206" s="90"/>
      <c r="C206" s="90" t="s">
        <v>387</v>
      </c>
      <c r="D206" s="179"/>
      <c r="E206" s="180"/>
      <c r="F206" s="150"/>
      <c r="G206" s="181"/>
    </row>
    <row r="207" spans="1:7" s="56" customFormat="1" ht="20.25" customHeight="1" x14ac:dyDescent="0.2">
      <c r="A207" s="57"/>
      <c r="B207" s="90"/>
      <c r="C207" s="90" t="s">
        <v>388</v>
      </c>
      <c r="D207" s="179"/>
      <c r="E207" s="180"/>
      <c r="F207" s="150"/>
      <c r="G207" s="181"/>
    </row>
    <row r="208" spans="1:7" s="56" customFormat="1" ht="20.25" customHeight="1" x14ac:dyDescent="0.2">
      <c r="A208" s="57"/>
      <c r="B208" s="90"/>
      <c r="C208" s="90" t="s">
        <v>389</v>
      </c>
      <c r="D208" s="179"/>
      <c r="E208" s="180"/>
      <c r="F208" s="150"/>
      <c r="G208" s="181"/>
    </row>
    <row r="209" spans="1:7" s="56" customFormat="1" ht="31.5" customHeight="1" x14ac:dyDescent="0.2">
      <c r="A209" s="87" t="s">
        <v>586</v>
      </c>
      <c r="B209" s="174" t="s">
        <v>391</v>
      </c>
      <c r="C209" s="136" t="s">
        <v>390</v>
      </c>
      <c r="D209" s="120" t="s">
        <v>33</v>
      </c>
      <c r="E209" s="182">
        <v>8</v>
      </c>
      <c r="F209" s="150"/>
      <c r="G209" s="183">
        <f>ROUND(E209*F209,2)</f>
        <v>0</v>
      </c>
    </row>
    <row r="210" spans="1:7" s="56" customFormat="1" ht="20.25" customHeight="1" x14ac:dyDescent="0.2">
      <c r="A210" s="57"/>
      <c r="B210" s="90"/>
      <c r="C210" s="90" t="s">
        <v>392</v>
      </c>
      <c r="D210" s="179"/>
      <c r="E210" s="180"/>
      <c r="F210" s="150"/>
      <c r="G210" s="181"/>
    </row>
    <row r="211" spans="1:7" s="56" customFormat="1" ht="31.5" customHeight="1" x14ac:dyDescent="0.2">
      <c r="A211" s="87" t="s">
        <v>587</v>
      </c>
      <c r="B211" s="174" t="s">
        <v>394</v>
      </c>
      <c r="C211" s="136" t="s">
        <v>393</v>
      </c>
      <c r="D211" s="120" t="s">
        <v>33</v>
      </c>
      <c r="E211" s="182">
        <v>20</v>
      </c>
      <c r="F211" s="150"/>
      <c r="G211" s="183">
        <f>ROUND(E211*F211,2)</f>
        <v>0</v>
      </c>
    </row>
    <row r="212" spans="1:7" s="56" customFormat="1" ht="20.25" customHeight="1" x14ac:dyDescent="0.2">
      <c r="A212" s="57"/>
      <c r="B212" s="90"/>
      <c r="C212" s="90" t="s">
        <v>395</v>
      </c>
      <c r="D212" s="179"/>
      <c r="E212" s="180"/>
      <c r="F212" s="150"/>
      <c r="G212" s="181"/>
    </row>
    <row r="213" spans="1:7" s="56" customFormat="1" ht="31.5" customHeight="1" x14ac:dyDescent="0.2">
      <c r="A213" s="87" t="s">
        <v>588</v>
      </c>
      <c r="B213" s="174" t="s">
        <v>396</v>
      </c>
      <c r="C213" s="136" t="s">
        <v>397</v>
      </c>
      <c r="D213" s="120" t="s">
        <v>31</v>
      </c>
      <c r="E213" s="182">
        <v>169.9</v>
      </c>
      <c r="F213" s="150"/>
      <c r="G213" s="183">
        <f>ROUND(E213*F213,2)</f>
        <v>0</v>
      </c>
    </row>
    <row r="214" spans="1:7" s="56" customFormat="1" ht="20.25" customHeight="1" x14ac:dyDescent="0.2">
      <c r="A214" s="57"/>
      <c r="B214" s="90"/>
      <c r="C214" s="90" t="s">
        <v>398</v>
      </c>
      <c r="D214" s="179"/>
      <c r="E214" s="180"/>
      <c r="F214" s="150"/>
      <c r="G214" s="181"/>
    </row>
    <row r="215" spans="1:7" s="56" customFormat="1" ht="31.5" customHeight="1" x14ac:dyDescent="0.2">
      <c r="A215" s="87" t="s">
        <v>589</v>
      </c>
      <c r="B215" s="174" t="s">
        <v>400</v>
      </c>
      <c r="C215" s="136" t="s">
        <v>468</v>
      </c>
      <c r="D215" s="120" t="s">
        <v>31</v>
      </c>
      <c r="E215" s="182">
        <v>129.6</v>
      </c>
      <c r="F215" s="150"/>
      <c r="G215" s="183">
        <f>ROUND(E215*F215,2)</f>
        <v>0</v>
      </c>
    </row>
    <row r="216" spans="1:7" s="56" customFormat="1" ht="20.25" customHeight="1" x14ac:dyDescent="0.2">
      <c r="A216" s="57"/>
      <c r="B216" s="90"/>
      <c r="C216" s="90" t="s">
        <v>401</v>
      </c>
      <c r="D216" s="179"/>
      <c r="E216" s="180"/>
      <c r="F216" s="150"/>
      <c r="G216" s="181"/>
    </row>
    <row r="217" spans="1:7" s="56" customFormat="1" ht="20.25" customHeight="1" x14ac:dyDescent="0.2">
      <c r="A217" s="57"/>
      <c r="B217" s="90"/>
      <c r="C217" s="90" t="s">
        <v>402</v>
      </c>
      <c r="D217" s="179"/>
      <c r="E217" s="180"/>
      <c r="F217" s="150"/>
      <c r="G217" s="181"/>
    </row>
    <row r="218" spans="1:7" s="56" customFormat="1" ht="31.5" customHeight="1" x14ac:dyDescent="0.2">
      <c r="A218" s="87" t="s">
        <v>590</v>
      </c>
      <c r="B218" s="174" t="s">
        <v>404</v>
      </c>
      <c r="C218" s="136" t="s">
        <v>403</v>
      </c>
      <c r="D218" s="120" t="s">
        <v>31</v>
      </c>
      <c r="E218" s="182">
        <v>75.400000000000006</v>
      </c>
      <c r="F218" s="150"/>
      <c r="G218" s="183">
        <f>ROUND(E218*F218,2)</f>
        <v>0</v>
      </c>
    </row>
    <row r="219" spans="1:7" s="56" customFormat="1" ht="20.25" customHeight="1" x14ac:dyDescent="0.2">
      <c r="A219" s="57"/>
      <c r="B219" s="90"/>
      <c r="C219" s="90" t="s">
        <v>405</v>
      </c>
      <c r="D219" s="179"/>
      <c r="E219" s="180"/>
      <c r="F219" s="150"/>
      <c r="G219" s="181"/>
    </row>
    <row r="220" spans="1:7" s="56" customFormat="1" ht="31.5" customHeight="1" x14ac:dyDescent="0.2">
      <c r="A220" s="87" t="s">
        <v>591</v>
      </c>
      <c r="B220" s="174" t="s">
        <v>406</v>
      </c>
      <c r="C220" s="136" t="s">
        <v>405</v>
      </c>
      <c r="D220" s="120" t="s">
        <v>33</v>
      </c>
      <c r="E220" s="182">
        <v>4</v>
      </c>
      <c r="F220" s="150"/>
      <c r="G220" s="183">
        <f>ROUND(E220*F220,2)</f>
        <v>0</v>
      </c>
    </row>
    <row r="221" spans="1:7" s="56" customFormat="1" ht="20.25" customHeight="1" x14ac:dyDescent="0.2">
      <c r="A221" s="57"/>
      <c r="B221" s="90"/>
      <c r="C221" s="90" t="s">
        <v>407</v>
      </c>
      <c r="D221" s="179"/>
      <c r="E221" s="180"/>
      <c r="F221" s="150"/>
      <c r="G221" s="181"/>
    </row>
    <row r="222" spans="1:7" s="56" customFormat="1" ht="20.25" customHeight="1" x14ac:dyDescent="0.2">
      <c r="A222" s="57"/>
      <c r="B222" s="90"/>
      <c r="C222" s="90" t="s">
        <v>484</v>
      </c>
      <c r="D222" s="179"/>
      <c r="E222" s="180"/>
      <c r="F222" s="150"/>
      <c r="G222" s="181"/>
    </row>
    <row r="223" spans="1:7" s="56" customFormat="1" ht="31.5" customHeight="1" x14ac:dyDescent="0.2">
      <c r="A223" s="87" t="s">
        <v>592</v>
      </c>
      <c r="B223" s="174" t="s">
        <v>412</v>
      </c>
      <c r="C223" s="136" t="s">
        <v>469</v>
      </c>
      <c r="D223" s="120" t="s">
        <v>33</v>
      </c>
      <c r="E223" s="182">
        <v>2</v>
      </c>
      <c r="F223" s="150"/>
      <c r="G223" s="183">
        <f>ROUND(E223*F223,2)</f>
        <v>0</v>
      </c>
    </row>
    <row r="224" spans="1:7" s="56" customFormat="1" ht="40.5" customHeight="1" x14ac:dyDescent="0.2">
      <c r="A224" s="87" t="s">
        <v>593</v>
      </c>
      <c r="B224" s="174" t="s">
        <v>412</v>
      </c>
      <c r="C224" s="136" t="s">
        <v>470</v>
      </c>
      <c r="D224" s="120" t="s">
        <v>33</v>
      </c>
      <c r="E224" s="185">
        <v>9</v>
      </c>
      <c r="F224" s="186"/>
      <c r="G224" s="183">
        <f t="shared" ref="G224:G225" si="19">ROUND(E224*F224,2)</f>
        <v>0</v>
      </c>
    </row>
    <row r="225" spans="1:7" s="56" customFormat="1" ht="36" customHeight="1" x14ac:dyDescent="0.2">
      <c r="A225" s="87" t="s">
        <v>594</v>
      </c>
      <c r="B225" s="174" t="s">
        <v>412</v>
      </c>
      <c r="C225" s="136" t="s">
        <v>471</v>
      </c>
      <c r="D225" s="120" t="s">
        <v>33</v>
      </c>
      <c r="E225" s="187">
        <v>1</v>
      </c>
      <c r="F225" s="150"/>
      <c r="G225" s="183">
        <f t="shared" si="19"/>
        <v>0</v>
      </c>
    </row>
    <row r="226" spans="1:7" s="56" customFormat="1" ht="20.25" customHeight="1" x14ac:dyDescent="0.2">
      <c r="A226" s="57"/>
      <c r="B226" s="90"/>
      <c r="C226" s="90" t="s">
        <v>413</v>
      </c>
      <c r="D226" s="179"/>
      <c r="E226" s="180"/>
      <c r="F226" s="150"/>
      <c r="G226" s="181"/>
    </row>
    <row r="227" spans="1:7" s="56" customFormat="1" ht="19.5" customHeight="1" x14ac:dyDescent="0.2">
      <c r="A227" s="57"/>
      <c r="B227" s="90"/>
      <c r="C227" s="353" t="s">
        <v>414</v>
      </c>
      <c r="D227" s="354"/>
      <c r="E227" s="355"/>
      <c r="F227" s="150"/>
      <c r="G227" s="181"/>
    </row>
    <row r="228" spans="1:7" s="56" customFormat="1" ht="31.5" customHeight="1" x14ac:dyDescent="0.2">
      <c r="A228" s="87" t="s">
        <v>595</v>
      </c>
      <c r="B228" s="174" t="s">
        <v>417</v>
      </c>
      <c r="C228" s="136" t="s">
        <v>415</v>
      </c>
      <c r="D228" s="120" t="s">
        <v>31</v>
      </c>
      <c r="E228" s="182">
        <v>27.3</v>
      </c>
      <c r="F228" s="150"/>
      <c r="G228" s="183">
        <f>ROUND(E228*F228,2)</f>
        <v>0</v>
      </c>
    </row>
    <row r="229" spans="1:7" s="56" customFormat="1" ht="20.25" customHeight="1" x14ac:dyDescent="0.2">
      <c r="A229" s="57"/>
      <c r="B229" s="90"/>
      <c r="C229" s="90" t="s">
        <v>418</v>
      </c>
      <c r="D229" s="179"/>
      <c r="E229" s="180"/>
      <c r="F229" s="150"/>
      <c r="G229" s="181"/>
    </row>
    <row r="230" spans="1:7" s="56" customFormat="1" ht="21" customHeight="1" x14ac:dyDescent="0.2">
      <c r="A230" s="57"/>
      <c r="B230" s="90"/>
      <c r="C230" s="90" t="s">
        <v>419</v>
      </c>
      <c r="D230" s="179"/>
      <c r="E230" s="180"/>
      <c r="F230" s="150"/>
      <c r="G230" s="181"/>
    </row>
    <row r="231" spans="1:7" s="56" customFormat="1" ht="31.5" customHeight="1" x14ac:dyDescent="0.2">
      <c r="A231" s="87" t="s">
        <v>596</v>
      </c>
      <c r="B231" s="174" t="s">
        <v>421</v>
      </c>
      <c r="C231" s="136" t="s">
        <v>420</v>
      </c>
      <c r="D231" s="120" t="s">
        <v>31</v>
      </c>
      <c r="E231" s="182">
        <v>24.35</v>
      </c>
      <c r="F231" s="150"/>
      <c r="G231" s="183">
        <f>ROUND(E231*F231,2)</f>
        <v>0</v>
      </c>
    </row>
    <row r="232" spans="1:7" s="56" customFormat="1" ht="20.25" customHeight="1" x14ac:dyDescent="0.2">
      <c r="A232" s="57"/>
      <c r="B232" s="90"/>
      <c r="C232" s="90" t="s">
        <v>422</v>
      </c>
      <c r="D232" s="179"/>
      <c r="E232" s="180"/>
      <c r="F232" s="150"/>
      <c r="G232" s="181"/>
    </row>
    <row r="233" spans="1:7" s="56" customFormat="1" ht="20.25" customHeight="1" x14ac:dyDescent="0.2">
      <c r="A233" s="57"/>
      <c r="B233" s="90"/>
      <c r="C233" s="90" t="s">
        <v>423</v>
      </c>
      <c r="D233" s="179"/>
      <c r="E233" s="180"/>
      <c r="F233" s="150"/>
      <c r="G233" s="181"/>
    </row>
    <row r="234" spans="1:7" s="56" customFormat="1" ht="20.25" customHeight="1" x14ac:dyDescent="0.2">
      <c r="A234" s="57"/>
      <c r="B234" s="90"/>
      <c r="C234" s="90" t="s">
        <v>424</v>
      </c>
      <c r="D234" s="179"/>
      <c r="E234" s="180"/>
      <c r="F234" s="150"/>
      <c r="G234" s="181"/>
    </row>
    <row r="235" spans="1:7" s="56" customFormat="1" ht="31.5" customHeight="1" x14ac:dyDescent="0.2">
      <c r="A235" s="87" t="s">
        <v>597</v>
      </c>
      <c r="B235" s="174" t="s">
        <v>426</v>
      </c>
      <c r="C235" s="136" t="s">
        <v>425</v>
      </c>
      <c r="D235" s="120" t="s">
        <v>31</v>
      </c>
      <c r="E235" s="182">
        <v>162.54</v>
      </c>
      <c r="F235" s="150"/>
      <c r="G235" s="183">
        <f>ROUND(E235*F235,2)</f>
        <v>0</v>
      </c>
    </row>
    <row r="236" spans="1:7" s="56" customFormat="1" ht="20.25" customHeight="1" x14ac:dyDescent="0.2">
      <c r="A236" s="57"/>
      <c r="B236" s="90"/>
      <c r="C236" s="90" t="s">
        <v>427</v>
      </c>
      <c r="D236" s="179"/>
      <c r="E236" s="180"/>
      <c r="F236" s="150"/>
      <c r="G236" s="181"/>
    </row>
    <row r="237" spans="1:7" s="56" customFormat="1" ht="31.5" customHeight="1" x14ac:dyDescent="0.2">
      <c r="A237" s="87" t="s">
        <v>598</v>
      </c>
      <c r="B237" s="174" t="s">
        <v>426</v>
      </c>
      <c r="C237" s="136" t="s">
        <v>428</v>
      </c>
      <c r="D237" s="120" t="s">
        <v>31</v>
      </c>
      <c r="E237" s="182">
        <v>20</v>
      </c>
      <c r="F237" s="150"/>
      <c r="G237" s="183">
        <f>ROUND(E237*F237,2)</f>
        <v>0</v>
      </c>
    </row>
    <row r="238" spans="1:7" s="56" customFormat="1" ht="20.25" customHeight="1" x14ac:dyDescent="0.2">
      <c r="A238" s="57"/>
      <c r="B238" s="90"/>
      <c r="C238" s="90" t="s">
        <v>429</v>
      </c>
      <c r="D238" s="179"/>
      <c r="E238" s="180"/>
      <c r="F238" s="150"/>
      <c r="G238" s="181"/>
    </row>
    <row r="239" spans="1:7" s="56" customFormat="1" ht="31.5" customHeight="1" x14ac:dyDescent="0.2">
      <c r="A239" s="87" t="s">
        <v>599</v>
      </c>
      <c r="B239" s="174" t="s">
        <v>431</v>
      </c>
      <c r="C239" s="136" t="s">
        <v>473</v>
      </c>
      <c r="D239" s="120" t="s">
        <v>31</v>
      </c>
      <c r="E239" s="182">
        <v>80.59</v>
      </c>
      <c r="F239" s="150"/>
      <c r="G239" s="183">
        <f>ROUND(E239*F239,2)</f>
        <v>0</v>
      </c>
    </row>
    <row r="240" spans="1:7" s="56" customFormat="1" ht="31.5" customHeight="1" x14ac:dyDescent="0.2">
      <c r="A240" s="87" t="s">
        <v>600</v>
      </c>
      <c r="B240" s="174" t="s">
        <v>431</v>
      </c>
      <c r="C240" s="136" t="s">
        <v>472</v>
      </c>
      <c r="D240" s="120" t="s">
        <v>31</v>
      </c>
      <c r="E240" s="182">
        <v>81.95</v>
      </c>
      <c r="F240" s="150"/>
      <c r="G240" s="183">
        <f>ROUND(E240*F240,2)</f>
        <v>0</v>
      </c>
    </row>
    <row r="241" spans="1:7" s="56" customFormat="1" ht="20.25" customHeight="1" x14ac:dyDescent="0.2">
      <c r="A241" s="57"/>
      <c r="B241" s="90"/>
      <c r="C241" s="90" t="s">
        <v>432</v>
      </c>
      <c r="D241" s="179"/>
      <c r="E241" s="180"/>
      <c r="F241" s="150"/>
      <c r="G241" s="181"/>
    </row>
    <row r="242" spans="1:7" s="56" customFormat="1" ht="31.5" customHeight="1" x14ac:dyDescent="0.2">
      <c r="A242" s="87" t="s">
        <v>601</v>
      </c>
      <c r="B242" s="174" t="s">
        <v>435</v>
      </c>
      <c r="C242" s="136" t="s">
        <v>433</v>
      </c>
      <c r="D242" s="120" t="s">
        <v>31</v>
      </c>
      <c r="E242" s="182">
        <v>80.59</v>
      </c>
      <c r="F242" s="150"/>
      <c r="G242" s="183">
        <f>ROUND(E242*F242,2)</f>
        <v>0</v>
      </c>
    </row>
    <row r="243" spans="1:7" s="56" customFormat="1" ht="31.5" customHeight="1" x14ac:dyDescent="0.2">
      <c r="A243" s="87" t="s">
        <v>602</v>
      </c>
      <c r="B243" s="174" t="s">
        <v>435</v>
      </c>
      <c r="C243" s="136" t="s">
        <v>434</v>
      </c>
      <c r="D243" s="120" t="s">
        <v>31</v>
      </c>
      <c r="E243" s="182">
        <v>21.71</v>
      </c>
      <c r="F243" s="150"/>
      <c r="G243" s="183">
        <f>ROUND(E243*F243,2)</f>
        <v>0</v>
      </c>
    </row>
    <row r="244" spans="1:7" s="56" customFormat="1" ht="20.25" customHeight="1" x14ac:dyDescent="0.2">
      <c r="A244" s="57"/>
      <c r="B244" s="90"/>
      <c r="C244" s="90" t="s">
        <v>436</v>
      </c>
      <c r="D244" s="179"/>
      <c r="E244" s="180"/>
      <c r="F244" s="150"/>
      <c r="G244" s="181"/>
    </row>
    <row r="245" spans="1:7" s="56" customFormat="1" ht="20.25" customHeight="1" x14ac:dyDescent="0.2">
      <c r="A245" s="57"/>
      <c r="B245" s="90"/>
      <c r="C245" s="90" t="s">
        <v>437</v>
      </c>
      <c r="D245" s="179"/>
      <c r="E245" s="180"/>
      <c r="F245" s="150"/>
      <c r="G245" s="181"/>
    </row>
    <row r="246" spans="1:7" s="56" customFormat="1" ht="31.5" customHeight="1" x14ac:dyDescent="0.2">
      <c r="A246" s="87" t="s">
        <v>603</v>
      </c>
      <c r="B246" s="174" t="s">
        <v>439</v>
      </c>
      <c r="C246" s="136" t="s">
        <v>437</v>
      </c>
      <c r="D246" s="120" t="s">
        <v>31</v>
      </c>
      <c r="E246" s="182">
        <v>44</v>
      </c>
      <c r="F246" s="150"/>
      <c r="G246" s="183">
        <f>ROUND(E246*F246,2)</f>
        <v>0</v>
      </c>
    </row>
    <row r="247" spans="1:7" s="56" customFormat="1" ht="20.25" customHeight="1" x14ac:dyDescent="0.2">
      <c r="A247" s="57"/>
      <c r="B247" s="90"/>
      <c r="C247" s="90" t="s">
        <v>440</v>
      </c>
      <c r="D247" s="179"/>
      <c r="E247" s="180"/>
      <c r="F247" s="150"/>
      <c r="G247" s="181"/>
    </row>
    <row r="248" spans="1:7" s="56" customFormat="1" ht="20.25" customHeight="1" x14ac:dyDescent="0.2">
      <c r="A248" s="57"/>
      <c r="B248" s="90"/>
      <c r="C248" s="90" t="s">
        <v>441</v>
      </c>
      <c r="D248" s="179"/>
      <c r="E248" s="180"/>
      <c r="F248" s="150"/>
      <c r="G248" s="181"/>
    </row>
    <row r="249" spans="1:7" s="56" customFormat="1" ht="20.25" customHeight="1" x14ac:dyDescent="0.2">
      <c r="A249" s="57"/>
      <c r="B249" s="90"/>
      <c r="C249" s="90" t="s">
        <v>438</v>
      </c>
      <c r="D249" s="179"/>
      <c r="E249" s="180"/>
      <c r="F249" s="150"/>
      <c r="G249" s="181"/>
    </row>
    <row r="250" spans="1:7" s="56" customFormat="1" ht="27" customHeight="1" x14ac:dyDescent="0.2">
      <c r="A250" s="87" t="s">
        <v>604</v>
      </c>
      <c r="B250" s="174" t="s">
        <v>444</v>
      </c>
      <c r="C250" s="136" t="s">
        <v>442</v>
      </c>
      <c r="D250" s="120" t="s">
        <v>31</v>
      </c>
      <c r="E250" s="182">
        <v>5.38</v>
      </c>
      <c r="F250" s="150"/>
      <c r="G250" s="183">
        <f>ROUND(E250*F250,2)</f>
        <v>0</v>
      </c>
    </row>
    <row r="251" spans="1:7" s="56" customFormat="1" ht="26.25" customHeight="1" x14ac:dyDescent="0.2">
      <c r="A251" s="87" t="s">
        <v>605</v>
      </c>
      <c r="B251" s="174" t="s">
        <v>444</v>
      </c>
      <c r="C251" s="136" t="s">
        <v>443</v>
      </c>
      <c r="D251" s="168" t="s">
        <v>31</v>
      </c>
      <c r="E251" s="188">
        <v>241.77</v>
      </c>
      <c r="F251" s="150"/>
      <c r="G251" s="151"/>
    </row>
    <row r="252" spans="1:7" s="56" customFormat="1" ht="26.25" customHeight="1" x14ac:dyDescent="0.2">
      <c r="A252" s="87" t="s">
        <v>606</v>
      </c>
      <c r="B252" s="174" t="s">
        <v>444</v>
      </c>
      <c r="C252" s="136" t="s">
        <v>474</v>
      </c>
      <c r="D252" s="168" t="s">
        <v>31</v>
      </c>
      <c r="E252" s="188">
        <v>89.6</v>
      </c>
      <c r="F252" s="150"/>
      <c r="G252" s="151"/>
    </row>
    <row r="253" spans="1:7" s="56" customFormat="1" ht="20.25" customHeight="1" x14ac:dyDescent="0.2">
      <c r="A253" s="57"/>
      <c r="B253" s="90"/>
      <c r="C253" s="90" t="s">
        <v>445</v>
      </c>
      <c r="D253" s="179"/>
      <c r="E253" s="180"/>
      <c r="F253" s="150"/>
      <c r="G253" s="181"/>
    </row>
    <row r="254" spans="1:7" s="56" customFormat="1" ht="31.5" customHeight="1" x14ac:dyDescent="0.2">
      <c r="A254" s="87" t="s">
        <v>607</v>
      </c>
      <c r="B254" s="174" t="s">
        <v>447</v>
      </c>
      <c r="C254" s="136" t="s">
        <v>446</v>
      </c>
      <c r="D254" s="120" t="s">
        <v>31</v>
      </c>
      <c r="E254" s="182">
        <v>21.71</v>
      </c>
      <c r="F254" s="150"/>
      <c r="G254" s="183">
        <f>ROUND(E254*F254,2)</f>
        <v>0</v>
      </c>
    </row>
    <row r="255" spans="1:7" s="56" customFormat="1" ht="20.25" customHeight="1" x14ac:dyDescent="0.2">
      <c r="A255" s="57"/>
      <c r="B255" s="90"/>
      <c r="C255" s="90" t="s">
        <v>448</v>
      </c>
      <c r="D255" s="179"/>
      <c r="E255" s="180"/>
      <c r="F255" s="150"/>
      <c r="G255" s="181"/>
    </row>
    <row r="256" spans="1:7" s="56" customFormat="1" ht="31.5" customHeight="1" x14ac:dyDescent="0.2">
      <c r="A256" s="87" t="s">
        <v>608</v>
      </c>
      <c r="B256" s="174" t="s">
        <v>450</v>
      </c>
      <c r="C256" s="136" t="s">
        <v>449</v>
      </c>
      <c r="D256" s="120" t="s">
        <v>55</v>
      </c>
      <c r="E256" s="182">
        <v>641.25</v>
      </c>
      <c r="F256" s="150"/>
      <c r="G256" s="183">
        <f>ROUND(E256*F256,2)</f>
        <v>0</v>
      </c>
    </row>
    <row r="257" spans="1:7" s="56" customFormat="1" ht="20.25" customHeight="1" x14ac:dyDescent="0.2">
      <c r="A257" s="57"/>
      <c r="B257" s="90"/>
      <c r="C257" s="90" t="s">
        <v>451</v>
      </c>
      <c r="D257" s="179"/>
      <c r="E257" s="180"/>
      <c r="F257" s="150"/>
      <c r="G257" s="181"/>
    </row>
    <row r="258" spans="1:7" s="56" customFormat="1" ht="23.25" customHeight="1" x14ac:dyDescent="0.2">
      <c r="A258" s="87" t="s">
        <v>609</v>
      </c>
      <c r="B258" s="174" t="s">
        <v>454</v>
      </c>
      <c r="C258" s="136" t="s">
        <v>452</v>
      </c>
      <c r="D258" s="120" t="s">
        <v>33</v>
      </c>
      <c r="E258" s="182">
        <v>22</v>
      </c>
      <c r="F258" s="150"/>
      <c r="G258" s="183">
        <f>ROUND(E258*F258,2)</f>
        <v>0</v>
      </c>
    </row>
    <row r="259" spans="1:7" s="56" customFormat="1" ht="28.5" customHeight="1" x14ac:dyDescent="0.2">
      <c r="A259" s="87" t="s">
        <v>610</v>
      </c>
      <c r="B259" s="174" t="s">
        <v>454</v>
      </c>
      <c r="C259" s="136" t="s">
        <v>453</v>
      </c>
      <c r="D259" s="120" t="s">
        <v>33</v>
      </c>
      <c r="E259" s="189">
        <v>1</v>
      </c>
      <c r="F259" s="186"/>
      <c r="G259" s="183">
        <f>ROUND(E259*F259,2)</f>
        <v>0</v>
      </c>
    </row>
    <row r="260" spans="1:7" s="56" customFormat="1" ht="20.25" customHeight="1" x14ac:dyDescent="0.2">
      <c r="A260" s="57"/>
      <c r="B260" s="90"/>
      <c r="C260" s="90" t="s">
        <v>455</v>
      </c>
      <c r="D260" s="179"/>
      <c r="E260" s="180"/>
      <c r="F260" s="150"/>
      <c r="G260" s="181"/>
    </row>
    <row r="261" spans="1:7" s="56" customFormat="1" ht="27.75" customHeight="1" x14ac:dyDescent="0.2">
      <c r="A261" s="87" t="s">
        <v>611</v>
      </c>
      <c r="B261" s="174" t="s">
        <v>457</v>
      </c>
      <c r="C261" s="136" t="s">
        <v>456</v>
      </c>
      <c r="D261" s="120" t="s">
        <v>55</v>
      </c>
      <c r="E261" s="182">
        <v>710.13</v>
      </c>
      <c r="F261" s="150"/>
      <c r="G261" s="183">
        <f>ROUND(E261*F261,2)</f>
        <v>0</v>
      </c>
    </row>
    <row r="262" spans="1:7" s="56" customFormat="1" ht="20.25" customHeight="1" x14ac:dyDescent="0.2">
      <c r="A262" s="57"/>
      <c r="B262" s="90"/>
      <c r="C262" s="90" t="s">
        <v>458</v>
      </c>
      <c r="D262" s="179"/>
      <c r="E262" s="180"/>
      <c r="F262" s="150"/>
      <c r="G262" s="181"/>
    </row>
    <row r="263" spans="1:7" s="56" customFormat="1" ht="20.25" customHeight="1" x14ac:dyDescent="0.2">
      <c r="A263" s="57"/>
      <c r="B263" s="90"/>
      <c r="C263" s="90" t="s">
        <v>459</v>
      </c>
      <c r="D263" s="179"/>
      <c r="E263" s="180"/>
      <c r="F263" s="150"/>
      <c r="G263" s="181"/>
    </row>
    <row r="264" spans="1:7" s="56" customFormat="1" ht="31.5" customHeight="1" x14ac:dyDescent="0.2">
      <c r="A264" s="87" t="s">
        <v>612</v>
      </c>
      <c r="B264" s="174" t="s">
        <v>462</v>
      </c>
      <c r="C264" s="136" t="s">
        <v>460</v>
      </c>
      <c r="D264" s="375" t="s">
        <v>16</v>
      </c>
      <c r="E264" s="376"/>
      <c r="F264" s="150"/>
      <c r="G264" s="183">
        <f>ROUND(E264*F264,2)</f>
        <v>0</v>
      </c>
    </row>
    <row r="265" spans="1:7" s="56" customFormat="1" ht="43.5" customHeight="1" x14ac:dyDescent="0.2">
      <c r="A265" s="345" t="s">
        <v>475</v>
      </c>
      <c r="B265" s="341"/>
      <c r="C265" s="341"/>
      <c r="D265" s="341"/>
      <c r="E265" s="341"/>
      <c r="F265" s="341"/>
      <c r="G265" s="184">
        <f>SUM(G138:G264)</f>
        <v>0</v>
      </c>
    </row>
    <row r="266" spans="1:7" s="56" customFormat="1" ht="26.25" customHeight="1" x14ac:dyDescent="0.2">
      <c r="A266" s="171" t="s">
        <v>95</v>
      </c>
      <c r="B266" s="172"/>
      <c r="C266" s="173" t="s">
        <v>476</v>
      </c>
      <c r="D266" s="175" t="s">
        <v>24</v>
      </c>
      <c r="E266" s="176" t="s">
        <v>24</v>
      </c>
      <c r="F266" s="177"/>
      <c r="G266" s="178"/>
    </row>
    <row r="267" spans="1:7" s="56" customFormat="1" ht="21" customHeight="1" x14ac:dyDescent="0.2">
      <c r="A267" s="57"/>
      <c r="B267" s="90"/>
      <c r="C267" s="90" t="s">
        <v>300</v>
      </c>
      <c r="D267" s="179"/>
      <c r="E267" s="180"/>
      <c r="F267" s="150"/>
      <c r="G267" s="181"/>
    </row>
    <row r="268" spans="1:7" s="56" customFormat="1" ht="27" customHeight="1" x14ac:dyDescent="0.2">
      <c r="A268" s="87" t="s">
        <v>613</v>
      </c>
      <c r="B268" s="174" t="s">
        <v>303</v>
      </c>
      <c r="C268" s="136" t="s">
        <v>300</v>
      </c>
      <c r="D268" s="120" t="s">
        <v>16</v>
      </c>
      <c r="E268" s="182">
        <v>1</v>
      </c>
      <c r="F268" s="150"/>
      <c r="G268" s="183">
        <f>ROUND(E268*F268,2)</f>
        <v>0</v>
      </c>
    </row>
    <row r="269" spans="1:7" s="56" customFormat="1" ht="19.5" customHeight="1" x14ac:dyDescent="0.2">
      <c r="A269" s="57"/>
      <c r="B269" s="90"/>
      <c r="C269" s="90" t="s">
        <v>301</v>
      </c>
      <c r="D269" s="179"/>
      <c r="E269" s="180"/>
      <c r="F269" s="150"/>
      <c r="G269" s="181"/>
    </row>
    <row r="270" spans="1:7" s="56" customFormat="1" ht="20.25" customHeight="1" x14ac:dyDescent="0.2">
      <c r="A270" s="57"/>
      <c r="B270" s="90"/>
      <c r="C270" s="90" t="s">
        <v>302</v>
      </c>
      <c r="D270" s="179"/>
      <c r="E270" s="180"/>
      <c r="F270" s="150"/>
      <c r="G270" s="181"/>
    </row>
    <row r="271" spans="1:7" s="56" customFormat="1" ht="31.5" customHeight="1" x14ac:dyDescent="0.2">
      <c r="A271" s="87" t="s">
        <v>614</v>
      </c>
      <c r="B271" s="196" t="s">
        <v>308</v>
      </c>
      <c r="C271" s="136" t="s">
        <v>304</v>
      </c>
      <c r="D271" s="120" t="s">
        <v>175</v>
      </c>
      <c r="E271" s="182">
        <v>606.24</v>
      </c>
      <c r="F271" s="150"/>
      <c r="G271" s="183">
        <f>ROUND(E271*F271,2)</f>
        <v>0</v>
      </c>
    </row>
    <row r="272" spans="1:7" s="56" customFormat="1" ht="31.5" customHeight="1" x14ac:dyDescent="0.2">
      <c r="A272" s="87" t="s">
        <v>615</v>
      </c>
      <c r="B272" s="196" t="s">
        <v>309</v>
      </c>
      <c r="C272" s="136" t="s">
        <v>305</v>
      </c>
      <c r="D272" s="120" t="s">
        <v>175</v>
      </c>
      <c r="E272" s="182">
        <v>255.3</v>
      </c>
      <c r="F272" s="150"/>
      <c r="G272" s="183">
        <f t="shared" ref="G272:G275" si="20">ROUND(E272*F272,2)</f>
        <v>0</v>
      </c>
    </row>
    <row r="273" spans="1:7" s="56" customFormat="1" ht="31.5" customHeight="1" x14ac:dyDescent="0.2">
      <c r="A273" s="87" t="s">
        <v>616</v>
      </c>
      <c r="B273" s="196" t="s">
        <v>309</v>
      </c>
      <c r="C273" s="136" t="s">
        <v>306</v>
      </c>
      <c r="D273" s="120" t="s">
        <v>175</v>
      </c>
      <c r="E273" s="182">
        <v>3902.1</v>
      </c>
      <c r="F273" s="150"/>
      <c r="G273" s="183">
        <f t="shared" si="20"/>
        <v>0</v>
      </c>
    </row>
    <row r="274" spans="1:7" s="56" customFormat="1" ht="31.5" customHeight="1" x14ac:dyDescent="0.2">
      <c r="A274" s="87" t="s">
        <v>617</v>
      </c>
      <c r="B274" s="196" t="s">
        <v>309</v>
      </c>
      <c r="C274" s="136" t="s">
        <v>477</v>
      </c>
      <c r="D274" s="120" t="s">
        <v>175</v>
      </c>
      <c r="E274" s="182">
        <v>4296</v>
      </c>
      <c r="F274" s="150"/>
      <c r="G274" s="183">
        <f t="shared" si="20"/>
        <v>0</v>
      </c>
    </row>
    <row r="275" spans="1:7" s="56" customFormat="1" ht="31.5" customHeight="1" x14ac:dyDescent="0.2">
      <c r="A275" s="87" t="s">
        <v>618</v>
      </c>
      <c r="B275" s="196" t="s">
        <v>309</v>
      </c>
      <c r="C275" s="136" t="s">
        <v>307</v>
      </c>
      <c r="D275" s="120" t="s">
        <v>175</v>
      </c>
      <c r="E275" s="182">
        <v>478.78</v>
      </c>
      <c r="F275" s="150"/>
      <c r="G275" s="183">
        <f t="shared" si="20"/>
        <v>0</v>
      </c>
    </row>
    <row r="276" spans="1:7" s="56" customFormat="1" ht="19.5" customHeight="1" x14ac:dyDescent="0.2">
      <c r="A276" s="57"/>
      <c r="B276" s="90"/>
      <c r="C276" s="90" t="s">
        <v>311</v>
      </c>
      <c r="D276" s="179"/>
      <c r="E276" s="180"/>
      <c r="F276" s="150"/>
      <c r="G276" s="181"/>
    </row>
    <row r="277" spans="1:7" s="56" customFormat="1" ht="20.25" customHeight="1" x14ac:dyDescent="0.2">
      <c r="A277" s="57"/>
      <c r="B277" s="90"/>
      <c r="C277" s="90" t="s">
        <v>312</v>
      </c>
      <c r="D277" s="179"/>
      <c r="E277" s="180"/>
      <c r="F277" s="150"/>
      <c r="G277" s="181"/>
    </row>
    <row r="278" spans="1:7" s="56" customFormat="1" ht="31.5" customHeight="1" x14ac:dyDescent="0.2">
      <c r="A278" s="87" t="s">
        <v>619</v>
      </c>
      <c r="B278" s="196" t="s">
        <v>320</v>
      </c>
      <c r="C278" s="136" t="s">
        <v>313</v>
      </c>
      <c r="D278" s="120" t="s">
        <v>319</v>
      </c>
      <c r="E278" s="182">
        <v>23015</v>
      </c>
      <c r="F278" s="150"/>
      <c r="G278" s="183">
        <f>ROUND(E278*F278,2)</f>
        <v>0</v>
      </c>
    </row>
    <row r="279" spans="1:7" s="56" customFormat="1" ht="31.5" customHeight="1" x14ac:dyDescent="0.2">
      <c r="A279" s="87" t="s">
        <v>620</v>
      </c>
      <c r="B279" s="196" t="s">
        <v>320</v>
      </c>
      <c r="C279" s="136" t="s">
        <v>478</v>
      </c>
      <c r="D279" s="120" t="s">
        <v>319</v>
      </c>
      <c r="E279" s="182">
        <v>6598</v>
      </c>
      <c r="F279" s="150"/>
      <c r="G279" s="183">
        <f t="shared" ref="G279:G282" si="21">ROUND(E279*F279,2)</f>
        <v>0</v>
      </c>
    </row>
    <row r="280" spans="1:7" s="56" customFormat="1" ht="31.5" customHeight="1" x14ac:dyDescent="0.2">
      <c r="A280" s="87" t="s">
        <v>621</v>
      </c>
      <c r="B280" s="196" t="s">
        <v>320</v>
      </c>
      <c r="C280" s="136" t="s">
        <v>479</v>
      </c>
      <c r="D280" s="120" t="s">
        <v>319</v>
      </c>
      <c r="E280" s="182">
        <v>41913</v>
      </c>
      <c r="F280" s="150"/>
      <c r="G280" s="183">
        <f t="shared" si="21"/>
        <v>0</v>
      </c>
    </row>
    <row r="281" spans="1:7" s="56" customFormat="1" ht="31.5" customHeight="1" x14ac:dyDescent="0.2">
      <c r="A281" s="87" t="s">
        <v>622</v>
      </c>
      <c r="B281" s="196" t="s">
        <v>320</v>
      </c>
      <c r="C281" s="136" t="s">
        <v>317</v>
      </c>
      <c r="D281" s="120" t="s">
        <v>319</v>
      </c>
      <c r="E281" s="182">
        <v>9108</v>
      </c>
      <c r="F281" s="150"/>
      <c r="G281" s="183">
        <f t="shared" si="21"/>
        <v>0</v>
      </c>
    </row>
    <row r="282" spans="1:7" s="56" customFormat="1" ht="31.5" customHeight="1" x14ac:dyDescent="0.2">
      <c r="A282" s="87" t="s">
        <v>623</v>
      </c>
      <c r="B282" s="196" t="s">
        <v>320</v>
      </c>
      <c r="C282" s="136" t="s">
        <v>318</v>
      </c>
      <c r="D282" s="120" t="s">
        <v>319</v>
      </c>
      <c r="E282" s="182">
        <v>4064</v>
      </c>
      <c r="F282" s="150"/>
      <c r="G282" s="183">
        <f t="shared" si="21"/>
        <v>0</v>
      </c>
    </row>
    <row r="283" spans="1:7" s="56" customFormat="1" ht="19.5" customHeight="1" x14ac:dyDescent="0.2">
      <c r="A283" s="57"/>
      <c r="B283" s="90"/>
      <c r="C283" s="90" t="s">
        <v>343</v>
      </c>
      <c r="D283" s="179"/>
      <c r="E283" s="180"/>
      <c r="F283" s="150"/>
      <c r="G283" s="181"/>
    </row>
    <row r="284" spans="1:7" s="56" customFormat="1" ht="20.25" customHeight="1" x14ac:dyDescent="0.2">
      <c r="A284" s="57"/>
      <c r="B284" s="90"/>
      <c r="C284" s="90" t="s">
        <v>331</v>
      </c>
      <c r="D284" s="179"/>
      <c r="E284" s="180"/>
      <c r="F284" s="150"/>
      <c r="G284" s="181"/>
    </row>
    <row r="285" spans="1:7" s="56" customFormat="1" ht="20.25" customHeight="1" x14ac:dyDescent="0.2">
      <c r="A285" s="57"/>
      <c r="B285" s="90"/>
      <c r="C285" s="90" t="s">
        <v>332</v>
      </c>
      <c r="D285" s="179"/>
      <c r="E285" s="180"/>
      <c r="F285" s="150"/>
      <c r="G285" s="181"/>
    </row>
    <row r="286" spans="1:7" s="56" customFormat="1" ht="31.5" customHeight="1" x14ac:dyDescent="0.2">
      <c r="A286" s="87" t="s">
        <v>624</v>
      </c>
      <c r="B286" s="196" t="s">
        <v>335</v>
      </c>
      <c r="C286" s="136" t="s">
        <v>333</v>
      </c>
      <c r="D286" s="120" t="s">
        <v>175</v>
      </c>
      <c r="E286" s="182">
        <v>177.2</v>
      </c>
      <c r="F286" s="150"/>
      <c r="G286" s="183">
        <f>ROUND(E286*F286,2)</f>
        <v>0</v>
      </c>
    </row>
    <row r="287" spans="1:7" s="56" customFormat="1" ht="20.25" customHeight="1" x14ac:dyDescent="0.2">
      <c r="A287" s="57"/>
      <c r="B287" s="90"/>
      <c r="C287" s="90" t="s">
        <v>334</v>
      </c>
      <c r="D287" s="179"/>
      <c r="E287" s="180"/>
      <c r="F287" s="150"/>
      <c r="G287" s="181"/>
    </row>
    <row r="288" spans="1:7" s="56" customFormat="1" ht="31.5" customHeight="1" x14ac:dyDescent="0.2">
      <c r="A288" s="87" t="s">
        <v>625</v>
      </c>
      <c r="B288" s="196" t="s">
        <v>335</v>
      </c>
      <c r="C288" s="136" t="s">
        <v>480</v>
      </c>
      <c r="D288" s="120" t="s">
        <v>175</v>
      </c>
      <c r="E288" s="182">
        <v>88.6</v>
      </c>
      <c r="F288" s="150"/>
      <c r="G288" s="183">
        <f>ROUND(E288*F288,2)</f>
        <v>0</v>
      </c>
    </row>
    <row r="289" spans="1:7" s="56" customFormat="1" ht="20.25" customHeight="1" x14ac:dyDescent="0.2">
      <c r="A289" s="57"/>
      <c r="B289" s="90"/>
      <c r="C289" s="90" t="s">
        <v>337</v>
      </c>
      <c r="D289" s="179"/>
      <c r="E289" s="180"/>
      <c r="F289" s="150"/>
      <c r="G289" s="181"/>
    </row>
    <row r="290" spans="1:7" s="56" customFormat="1" ht="31.5" customHeight="1" x14ac:dyDescent="0.2">
      <c r="A290" s="87" t="s">
        <v>626</v>
      </c>
      <c r="B290" s="196" t="s">
        <v>335</v>
      </c>
      <c r="C290" s="136" t="s">
        <v>481</v>
      </c>
      <c r="D290" s="120" t="s">
        <v>175</v>
      </c>
      <c r="E290" s="182">
        <v>250.3</v>
      </c>
      <c r="F290" s="150"/>
      <c r="G290" s="183">
        <f>ROUND(E290*F290,2)</f>
        <v>0</v>
      </c>
    </row>
    <row r="291" spans="1:7" s="56" customFormat="1" ht="20.25" customHeight="1" x14ac:dyDescent="0.2">
      <c r="A291" s="87"/>
      <c r="B291" s="90"/>
      <c r="C291" s="90" t="s">
        <v>339</v>
      </c>
      <c r="D291" s="179"/>
      <c r="E291" s="180"/>
      <c r="F291" s="150"/>
      <c r="G291" s="181"/>
    </row>
    <row r="292" spans="1:7" s="56" customFormat="1" ht="31.5" customHeight="1" x14ac:dyDescent="0.2">
      <c r="A292" s="87" t="s">
        <v>627</v>
      </c>
      <c r="B292" s="196" t="s">
        <v>335</v>
      </c>
      <c r="C292" s="136" t="s">
        <v>340</v>
      </c>
      <c r="D292" s="120" t="s">
        <v>175</v>
      </c>
      <c r="E292" s="182">
        <v>41.5</v>
      </c>
      <c r="F292" s="150"/>
      <c r="G292" s="183">
        <f>ROUND(E292*F292,2)</f>
        <v>0</v>
      </c>
    </row>
    <row r="293" spans="1:7" s="56" customFormat="1" ht="31.5" customHeight="1" x14ac:dyDescent="0.2">
      <c r="A293" s="87" t="s">
        <v>628</v>
      </c>
      <c r="B293" s="196" t="s">
        <v>335</v>
      </c>
      <c r="C293" s="136" t="s">
        <v>341</v>
      </c>
      <c r="D293" s="120" t="s">
        <v>175</v>
      </c>
      <c r="E293" s="182">
        <v>135.1</v>
      </c>
      <c r="F293" s="150"/>
      <c r="G293" s="183">
        <f t="shared" ref="G293" si="22">ROUND(E293*F293,2)</f>
        <v>0</v>
      </c>
    </row>
    <row r="294" spans="1:7" s="56" customFormat="1" ht="20.25" customHeight="1" x14ac:dyDescent="0.2">
      <c r="A294" s="57"/>
      <c r="B294" s="90"/>
      <c r="C294" s="90" t="s">
        <v>344</v>
      </c>
      <c r="D294" s="179"/>
      <c r="E294" s="180"/>
      <c r="F294" s="150"/>
      <c r="G294" s="181"/>
    </row>
    <row r="295" spans="1:7" s="56" customFormat="1" ht="20.25" customHeight="1" x14ac:dyDescent="0.2">
      <c r="A295" s="57"/>
      <c r="B295" s="90"/>
      <c r="C295" s="90" t="s">
        <v>345</v>
      </c>
      <c r="D295" s="179"/>
      <c r="E295" s="180"/>
      <c r="F295" s="150"/>
      <c r="G295" s="181"/>
    </row>
    <row r="296" spans="1:7" s="56" customFormat="1" ht="31.5" customHeight="1" x14ac:dyDescent="0.2">
      <c r="A296" s="87" t="s">
        <v>629</v>
      </c>
      <c r="B296" s="196" t="s">
        <v>347</v>
      </c>
      <c r="C296" s="136" t="s">
        <v>346</v>
      </c>
      <c r="D296" s="120" t="s">
        <v>175</v>
      </c>
      <c r="E296" s="182">
        <v>35.299999999999997</v>
      </c>
      <c r="F296" s="150"/>
      <c r="G296" s="183">
        <f>ROUND(E296*F296,2)</f>
        <v>0</v>
      </c>
    </row>
    <row r="297" spans="1:7" s="56" customFormat="1" ht="20.25" customHeight="1" x14ac:dyDescent="0.2">
      <c r="A297" s="57"/>
      <c r="B297" s="90"/>
      <c r="C297" s="90" t="s">
        <v>348</v>
      </c>
      <c r="D297" s="179"/>
      <c r="E297" s="180"/>
      <c r="F297" s="150"/>
      <c r="G297" s="181"/>
    </row>
    <row r="298" spans="1:7" s="56" customFormat="1" ht="20.25" customHeight="1" x14ac:dyDescent="0.2">
      <c r="A298" s="57"/>
      <c r="B298" s="90"/>
      <c r="C298" s="90" t="s">
        <v>349</v>
      </c>
      <c r="D298" s="179"/>
      <c r="E298" s="180"/>
      <c r="F298" s="150"/>
      <c r="G298" s="181"/>
    </row>
    <row r="299" spans="1:7" s="56" customFormat="1" ht="31.5" customHeight="1" x14ac:dyDescent="0.2">
      <c r="A299" s="87" t="s">
        <v>630</v>
      </c>
      <c r="B299" s="196" t="s">
        <v>351</v>
      </c>
      <c r="C299" s="136" t="s">
        <v>350</v>
      </c>
      <c r="D299" s="120" t="s">
        <v>31</v>
      </c>
      <c r="E299" s="182">
        <v>139.99</v>
      </c>
      <c r="F299" s="150"/>
      <c r="G299" s="183">
        <f>ROUND(E299*F299,2)</f>
        <v>0</v>
      </c>
    </row>
    <row r="300" spans="1:7" s="56" customFormat="1" ht="20.25" customHeight="1" x14ac:dyDescent="0.2">
      <c r="A300" s="57"/>
      <c r="B300" s="90"/>
      <c r="C300" s="90" t="s">
        <v>358</v>
      </c>
      <c r="D300" s="179"/>
      <c r="E300" s="180"/>
      <c r="F300" s="150"/>
      <c r="G300" s="181"/>
    </row>
    <row r="301" spans="1:7" s="56" customFormat="1" ht="20.25" customHeight="1" x14ac:dyDescent="0.2">
      <c r="A301" s="57"/>
      <c r="B301" s="90"/>
      <c r="C301" s="90" t="s">
        <v>911</v>
      </c>
      <c r="D301" s="179"/>
      <c r="E301" s="180"/>
      <c r="F301" s="150"/>
      <c r="G301" s="181"/>
    </row>
    <row r="302" spans="1:7" s="56" customFormat="1" ht="31.5" customHeight="1" x14ac:dyDescent="0.2">
      <c r="A302" s="87" t="s">
        <v>631</v>
      </c>
      <c r="B302" s="196" t="s">
        <v>362</v>
      </c>
      <c r="C302" s="136" t="s">
        <v>909</v>
      </c>
      <c r="D302" s="120" t="s">
        <v>33</v>
      </c>
      <c r="E302" s="182">
        <v>96</v>
      </c>
      <c r="F302" s="150"/>
      <c r="G302" s="183">
        <f>ROUND(E302*F302,2)</f>
        <v>0</v>
      </c>
    </row>
    <row r="303" spans="1:7" s="56" customFormat="1" ht="31.5" customHeight="1" x14ac:dyDescent="0.2">
      <c r="A303" s="87" t="s">
        <v>632</v>
      </c>
      <c r="B303" s="196" t="s">
        <v>362</v>
      </c>
      <c r="C303" s="136" t="s">
        <v>360</v>
      </c>
      <c r="D303" s="120" t="s">
        <v>33</v>
      </c>
      <c r="E303" s="195">
        <v>2</v>
      </c>
      <c r="F303" s="150"/>
      <c r="G303" s="183">
        <f t="shared" ref="G303" si="23">ROUND(E303*F303,2)</f>
        <v>0</v>
      </c>
    </row>
    <row r="304" spans="1:7" s="56" customFormat="1" ht="20.25" customHeight="1" x14ac:dyDescent="0.2">
      <c r="A304" s="57"/>
      <c r="B304" s="90"/>
      <c r="C304" s="353" t="s">
        <v>363</v>
      </c>
      <c r="D304" s="354"/>
      <c r="E304" s="355"/>
      <c r="F304" s="150"/>
      <c r="G304" s="181"/>
    </row>
    <row r="305" spans="1:7" s="56" customFormat="1" ht="31.5" customHeight="1" x14ac:dyDescent="0.2">
      <c r="A305" s="87" t="s">
        <v>633</v>
      </c>
      <c r="B305" s="174" t="s">
        <v>421</v>
      </c>
      <c r="C305" s="136" t="s">
        <v>364</v>
      </c>
      <c r="D305" s="120" t="s">
        <v>31</v>
      </c>
      <c r="E305" s="182">
        <v>28</v>
      </c>
      <c r="F305" s="150"/>
      <c r="G305" s="183">
        <f>ROUND(E305*F305,2)</f>
        <v>0</v>
      </c>
    </row>
    <row r="306" spans="1:7" s="56" customFormat="1" ht="31.5" customHeight="1" x14ac:dyDescent="0.2">
      <c r="A306" s="87" t="s">
        <v>634</v>
      </c>
      <c r="B306" s="174" t="s">
        <v>421</v>
      </c>
      <c r="C306" s="136" t="s">
        <v>365</v>
      </c>
      <c r="D306" s="120" t="s">
        <v>31</v>
      </c>
      <c r="E306" s="182">
        <v>33.6</v>
      </c>
      <c r="F306" s="150"/>
      <c r="G306" s="183">
        <f t="shared" ref="G306" si="24">ROUND(E306*F306,2)</f>
        <v>0</v>
      </c>
    </row>
    <row r="307" spans="1:7" s="56" customFormat="1" ht="19.5" customHeight="1" x14ac:dyDescent="0.2">
      <c r="A307" s="57"/>
      <c r="B307" s="90"/>
      <c r="C307" s="90" t="s">
        <v>366</v>
      </c>
      <c r="D307" s="179"/>
      <c r="E307" s="180"/>
      <c r="F307" s="150"/>
      <c r="G307" s="181"/>
    </row>
    <row r="308" spans="1:7" s="56" customFormat="1" ht="20.25" customHeight="1" x14ac:dyDescent="0.2">
      <c r="A308" s="57"/>
      <c r="B308" s="90"/>
      <c r="C308" s="90" t="s">
        <v>367</v>
      </c>
      <c r="D308" s="179"/>
      <c r="E308" s="180"/>
      <c r="F308" s="150"/>
      <c r="G308" s="181"/>
    </row>
    <row r="309" spans="1:7" s="56" customFormat="1" ht="20.25" customHeight="1" x14ac:dyDescent="0.2">
      <c r="A309" s="57"/>
      <c r="B309" s="90"/>
      <c r="C309" s="90" t="s">
        <v>368</v>
      </c>
      <c r="D309" s="179"/>
      <c r="E309" s="180"/>
      <c r="F309" s="150"/>
      <c r="G309" s="181"/>
    </row>
    <row r="310" spans="1:7" s="56" customFormat="1" ht="31.5" customHeight="1" x14ac:dyDescent="0.2">
      <c r="A310" s="87" t="s">
        <v>635</v>
      </c>
      <c r="B310" s="196" t="s">
        <v>370</v>
      </c>
      <c r="C310" s="136" t="s">
        <v>369</v>
      </c>
      <c r="D310" s="120" t="s">
        <v>55</v>
      </c>
      <c r="E310" s="182">
        <v>599.70000000000005</v>
      </c>
      <c r="F310" s="150"/>
      <c r="G310" s="183">
        <f>ROUND(E310*F310,2)</f>
        <v>0</v>
      </c>
    </row>
    <row r="311" spans="1:7" s="56" customFormat="1" ht="20.25" customHeight="1" x14ac:dyDescent="0.2">
      <c r="A311" s="57"/>
      <c r="B311" s="90"/>
      <c r="C311" s="90" t="s">
        <v>371</v>
      </c>
      <c r="D311" s="179"/>
      <c r="E311" s="180"/>
      <c r="F311" s="150"/>
      <c r="G311" s="181"/>
    </row>
    <row r="312" spans="1:7" s="56" customFormat="1" ht="20.25" customHeight="1" x14ac:dyDescent="0.2">
      <c r="A312" s="57"/>
      <c r="B312" s="90"/>
      <c r="C312" s="90" t="s">
        <v>372</v>
      </c>
      <c r="D312" s="179"/>
      <c r="E312" s="180"/>
      <c r="F312" s="150"/>
      <c r="G312" s="181"/>
    </row>
    <row r="313" spans="1:7" s="56" customFormat="1" ht="31.5" customHeight="1" x14ac:dyDescent="0.2">
      <c r="A313" s="87" t="s">
        <v>636</v>
      </c>
      <c r="B313" s="196" t="s">
        <v>373</v>
      </c>
      <c r="C313" s="136" t="s">
        <v>374</v>
      </c>
      <c r="D313" s="120" t="s">
        <v>55</v>
      </c>
      <c r="E313" s="182">
        <v>267.3</v>
      </c>
      <c r="F313" s="150"/>
      <c r="G313" s="183">
        <f>ROUND(E313*F313,2)</f>
        <v>0</v>
      </c>
    </row>
    <row r="314" spans="1:7" s="56" customFormat="1" ht="27" customHeight="1" x14ac:dyDescent="0.2">
      <c r="A314" s="87" t="s">
        <v>637</v>
      </c>
      <c r="B314" s="196" t="s">
        <v>373</v>
      </c>
      <c r="C314" s="136" t="s">
        <v>375</v>
      </c>
      <c r="D314" s="120" t="s">
        <v>55</v>
      </c>
      <c r="E314" s="185">
        <v>17.2</v>
      </c>
      <c r="F314" s="150"/>
      <c r="G314" s="151"/>
    </row>
    <row r="315" spans="1:7" s="56" customFormat="1" ht="20.25" customHeight="1" x14ac:dyDescent="0.2">
      <c r="A315" s="57"/>
      <c r="B315" s="90"/>
      <c r="C315" s="90" t="s">
        <v>467</v>
      </c>
      <c r="D315" s="179"/>
      <c r="E315" s="180"/>
      <c r="F315" s="150"/>
      <c r="G315" s="181"/>
    </row>
    <row r="316" spans="1:7" s="56" customFormat="1" ht="31.5" customHeight="1" x14ac:dyDescent="0.2">
      <c r="A316" s="87" t="s">
        <v>638</v>
      </c>
      <c r="B316" s="196" t="s">
        <v>373</v>
      </c>
      <c r="C316" s="229" t="s">
        <v>945</v>
      </c>
      <c r="D316" s="120" t="s">
        <v>55</v>
      </c>
      <c r="E316" s="182">
        <v>110.63</v>
      </c>
      <c r="F316" s="150"/>
      <c r="G316" s="183">
        <f>ROUND(E316*F316,2)</f>
        <v>0</v>
      </c>
    </row>
    <row r="317" spans="1:7" s="56" customFormat="1" ht="20.25" customHeight="1" x14ac:dyDescent="0.2">
      <c r="A317" s="57"/>
      <c r="B317" s="90"/>
      <c r="C317" s="90" t="s">
        <v>376</v>
      </c>
      <c r="D317" s="179"/>
      <c r="E317" s="180"/>
      <c r="F317" s="150"/>
      <c r="G317" s="181"/>
    </row>
    <row r="318" spans="1:7" s="56" customFormat="1" ht="20.25" customHeight="1" x14ac:dyDescent="0.2">
      <c r="A318" s="57"/>
      <c r="B318" s="90"/>
      <c r="C318" s="90" t="s">
        <v>377</v>
      </c>
      <c r="D318" s="179"/>
      <c r="E318" s="180"/>
      <c r="F318" s="150"/>
      <c r="G318" s="181"/>
    </row>
    <row r="319" spans="1:7" s="56" customFormat="1" ht="31.5" customHeight="1" x14ac:dyDescent="0.2">
      <c r="A319" s="87" t="s">
        <v>639</v>
      </c>
      <c r="B319" s="196" t="s">
        <v>378</v>
      </c>
      <c r="C319" s="229" t="s">
        <v>854</v>
      </c>
      <c r="D319" s="120" t="s">
        <v>55</v>
      </c>
      <c r="E319" s="230">
        <v>96</v>
      </c>
      <c r="F319" s="150"/>
      <c r="G319" s="183">
        <f>ROUND(E319*F319,2)</f>
        <v>0</v>
      </c>
    </row>
    <row r="320" spans="1:7" s="56" customFormat="1" ht="20.25" customHeight="1" x14ac:dyDescent="0.2">
      <c r="A320" s="57"/>
      <c r="B320" s="90"/>
      <c r="C320" s="90" t="s">
        <v>379</v>
      </c>
      <c r="D320" s="179"/>
      <c r="E320" s="180"/>
      <c r="F320" s="150"/>
      <c r="G320" s="181"/>
    </row>
    <row r="321" spans="1:7" s="56" customFormat="1" ht="31.5" customHeight="1" x14ac:dyDescent="0.2">
      <c r="A321" s="87" t="s">
        <v>640</v>
      </c>
      <c r="B321" s="196" t="s">
        <v>381</v>
      </c>
      <c r="C321" s="136" t="s">
        <v>380</v>
      </c>
      <c r="D321" s="120" t="s">
        <v>55</v>
      </c>
      <c r="E321" s="230">
        <v>90</v>
      </c>
      <c r="F321" s="150"/>
      <c r="G321" s="183">
        <f>ROUND(E321*F321,2)</f>
        <v>0</v>
      </c>
    </row>
    <row r="322" spans="1:7" s="65" customFormat="1" ht="20.25" customHeight="1" x14ac:dyDescent="0.2">
      <c r="A322" s="231"/>
      <c r="B322" s="232"/>
      <c r="C322" s="232" t="s">
        <v>382</v>
      </c>
      <c r="D322" s="233"/>
      <c r="E322" s="234"/>
      <c r="F322" s="235"/>
      <c r="G322" s="236"/>
    </row>
    <row r="323" spans="1:7" s="65" customFormat="1" ht="31.5" customHeight="1" x14ac:dyDescent="0.2">
      <c r="A323" s="241" t="s">
        <v>855</v>
      </c>
      <c r="B323" s="238" t="s">
        <v>378</v>
      </c>
      <c r="C323" s="229" t="s">
        <v>383</v>
      </c>
      <c r="D323" s="239" t="s">
        <v>55</v>
      </c>
      <c r="E323" s="230">
        <v>6</v>
      </c>
      <c r="F323" s="235"/>
      <c r="G323" s="240">
        <f>ROUND(E323*F323,2)</f>
        <v>0</v>
      </c>
    </row>
    <row r="324" spans="1:7" s="56" customFormat="1" ht="18.75" customHeight="1" x14ac:dyDescent="0.2">
      <c r="A324" s="57"/>
      <c r="B324" s="90"/>
      <c r="C324" s="353" t="s">
        <v>384</v>
      </c>
      <c r="D324" s="354"/>
      <c r="E324" s="355"/>
      <c r="F324" s="150"/>
      <c r="G324" s="181"/>
    </row>
    <row r="325" spans="1:7" s="56" customFormat="1" ht="31.5" customHeight="1" x14ac:dyDescent="0.2">
      <c r="A325" s="87" t="s">
        <v>641</v>
      </c>
      <c r="B325" s="196" t="s">
        <v>386</v>
      </c>
      <c r="C325" s="136" t="s">
        <v>385</v>
      </c>
      <c r="D325" s="120" t="s">
        <v>55</v>
      </c>
      <c r="E325" s="182">
        <v>238.32</v>
      </c>
      <c r="F325" s="150"/>
      <c r="G325" s="183">
        <f>ROUND(E325*F325,2)</f>
        <v>0</v>
      </c>
    </row>
    <row r="326" spans="1:7" s="56" customFormat="1" ht="19.5" customHeight="1" x14ac:dyDescent="0.2">
      <c r="A326" s="57"/>
      <c r="B326" s="90"/>
      <c r="C326" s="90" t="s">
        <v>387</v>
      </c>
      <c r="D326" s="179"/>
      <c r="E326" s="180"/>
      <c r="F326" s="150"/>
      <c r="G326" s="181"/>
    </row>
    <row r="327" spans="1:7" s="56" customFormat="1" ht="20.25" customHeight="1" x14ac:dyDescent="0.2">
      <c r="A327" s="57"/>
      <c r="B327" s="90"/>
      <c r="C327" s="90" t="s">
        <v>388</v>
      </c>
      <c r="D327" s="179"/>
      <c r="E327" s="180"/>
      <c r="F327" s="150"/>
      <c r="G327" s="181"/>
    </row>
    <row r="328" spans="1:7" s="56" customFormat="1" ht="20.25" customHeight="1" x14ac:dyDescent="0.2">
      <c r="A328" s="57"/>
      <c r="B328" s="90"/>
      <c r="C328" s="90" t="s">
        <v>392</v>
      </c>
      <c r="D328" s="179"/>
      <c r="E328" s="180"/>
      <c r="F328" s="150"/>
      <c r="G328" s="181"/>
    </row>
    <row r="329" spans="1:7" s="56" customFormat="1" ht="23.25" customHeight="1" x14ac:dyDescent="0.2">
      <c r="A329" s="87" t="s">
        <v>642</v>
      </c>
      <c r="B329" s="196" t="s">
        <v>394</v>
      </c>
      <c r="C329" s="136" t="s">
        <v>393</v>
      </c>
      <c r="D329" s="120" t="s">
        <v>33</v>
      </c>
      <c r="E329" s="182">
        <v>4</v>
      </c>
      <c r="F329" s="150"/>
      <c r="G329" s="183">
        <f>ROUND(E329*F329,2)</f>
        <v>0</v>
      </c>
    </row>
    <row r="330" spans="1:7" s="56" customFormat="1" ht="20.25" customHeight="1" x14ac:dyDescent="0.2">
      <c r="A330" s="57"/>
      <c r="B330" s="90"/>
      <c r="C330" s="90" t="s">
        <v>395</v>
      </c>
      <c r="D330" s="179"/>
      <c r="E330" s="180"/>
      <c r="F330" s="150"/>
      <c r="G330" s="181"/>
    </row>
    <row r="331" spans="1:7" s="56" customFormat="1" ht="31.5" customHeight="1" x14ac:dyDescent="0.2">
      <c r="A331" s="87" t="s">
        <v>643</v>
      </c>
      <c r="B331" s="196" t="s">
        <v>396</v>
      </c>
      <c r="C331" s="136" t="s">
        <v>397</v>
      </c>
      <c r="D331" s="120" t="s">
        <v>31</v>
      </c>
      <c r="E331" s="182">
        <v>43.6</v>
      </c>
      <c r="F331" s="150"/>
      <c r="G331" s="183">
        <f>ROUND(E331*F331,2)</f>
        <v>0</v>
      </c>
    </row>
    <row r="332" spans="1:7" s="56" customFormat="1" ht="20.25" customHeight="1" x14ac:dyDescent="0.2">
      <c r="A332" s="57"/>
      <c r="B332" s="90"/>
      <c r="C332" s="90" t="s">
        <v>401</v>
      </c>
      <c r="D332" s="179"/>
      <c r="E332" s="180"/>
      <c r="F332" s="150"/>
      <c r="G332" s="181"/>
    </row>
    <row r="333" spans="1:7" s="56" customFormat="1" ht="18" customHeight="1" x14ac:dyDescent="0.2">
      <c r="A333" s="57"/>
      <c r="B333" s="90"/>
      <c r="C333" s="90" t="s">
        <v>402</v>
      </c>
      <c r="D333" s="179"/>
      <c r="E333" s="180"/>
      <c r="F333" s="150"/>
      <c r="G333" s="181"/>
    </row>
    <row r="334" spans="1:7" s="56" customFormat="1" ht="31.5" customHeight="1" x14ac:dyDescent="0.2">
      <c r="A334" s="87" t="s">
        <v>644</v>
      </c>
      <c r="B334" s="196" t="s">
        <v>404</v>
      </c>
      <c r="C334" s="136" t="s">
        <v>403</v>
      </c>
      <c r="D334" s="120" t="s">
        <v>31</v>
      </c>
      <c r="E334" s="182">
        <v>53.9</v>
      </c>
      <c r="F334" s="150"/>
      <c r="G334" s="183">
        <f>ROUND(E334*F334,2)</f>
        <v>0</v>
      </c>
    </row>
    <row r="335" spans="1:7" s="56" customFormat="1" ht="17.25" customHeight="1" x14ac:dyDescent="0.2">
      <c r="A335" s="57"/>
      <c r="B335" s="90"/>
      <c r="C335" s="90" t="s">
        <v>483</v>
      </c>
      <c r="D335" s="179"/>
      <c r="E335" s="180"/>
      <c r="F335" s="150"/>
      <c r="G335" s="181"/>
    </row>
    <row r="336" spans="1:7" s="56" customFormat="1" ht="31.5" customHeight="1" x14ac:dyDescent="0.2">
      <c r="A336" s="87" t="s">
        <v>645</v>
      </c>
      <c r="B336" s="196" t="s">
        <v>404</v>
      </c>
      <c r="C336" s="136" t="s">
        <v>483</v>
      </c>
      <c r="D336" s="120" t="s">
        <v>31</v>
      </c>
      <c r="E336" s="182">
        <v>5</v>
      </c>
      <c r="F336" s="150"/>
      <c r="G336" s="183">
        <f>ROUND(E336*F336,2)</f>
        <v>0</v>
      </c>
    </row>
    <row r="337" spans="1:7" s="56" customFormat="1" ht="20.25" customHeight="1" x14ac:dyDescent="0.2">
      <c r="A337" s="57"/>
      <c r="B337" s="90"/>
      <c r="C337" s="90" t="s">
        <v>405</v>
      </c>
      <c r="D337" s="179"/>
      <c r="E337" s="180"/>
      <c r="F337" s="150"/>
      <c r="G337" s="181"/>
    </row>
    <row r="338" spans="1:7" s="56" customFormat="1" ht="31.5" customHeight="1" x14ac:dyDescent="0.2">
      <c r="A338" s="87" t="s">
        <v>646</v>
      </c>
      <c r="B338" s="196" t="s">
        <v>406</v>
      </c>
      <c r="C338" s="136" t="s">
        <v>405</v>
      </c>
      <c r="D338" s="120" t="s">
        <v>33</v>
      </c>
      <c r="E338" s="182">
        <v>6</v>
      </c>
      <c r="F338" s="150"/>
      <c r="G338" s="183">
        <f>ROUND(E338*F338,2)</f>
        <v>0</v>
      </c>
    </row>
    <row r="339" spans="1:7" s="56" customFormat="1" ht="20.25" customHeight="1" x14ac:dyDescent="0.2">
      <c r="A339" s="57"/>
      <c r="B339" s="90"/>
      <c r="C339" s="90" t="s">
        <v>418</v>
      </c>
      <c r="D339" s="179"/>
      <c r="E339" s="180"/>
      <c r="F339" s="150"/>
      <c r="G339" s="181"/>
    </row>
    <row r="340" spans="1:7" s="56" customFormat="1" ht="18.75" customHeight="1" x14ac:dyDescent="0.2">
      <c r="A340" s="57"/>
      <c r="B340" s="90"/>
      <c r="C340" s="90" t="s">
        <v>419</v>
      </c>
      <c r="D340" s="179"/>
      <c r="E340" s="180"/>
      <c r="F340" s="150"/>
      <c r="G340" s="181"/>
    </row>
    <row r="341" spans="1:7" s="56" customFormat="1" ht="31.5" customHeight="1" x14ac:dyDescent="0.2">
      <c r="A341" s="87" t="s">
        <v>647</v>
      </c>
      <c r="B341" s="196" t="s">
        <v>421</v>
      </c>
      <c r="C341" s="136" t="s">
        <v>420</v>
      </c>
      <c r="D341" s="120" t="s">
        <v>31</v>
      </c>
      <c r="E341" s="182">
        <v>28.8</v>
      </c>
      <c r="F341" s="150"/>
      <c r="G341" s="183">
        <f>ROUND(E341*F341,2)</f>
        <v>0</v>
      </c>
    </row>
    <row r="342" spans="1:7" s="56" customFormat="1" ht="20.25" customHeight="1" x14ac:dyDescent="0.2">
      <c r="A342" s="57"/>
      <c r="B342" s="90"/>
      <c r="C342" s="90" t="s">
        <v>422</v>
      </c>
      <c r="D342" s="179"/>
      <c r="E342" s="180"/>
      <c r="F342" s="150"/>
      <c r="G342" s="181"/>
    </row>
    <row r="343" spans="1:7" s="56" customFormat="1" ht="20.25" customHeight="1" x14ac:dyDescent="0.2">
      <c r="A343" s="57"/>
      <c r="B343" s="90"/>
      <c r="C343" s="90" t="s">
        <v>423</v>
      </c>
      <c r="D343" s="179"/>
      <c r="E343" s="180"/>
      <c r="F343" s="150"/>
      <c r="G343" s="181"/>
    </row>
    <row r="344" spans="1:7" s="56" customFormat="1" ht="16.5" customHeight="1" x14ac:dyDescent="0.2">
      <c r="A344" s="57"/>
      <c r="B344" s="90"/>
      <c r="C344" s="90" t="s">
        <v>424</v>
      </c>
      <c r="D344" s="179"/>
      <c r="E344" s="180"/>
      <c r="F344" s="150"/>
      <c r="G344" s="181"/>
    </row>
    <row r="345" spans="1:7" s="56" customFormat="1" ht="31.5" customHeight="1" x14ac:dyDescent="0.2">
      <c r="A345" s="87" t="s">
        <v>648</v>
      </c>
      <c r="B345" s="196" t="s">
        <v>426</v>
      </c>
      <c r="C345" s="136" t="s">
        <v>425</v>
      </c>
      <c r="D345" s="120" t="s">
        <v>31</v>
      </c>
      <c r="E345" s="182">
        <v>140</v>
      </c>
      <c r="F345" s="150"/>
      <c r="G345" s="183">
        <f>ROUND(E345*F345,2)</f>
        <v>0</v>
      </c>
    </row>
    <row r="346" spans="1:7" s="56" customFormat="1" ht="20.25" customHeight="1" x14ac:dyDescent="0.2">
      <c r="A346" s="57"/>
      <c r="B346" s="90"/>
      <c r="C346" s="90" t="s">
        <v>427</v>
      </c>
      <c r="D346" s="179"/>
      <c r="E346" s="180"/>
      <c r="F346" s="150"/>
      <c r="G346" s="181"/>
    </row>
    <row r="347" spans="1:7" s="56" customFormat="1" ht="31.5" customHeight="1" x14ac:dyDescent="0.2">
      <c r="A347" s="87" t="s">
        <v>649</v>
      </c>
      <c r="B347" s="196" t="s">
        <v>426</v>
      </c>
      <c r="C347" s="136" t="s">
        <v>428</v>
      </c>
      <c r="D347" s="120" t="s">
        <v>31</v>
      </c>
      <c r="E347" s="182">
        <v>20</v>
      </c>
      <c r="F347" s="150"/>
      <c r="G347" s="183">
        <f>ROUND(E347*F347,2)</f>
        <v>0</v>
      </c>
    </row>
    <row r="348" spans="1:7" s="56" customFormat="1" ht="20.25" customHeight="1" x14ac:dyDescent="0.2">
      <c r="A348" s="57"/>
      <c r="B348" s="90"/>
      <c r="C348" s="90" t="s">
        <v>429</v>
      </c>
      <c r="D348" s="179"/>
      <c r="E348" s="180"/>
      <c r="F348" s="150"/>
      <c r="G348" s="181"/>
    </row>
    <row r="349" spans="1:7" s="56" customFormat="1" ht="31.5" customHeight="1" x14ac:dyDescent="0.2">
      <c r="A349" s="87" t="s">
        <v>650</v>
      </c>
      <c r="B349" s="196" t="s">
        <v>431</v>
      </c>
      <c r="C349" s="136" t="s">
        <v>472</v>
      </c>
      <c r="D349" s="120" t="s">
        <v>31</v>
      </c>
      <c r="E349" s="182">
        <v>140</v>
      </c>
      <c r="F349" s="150"/>
      <c r="G349" s="183">
        <f>ROUND(E349*F349,2)</f>
        <v>0</v>
      </c>
    </row>
    <row r="350" spans="1:7" s="56" customFormat="1" ht="20.25" customHeight="1" x14ac:dyDescent="0.2">
      <c r="A350" s="57"/>
      <c r="B350" s="90"/>
      <c r="C350" s="90" t="s">
        <v>432</v>
      </c>
      <c r="D350" s="179"/>
      <c r="E350" s="180"/>
      <c r="F350" s="150"/>
      <c r="G350" s="181"/>
    </row>
    <row r="351" spans="1:7" s="56" customFormat="1" ht="31.5" customHeight="1" x14ac:dyDescent="0.2">
      <c r="A351" s="87" t="s">
        <v>651</v>
      </c>
      <c r="B351" s="196" t="s">
        <v>435</v>
      </c>
      <c r="C351" s="136" t="s">
        <v>433</v>
      </c>
      <c r="D351" s="120" t="s">
        <v>31</v>
      </c>
      <c r="E351" s="182">
        <v>70</v>
      </c>
      <c r="F351" s="150"/>
      <c r="G351" s="183">
        <f>ROUND(E351*F351,2)</f>
        <v>0</v>
      </c>
    </row>
    <row r="352" spans="1:7" s="56" customFormat="1" ht="31.5" customHeight="1" x14ac:dyDescent="0.2">
      <c r="A352" s="87" t="s">
        <v>652</v>
      </c>
      <c r="B352" s="196" t="s">
        <v>435</v>
      </c>
      <c r="C352" s="136" t="s">
        <v>434</v>
      </c>
      <c r="D352" s="120" t="s">
        <v>31</v>
      </c>
      <c r="E352" s="182">
        <v>12</v>
      </c>
      <c r="F352" s="150"/>
      <c r="G352" s="183">
        <f>ROUND(E352*F352,2)</f>
        <v>0</v>
      </c>
    </row>
    <row r="353" spans="1:7" s="56" customFormat="1" ht="20.25" customHeight="1" x14ac:dyDescent="0.2">
      <c r="A353" s="57"/>
      <c r="B353" s="90"/>
      <c r="C353" s="90" t="s">
        <v>440</v>
      </c>
      <c r="D353" s="179"/>
      <c r="E353" s="180"/>
      <c r="F353" s="150"/>
      <c r="G353" s="183"/>
    </row>
    <row r="354" spans="1:7" s="56" customFormat="1" ht="20.25" customHeight="1" x14ac:dyDescent="0.2">
      <c r="A354" s="57"/>
      <c r="B354" s="90"/>
      <c r="C354" s="90" t="s">
        <v>441</v>
      </c>
      <c r="D354" s="179"/>
      <c r="E354" s="180"/>
      <c r="F354" s="150"/>
      <c r="G354" s="183"/>
    </row>
    <row r="355" spans="1:7" s="56" customFormat="1" ht="20.25" customHeight="1" x14ac:dyDescent="0.2">
      <c r="A355" s="57"/>
      <c r="B355" s="90"/>
      <c r="C355" s="90" t="s">
        <v>438</v>
      </c>
      <c r="D355" s="179"/>
      <c r="E355" s="180"/>
      <c r="F355" s="150"/>
      <c r="G355" s="183"/>
    </row>
    <row r="356" spans="1:7" s="56" customFormat="1" ht="26.25" customHeight="1" x14ac:dyDescent="0.2">
      <c r="A356" s="87" t="s">
        <v>653</v>
      </c>
      <c r="B356" s="196" t="s">
        <v>444</v>
      </c>
      <c r="C356" s="136" t="s">
        <v>443</v>
      </c>
      <c r="D356" s="168" t="s">
        <v>31</v>
      </c>
      <c r="E356" s="188">
        <v>213</v>
      </c>
      <c r="F356" s="150"/>
      <c r="G356" s="183">
        <f t="shared" ref="G356:G357" si="25">ROUND(E356*F356,2)</f>
        <v>0</v>
      </c>
    </row>
    <row r="357" spans="1:7" s="56" customFormat="1" ht="26.25" customHeight="1" x14ac:dyDescent="0.2">
      <c r="A357" s="87" t="s">
        <v>654</v>
      </c>
      <c r="B357" s="196" t="s">
        <v>444</v>
      </c>
      <c r="C357" s="136" t="s">
        <v>474</v>
      </c>
      <c r="D357" s="168" t="s">
        <v>31</v>
      </c>
      <c r="E357" s="188">
        <v>2.6</v>
      </c>
      <c r="F357" s="150"/>
      <c r="G357" s="183">
        <f t="shared" si="25"/>
        <v>0</v>
      </c>
    </row>
    <row r="358" spans="1:7" s="56" customFormat="1" ht="20.25" customHeight="1" x14ac:dyDescent="0.2">
      <c r="A358" s="57"/>
      <c r="B358" s="90"/>
      <c r="C358" s="90" t="s">
        <v>445</v>
      </c>
      <c r="D358" s="179"/>
      <c r="E358" s="180"/>
      <c r="F358" s="150"/>
      <c r="G358" s="181"/>
    </row>
    <row r="359" spans="1:7" s="56" customFormat="1" ht="31.5" customHeight="1" x14ac:dyDescent="0.2">
      <c r="A359" s="87" t="s">
        <v>655</v>
      </c>
      <c r="B359" s="196" t="s">
        <v>447</v>
      </c>
      <c r="C359" s="136" t="s">
        <v>446</v>
      </c>
      <c r="D359" s="120" t="s">
        <v>31</v>
      </c>
      <c r="E359" s="182">
        <v>12.3</v>
      </c>
      <c r="F359" s="150"/>
      <c r="G359" s="183">
        <f>ROUND(E359*F359,2)</f>
        <v>0</v>
      </c>
    </row>
    <row r="360" spans="1:7" s="56" customFormat="1" ht="20.25" customHeight="1" x14ac:dyDescent="0.2">
      <c r="A360" s="57"/>
      <c r="B360" s="90"/>
      <c r="C360" s="90" t="s">
        <v>448</v>
      </c>
      <c r="D360" s="179"/>
      <c r="E360" s="180"/>
      <c r="F360" s="150"/>
      <c r="G360" s="181"/>
    </row>
    <row r="361" spans="1:7" s="56" customFormat="1" ht="31.5" customHeight="1" x14ac:dyDescent="0.2">
      <c r="A361" s="87" t="s">
        <v>656</v>
      </c>
      <c r="B361" s="196" t="s">
        <v>450</v>
      </c>
      <c r="C361" s="136" t="s">
        <v>449</v>
      </c>
      <c r="D361" s="120" t="s">
        <v>55</v>
      </c>
      <c r="E361" s="182">
        <v>6</v>
      </c>
      <c r="F361" s="150"/>
      <c r="G361" s="183">
        <f>ROUND(E361*F361,2)</f>
        <v>0</v>
      </c>
    </row>
    <row r="362" spans="1:7" s="56" customFormat="1" ht="20.25" customHeight="1" x14ac:dyDescent="0.2">
      <c r="A362" s="57"/>
      <c r="B362" s="90"/>
      <c r="C362" s="90" t="s">
        <v>451</v>
      </c>
      <c r="D362" s="179"/>
      <c r="E362" s="180"/>
      <c r="F362" s="150"/>
      <c r="G362" s="181"/>
    </row>
    <row r="363" spans="1:7" s="56" customFormat="1" ht="31.5" customHeight="1" x14ac:dyDescent="0.2">
      <c r="A363" s="87" t="s">
        <v>657</v>
      </c>
      <c r="B363" s="196" t="s">
        <v>454</v>
      </c>
      <c r="C363" s="136" t="s">
        <v>452</v>
      </c>
      <c r="D363" s="120" t="s">
        <v>33</v>
      </c>
      <c r="E363" s="182">
        <v>6</v>
      </c>
      <c r="F363" s="150"/>
      <c r="G363" s="183">
        <f>ROUND(E363*F363,2)</f>
        <v>0</v>
      </c>
    </row>
    <row r="364" spans="1:7" s="56" customFormat="1" ht="28.5" customHeight="1" x14ac:dyDescent="0.2">
      <c r="A364" s="87" t="s">
        <v>658</v>
      </c>
      <c r="B364" s="196" t="s">
        <v>454</v>
      </c>
      <c r="C364" s="136" t="s">
        <v>453</v>
      </c>
      <c r="D364" s="120" t="s">
        <v>33</v>
      </c>
      <c r="E364" s="189">
        <v>1</v>
      </c>
      <c r="F364" s="186"/>
      <c r="G364" s="183">
        <f>ROUND(E364*F364,2)</f>
        <v>0</v>
      </c>
    </row>
    <row r="365" spans="1:7" s="56" customFormat="1" ht="20.25" customHeight="1" x14ac:dyDescent="0.2">
      <c r="A365" s="57"/>
      <c r="B365" s="90"/>
      <c r="C365" s="90" t="s">
        <v>455</v>
      </c>
      <c r="D365" s="179"/>
      <c r="E365" s="180"/>
      <c r="F365" s="150"/>
      <c r="G365" s="181"/>
    </row>
    <row r="366" spans="1:7" s="56" customFormat="1" ht="31.5" customHeight="1" x14ac:dyDescent="0.2">
      <c r="A366" s="87" t="s">
        <v>659</v>
      </c>
      <c r="B366" s="196" t="s">
        <v>457</v>
      </c>
      <c r="C366" s="136" t="s">
        <v>456</v>
      </c>
      <c r="D366" s="120" t="s">
        <v>55</v>
      </c>
      <c r="E366" s="182">
        <v>312.5</v>
      </c>
      <c r="F366" s="150"/>
      <c r="G366" s="183">
        <f>ROUND(E366*F366,2)</f>
        <v>0</v>
      </c>
    </row>
    <row r="367" spans="1:7" s="56" customFormat="1" ht="20.25" customHeight="1" x14ac:dyDescent="0.2">
      <c r="A367" s="57"/>
      <c r="B367" s="90"/>
      <c r="C367" s="90" t="s">
        <v>485</v>
      </c>
      <c r="D367" s="179"/>
      <c r="E367" s="180"/>
      <c r="F367" s="150"/>
      <c r="G367" s="181"/>
    </row>
    <row r="368" spans="1:7" s="56" customFormat="1" ht="31.5" customHeight="1" x14ac:dyDescent="0.2">
      <c r="A368" s="87" t="s">
        <v>660</v>
      </c>
      <c r="B368" s="196" t="s">
        <v>487</v>
      </c>
      <c r="C368" s="136" t="s">
        <v>486</v>
      </c>
      <c r="D368" s="120" t="s">
        <v>55</v>
      </c>
      <c r="E368" s="182">
        <v>699.4</v>
      </c>
      <c r="F368" s="150"/>
      <c r="G368" s="183">
        <f>ROUND(E368*F368,2)</f>
        <v>0</v>
      </c>
    </row>
    <row r="369" spans="1:7" s="56" customFormat="1" ht="27" customHeight="1" x14ac:dyDescent="0.2">
      <c r="A369" s="345" t="s">
        <v>488</v>
      </c>
      <c r="B369" s="341"/>
      <c r="C369" s="341"/>
      <c r="D369" s="341"/>
      <c r="E369" s="341"/>
      <c r="F369" s="341"/>
      <c r="G369" s="184">
        <f>SUM(G267:G368)</f>
        <v>0</v>
      </c>
    </row>
    <row r="370" spans="1:7" s="56" customFormat="1" ht="43.5" customHeight="1" thickBot="1" x14ac:dyDescent="0.25">
      <c r="A370" s="342" t="s">
        <v>852</v>
      </c>
      <c r="B370" s="343"/>
      <c r="C370" s="343"/>
      <c r="D370" s="343"/>
      <c r="E370" s="343"/>
      <c r="F370" s="344"/>
      <c r="G370" s="152">
        <f>G369+G265+G136</f>
        <v>0</v>
      </c>
    </row>
  </sheetData>
  <mergeCells count="19">
    <mergeCell ref="A136:F136"/>
    <mergeCell ref="A1:G1"/>
    <mergeCell ref="A2:A3"/>
    <mergeCell ref="B2:B3"/>
    <mergeCell ref="C2:C3"/>
    <mergeCell ref="D2:E2"/>
    <mergeCell ref="A4:G4"/>
    <mergeCell ref="C56:E56"/>
    <mergeCell ref="D135:E135"/>
    <mergeCell ref="C99:E99"/>
    <mergeCell ref="A369:F369"/>
    <mergeCell ref="A370:F370"/>
    <mergeCell ref="C324:E324"/>
    <mergeCell ref="C184:D184"/>
    <mergeCell ref="C204:E204"/>
    <mergeCell ref="C227:E227"/>
    <mergeCell ref="C304:E304"/>
    <mergeCell ref="D264:E264"/>
    <mergeCell ref="A265:F26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="120" zoomScaleNormal="120" zoomScaleSheetLayoutView="100" workbookViewId="0">
      <selection activeCell="G9" sqref="G9"/>
    </sheetView>
  </sheetViews>
  <sheetFormatPr defaultRowHeight="43.5" customHeight="1" x14ac:dyDescent="0.2"/>
  <cols>
    <col min="1" max="1" width="6.42578125" style="33" customWidth="1"/>
    <col min="2" max="2" width="10.85546875" style="95" customWidth="1"/>
    <col min="3" max="3" width="57.710937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7" bestFit="1" customWidth="1"/>
  </cols>
  <sheetData>
    <row r="1" spans="1:12" ht="74.25" customHeight="1" thickBot="1" x14ac:dyDescent="0.25">
      <c r="A1" s="365" t="str">
        <f>zestawienie!A2</f>
        <v>Przedmiar Robót
Część 5
Zadanie 2: „Budowa nowego odcinka drogi łączącej ulicę Barlickiego z drogą krajową nr 3”</v>
      </c>
      <c r="B1" s="366"/>
      <c r="C1" s="366"/>
      <c r="D1" s="366"/>
      <c r="E1" s="366"/>
      <c r="F1" s="366"/>
      <c r="G1" s="367"/>
    </row>
    <row r="2" spans="1:12" ht="37.5" customHeight="1" x14ac:dyDescent="0.2">
      <c r="A2" s="380" t="s">
        <v>13</v>
      </c>
      <c r="B2" s="382" t="s">
        <v>18</v>
      </c>
      <c r="C2" s="304" t="s">
        <v>19</v>
      </c>
      <c r="D2" s="304" t="s">
        <v>20</v>
      </c>
      <c r="E2" s="304"/>
      <c r="F2" s="6" t="s">
        <v>103</v>
      </c>
      <c r="G2" s="7" t="s">
        <v>91</v>
      </c>
    </row>
    <row r="3" spans="1:12" ht="27" customHeight="1" x14ac:dyDescent="0.2">
      <c r="A3" s="381"/>
      <c r="B3" s="383"/>
      <c r="C3" s="305"/>
      <c r="D3" s="110" t="s">
        <v>21</v>
      </c>
      <c r="E3" s="110" t="s">
        <v>51</v>
      </c>
      <c r="F3" s="24" t="s">
        <v>14</v>
      </c>
      <c r="G3" s="25" t="s">
        <v>14</v>
      </c>
    </row>
    <row r="4" spans="1:12" ht="26.25" customHeight="1" x14ac:dyDescent="0.2">
      <c r="A4" s="362" t="s">
        <v>661</v>
      </c>
      <c r="B4" s="363"/>
      <c r="C4" s="363"/>
      <c r="D4" s="363"/>
      <c r="E4" s="363"/>
      <c r="F4" s="363"/>
      <c r="G4" s="364"/>
    </row>
    <row r="5" spans="1:12" ht="32.25" customHeight="1" x14ac:dyDescent="0.2">
      <c r="A5" s="124"/>
      <c r="B5" s="125"/>
      <c r="C5" s="359" t="s">
        <v>178</v>
      </c>
      <c r="D5" s="360"/>
      <c r="E5" s="360"/>
      <c r="F5" s="360"/>
      <c r="G5" s="361"/>
      <c r="I5"/>
    </row>
    <row r="6" spans="1:12" ht="39" customHeight="1" x14ac:dyDescent="0.2">
      <c r="A6" s="126" t="s">
        <v>149</v>
      </c>
      <c r="B6" s="59" t="s">
        <v>63</v>
      </c>
      <c r="C6" s="68" t="s">
        <v>662</v>
      </c>
      <c r="D6" s="48" t="s">
        <v>32</v>
      </c>
      <c r="E6" s="130">
        <v>5</v>
      </c>
      <c r="F6" s="128"/>
      <c r="G6" s="129">
        <f t="shared" ref="G6:G8" si="0">ROUND(E6*F6,2)</f>
        <v>0</v>
      </c>
    </row>
    <row r="7" spans="1:12" ht="54" customHeight="1" x14ac:dyDescent="0.2">
      <c r="A7" s="126" t="s">
        <v>165</v>
      </c>
      <c r="B7" s="59" t="s">
        <v>63</v>
      </c>
      <c r="C7" s="68" t="s">
        <v>147</v>
      </c>
      <c r="D7" s="48" t="s">
        <v>31</v>
      </c>
      <c r="E7" s="130">
        <v>313</v>
      </c>
      <c r="F7" s="27"/>
      <c r="G7" s="129">
        <f t="shared" si="0"/>
        <v>0</v>
      </c>
    </row>
    <row r="8" spans="1:12" ht="51" customHeight="1" x14ac:dyDescent="0.2">
      <c r="A8" s="126" t="s">
        <v>166</v>
      </c>
      <c r="B8" s="59" t="s">
        <v>63</v>
      </c>
      <c r="C8" s="127" t="s">
        <v>148</v>
      </c>
      <c r="D8" s="48" t="s">
        <v>31</v>
      </c>
      <c r="E8" s="130">
        <v>177</v>
      </c>
      <c r="F8" s="27"/>
      <c r="G8" s="129">
        <f t="shared" si="0"/>
        <v>0</v>
      </c>
      <c r="L8" s="116"/>
    </row>
    <row r="9" spans="1:12" ht="43.5" customHeight="1" x14ac:dyDescent="0.25">
      <c r="A9" s="377" t="s">
        <v>663</v>
      </c>
      <c r="B9" s="378"/>
      <c r="C9" s="378"/>
      <c r="D9" s="378"/>
      <c r="E9" s="378"/>
      <c r="F9" s="379"/>
      <c r="G9" s="102">
        <f>SUM(G6:G8)</f>
        <v>0</v>
      </c>
    </row>
    <row r="10" spans="1:12" ht="29.25" customHeight="1" x14ac:dyDescent="0.2">
      <c r="A10" s="132" t="s">
        <v>17</v>
      </c>
      <c r="B10" s="104"/>
      <c r="D10" s="103"/>
      <c r="E10" s="99"/>
      <c r="F10" s="99"/>
      <c r="G10" s="99"/>
    </row>
    <row r="11" spans="1:12" ht="43.5" customHeight="1" x14ac:dyDescent="0.2">
      <c r="A11" s="100"/>
      <c r="B11" s="98"/>
      <c r="C11" s="99"/>
      <c r="D11" s="103"/>
      <c r="E11" s="99"/>
      <c r="F11" s="99"/>
      <c r="G11" s="99"/>
    </row>
    <row r="12" spans="1:12" ht="43.5" customHeight="1" x14ac:dyDescent="0.2">
      <c r="A12" s="100"/>
      <c r="B12" s="98"/>
      <c r="C12" s="99"/>
      <c r="D12" s="103"/>
      <c r="E12" s="99"/>
      <c r="F12" s="99"/>
      <c r="G12" s="99"/>
    </row>
    <row r="13" spans="1:12" ht="43.5" customHeight="1" x14ac:dyDescent="0.2">
      <c r="A13" s="100"/>
      <c r="B13" s="98"/>
      <c r="C13" s="116"/>
      <c r="D13" s="103"/>
      <c r="E13" s="99"/>
      <c r="F13" s="99"/>
      <c r="G13" s="99"/>
    </row>
    <row r="14" spans="1:12" ht="43.5" customHeight="1" x14ac:dyDescent="0.2">
      <c r="A14" s="100"/>
      <c r="B14" s="98"/>
      <c r="C14" s="99"/>
      <c r="D14" s="103"/>
      <c r="E14" s="99"/>
      <c r="F14" s="99"/>
      <c r="G14" s="99"/>
    </row>
    <row r="15" spans="1:12" ht="43.5" customHeight="1" x14ac:dyDescent="0.2">
      <c r="A15" s="100"/>
      <c r="B15" s="98"/>
      <c r="C15" s="99"/>
      <c r="D15" s="103"/>
      <c r="E15" s="99"/>
      <c r="F15" s="99"/>
      <c r="G15" s="99"/>
    </row>
    <row r="16" spans="1:12" ht="43.5" customHeight="1" x14ac:dyDescent="0.2">
      <c r="A16" s="100"/>
      <c r="B16" s="98"/>
      <c r="C16" s="99"/>
      <c r="D16" s="103"/>
      <c r="E16" s="99"/>
      <c r="F16" s="99"/>
      <c r="G16" s="99"/>
    </row>
    <row r="17" spans="1:7" ht="43.5" customHeight="1" x14ac:dyDescent="0.2">
      <c r="A17" s="100"/>
      <c r="B17" s="98"/>
      <c r="C17" s="99"/>
      <c r="D17" s="103"/>
      <c r="E17" s="99"/>
      <c r="F17" s="99"/>
      <c r="G17" s="99"/>
    </row>
  </sheetData>
  <mergeCells count="8">
    <mergeCell ref="C5:G5"/>
    <mergeCell ref="A9:F9"/>
    <mergeCell ref="A1:G1"/>
    <mergeCell ref="A2:A3"/>
    <mergeCell ref="B2:B3"/>
    <mergeCell ref="C2:C3"/>
    <mergeCell ref="D2:E2"/>
    <mergeCell ref="A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  </vt:lpstr>
      <vt:lpstr>VI. Sieć trakcyjna</vt:lpstr>
      <vt:lpstr>VII. Obiekty</vt:lpstr>
      <vt:lpstr>VIII. KT</vt:lpstr>
      <vt:lpstr>IX. Oświetlenie+kolizje</vt:lpstr>
      <vt:lpstr>X. SRK </vt:lpstr>
      <vt:lpstr>XI. TT </vt:lpstr>
      <vt:lpstr>XII.Energet. PKP </vt:lpstr>
      <vt:lpstr>XIII. Przebudowa WN</vt:lpstr>
      <vt:lpstr>XIV. Uszynienie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'IX. Oświetlenie+kolizje'!Obszar_wydruku</vt:lpstr>
      <vt:lpstr>'V. Kanalizacja deszczowa  '!Obszar_wydruku</vt:lpstr>
      <vt:lpstr>'VI. Sieć trakcyjna'!Obszar_wydruku</vt:lpstr>
      <vt:lpstr>'VII. Obiekty'!Obszar_wydruku</vt:lpstr>
      <vt:lpstr>'VIII. KT'!Obszar_wydruku</vt:lpstr>
      <vt:lpstr>'X. SRK '!Obszar_wydruku</vt:lpstr>
      <vt:lpstr>'XI. TT '!Obszar_wydruku</vt:lpstr>
      <vt:lpstr>'XII.Energet. PKP '!Obszar_wydruku</vt:lpstr>
      <vt:lpstr>'XIII. Przebudowa WN'!Obszar_wydruku</vt:lpstr>
      <vt:lpstr>'XIV. Uszynienie'!Obszar_wydruku</vt:lpstr>
      <vt:lpstr>zestawienie!Obszar_wydruku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2022-03-04T12:51:12Z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