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40" firstSheet="9" activeTab="9"/>
  </bookViews>
  <sheets>
    <sheet name="Zjazdy" sheetId="1" r:id="rId1"/>
    <sheet name="Oznakowanie" sheetId="2" r:id="rId2"/>
    <sheet name="Znaki pion" sheetId="3" r:id="rId3"/>
    <sheet name="Chodnik" sheetId="4" r:id="rId4"/>
    <sheet name="Krawężnik" sheetId="5" r:id="rId5"/>
    <sheet name="Obrzeże" sheetId="6" r:id="rId6"/>
    <sheet name="Nawierzchnia" sheetId="7" r:id="rId7"/>
    <sheet name="Rozbiórki" sheetId="8" r:id="rId8"/>
    <sheet name="Zest. materiałów" sheetId="9" r:id="rId9"/>
    <sheet name="KO" sheetId="10" r:id="rId10"/>
  </sheets>
  <definedNames>
    <definedName name="_xlnm.Print_Area" localSheetId="3">'Chodnik'!#REF!</definedName>
    <definedName name="_xlnm.Print_Area" localSheetId="9">'KO'!$A$1:$F$69</definedName>
    <definedName name="_xlnm.Print_Area" localSheetId="4">'Krawężnik'!#REF!</definedName>
    <definedName name="_xlnm.Print_Area" localSheetId="6">'Nawierzchnia'!#REF!</definedName>
    <definedName name="_xlnm.Print_Area" localSheetId="5">'Obrzeże'!#REF!</definedName>
    <definedName name="_xlnm.Print_Area" localSheetId="1">'Oznakowanie'!#REF!</definedName>
    <definedName name="_xlnm.Print_Area" localSheetId="7">'Rozbiórki'!#REF!</definedName>
    <definedName name="_xlnm.Print_Area" localSheetId="8">'Zest. materiałów'!$A$1:$F$44</definedName>
    <definedName name="_xlnm.Print_Area" localSheetId="2">'Znaki pion'!#REF!</definedName>
    <definedName name="_xlnm.Print_Titles" localSheetId="9">'KO'!$6:$7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<sst xmlns="http://schemas.openxmlformats.org/spreadsheetml/2006/main" count="217" uniqueCount="150">
  <si>
    <t>km</t>
  </si>
  <si>
    <t>Lp.</t>
  </si>
  <si>
    <t>ROBOTY PRZYGOTOWAWCZE</t>
  </si>
  <si>
    <t>1.</t>
  </si>
  <si>
    <t>2.</t>
  </si>
  <si>
    <t>m</t>
  </si>
  <si>
    <t>Wyszczególnienie</t>
  </si>
  <si>
    <t>Jednostka</t>
  </si>
  <si>
    <t>Mg</t>
  </si>
  <si>
    <t>szt.</t>
  </si>
  <si>
    <t>Wyszczególnienie elementów rozliczeniowych</t>
  </si>
  <si>
    <t>WYMAGANIA OGÓLNE</t>
  </si>
  <si>
    <t>Sporządził:</t>
  </si>
  <si>
    <t>Emulsja asfaltowa 50 %</t>
  </si>
  <si>
    <t>Kostka betonowa czerwona grubości 8 cm</t>
  </si>
  <si>
    <t>Słupki do znaków drogowych</t>
  </si>
  <si>
    <t>Znaki drogowe</t>
  </si>
  <si>
    <t>mb</t>
  </si>
  <si>
    <t>kpl.</t>
  </si>
  <si>
    <t>Obrzeże trawnikowe 30 x 8 cm</t>
  </si>
  <si>
    <t>Studnia rewizyjna Ø 1000 mm</t>
  </si>
  <si>
    <t>Studzienka ściekowa z wpustem ulicznym</t>
  </si>
  <si>
    <t>Rury PCV o Ø 200 mm na przykanaliki</t>
  </si>
  <si>
    <t>Tłuczeń kamienny na podbudowę zasadniczą</t>
  </si>
  <si>
    <t>Oznakowanie poziome grubowartwowe</t>
  </si>
  <si>
    <t>3.</t>
  </si>
  <si>
    <t>Beton asfaltowy wartswa wyrównawcza 0/16 stab.12 KN,moduł sztywności 21 MPa</t>
  </si>
  <si>
    <t>I</t>
  </si>
  <si>
    <t>II</t>
  </si>
  <si>
    <t>RAZEM</t>
  </si>
  <si>
    <t>Nazwa jednostki</t>
  </si>
  <si>
    <t>m2</t>
  </si>
  <si>
    <t>Urządzenia zabezpieczajace ruch pieszych - bariery segmentowe z rur stalowych</t>
  </si>
  <si>
    <t>Rury kanalizacyjna dwuścienna z tworzywa Ø40 cm</t>
  </si>
  <si>
    <t>Grunt stabilizowany cementem w betoniarce o Rm=5.0 MPa</t>
  </si>
  <si>
    <t>Beton asfaltowy warstwa wiążąca 0/20 stab.12 KN,moduł sztywności 21 MPa</t>
  </si>
  <si>
    <t>Opornik drogowy 15 x 25 cm</t>
  </si>
  <si>
    <t>Kostka betonowa szara grubości 6 cm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</si>
  <si>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</si>
  <si>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</si>
  <si>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XXX</t>
  </si>
  <si>
    <t>ZESTAWIENIE MATERIAŁÓW PODSTAWOWYCH</t>
  </si>
  <si>
    <t>………………………………….</t>
  </si>
  <si>
    <t>PROJEKT PRZEBUDOWY ULICY KOSZEWSKIEGO</t>
  </si>
  <si>
    <t>inż.Krzysztof Marchwicki</t>
  </si>
  <si>
    <t>w miejscowości Kościan w km 0+000.00 ÷ 0+992.00 o długości 0.992 km.</t>
  </si>
  <si>
    <t>Ilość w etapach</t>
  </si>
  <si>
    <t>Krawężnik betonowy 15 x 30 cm</t>
  </si>
  <si>
    <t>Kostka betonowa szara grubości 8 cm - bezfazowa</t>
  </si>
  <si>
    <t>Kostka betonowa biała gr. 8 cm</t>
  </si>
  <si>
    <t xml:space="preserve">Sciek z kostki betonowej gr. 8 cm </t>
  </si>
  <si>
    <t>Drzewa</t>
  </si>
  <si>
    <t>Beton asfaltowy warstwa ścieralna 0/8 - asfalt modyfikowany</t>
  </si>
  <si>
    <t>Włazy na studnie rewizyjne typu ciężkiego w obudowie betonowej</t>
  </si>
  <si>
    <t>Zestawienie "I"</t>
  </si>
  <si>
    <t>m3</t>
  </si>
  <si>
    <t>Ilość</t>
  </si>
  <si>
    <t>KOSZTORYS OFERTOWY</t>
  </si>
  <si>
    <t>Cena jedn. netto (PLN)</t>
  </si>
  <si>
    <t>Wartość. netto (PLN)</t>
  </si>
  <si>
    <t xml:space="preserve">WARTOŚĆ KOSZTORYSOWA ROBÓT:   </t>
  </si>
  <si>
    <t xml:space="preserve">PODATEK VAT 23%:   </t>
  </si>
  <si>
    <t xml:space="preserve">WARTOŚĆ ROBÓT OGÓŁEM:    </t>
  </si>
  <si>
    <t xml:space="preserve">Budowa miejsc parkingowych w rejonie ulic Ludwika Zamenhofa i Tadeusza Rejtana w Lesznie w ramach Budżetu Obywatelskiego      </t>
  </si>
  <si>
    <t>Odtworzenie trasy i punktów wysokościowych oraz sporządzenie inwentaryzacji geodezyjnej powykonawczej drogi</t>
  </si>
  <si>
    <t>Roboty pomiarowe przy liniowych robotach ziemnych- trasa dróg w terenie równinnym</t>
  </si>
  <si>
    <t>1.1</t>
  </si>
  <si>
    <t>1.2</t>
  </si>
  <si>
    <t>Koszt - obsługi geodezyjnej podczas realizacji inwestycji oraz sporządzenia inwentaryzacji geodezyjnej powykonawczej</t>
  </si>
  <si>
    <t>kpl</t>
  </si>
  <si>
    <t>RAZEM - Odtworzenie trasy i punktów wysokościowych oraz sporządzenie inwentaryzacji geodezyjnej powykonawczej drogi</t>
  </si>
  <si>
    <t>1d.1.1</t>
  </si>
  <si>
    <t>2d.1.1</t>
  </si>
  <si>
    <t>Rozbiórka elementów dróg</t>
  </si>
  <si>
    <t>3d.1.2</t>
  </si>
  <si>
    <t>Rozebranie krawężników betonowych / ścieku betonowego</t>
  </si>
  <si>
    <t>4d.1.2</t>
  </si>
  <si>
    <t>Rozebranie ław pod krawężniki z betonu</t>
  </si>
  <si>
    <t>5d.1.2</t>
  </si>
  <si>
    <t>Załadowanie gruzu koparko-ładowarką przy obsłudze na zmianę roboczą przez 3 samochody samowyładowcze</t>
  </si>
  <si>
    <t>6d.1.2</t>
  </si>
  <si>
    <t>7d.1.2</t>
  </si>
  <si>
    <t>Wywiezienie gruzu z terenu rozbiórki przy mechanicznym załadowaniu i wyładowaniu samochodem samowyładowczym na odległość 1 km</t>
  </si>
  <si>
    <t>Wywiezienie gruzu z terenu rozbiórki przy mechanicznym załadowaniu i wyładowaniu samochodem samowyładowczym - dodatek za każdy na stępny rozpoczęty 1 km. Krotność = 4</t>
  </si>
  <si>
    <t>RAZEM - Rozbiórka elementów dróg</t>
  </si>
  <si>
    <t>PODBUDOWA</t>
  </si>
  <si>
    <t>2.1</t>
  </si>
  <si>
    <t>Koryto wraz z profilowaniem i zagęszczaniem podłoża</t>
  </si>
  <si>
    <t>8d.2.1</t>
  </si>
  <si>
    <t>Roboty ziemne wykonywane koparkami podsiębiernymi o pj.łyżki 0,40 m3 w gr.kat.I-III w ziemi uprzednio zmagazynowanej w hałdach z transportem urobku na odległość do 1 km samochodami samowyładowczymi</t>
  </si>
  <si>
    <t>9d.2.1</t>
  </si>
  <si>
    <t>Dodatek za każdy rozpoczęty 1 km transportu ziemi samochodami samowyładowczymi po drogach o nawizrchni utwardzonej (kat.gr.I-IV) ponad 1 km. Krotność=3</t>
  </si>
  <si>
    <t>RAZEM - Koryto wraz z profilowaniem i zagęszczaniem podłoża</t>
  </si>
  <si>
    <t>2.2</t>
  </si>
  <si>
    <t>Podbudowa pomocnicza zmieszanki kruszywa niewiązanego</t>
  </si>
  <si>
    <t>10d.2.2</t>
  </si>
  <si>
    <t>Warstwa podbudowy z kruszyw łamanych o grubości po zagęszczeniu 20 cm</t>
  </si>
  <si>
    <t>RAZEM - Podbudowa pomocnicza zmieszanki kruszywa niewiązanego</t>
  </si>
  <si>
    <t>2.3</t>
  </si>
  <si>
    <t>Podbudowa i ulepszone podłoże z mieszanki kruszywa związanego hydraulicznie cementem</t>
  </si>
  <si>
    <t>11d.2.3</t>
  </si>
  <si>
    <t>Warstwa ulepszonego podłoża z gruntu stabilizowanego cemenetem klasy C1,5/2,0 o grubości po zagęszczeniu 10 cm pielęgnowane piaskiem i wodą</t>
  </si>
  <si>
    <t>RAZEM - Podbudowa i ulepszone podłoże z mieszanki kruszywa związanego hydraulicznie cementem</t>
  </si>
  <si>
    <t>NAWIERZCHNIA</t>
  </si>
  <si>
    <t>3.1</t>
  </si>
  <si>
    <t>Nawierzchnia z betonowej kostki brukowej</t>
  </si>
  <si>
    <t>12d.3.1</t>
  </si>
  <si>
    <t>Nawierzchnia z kostki brukowej betonowej fazowanej koloru szarego grubości 8 cm na miale kamiennym z wypełnieniem spoin piaskiem</t>
  </si>
  <si>
    <t>13d.3.1</t>
  </si>
  <si>
    <t>Nawierzchnia z kostki brukowej betonowej ażurowej koloru szarego grubości 8 cm na miale kamiennym z wypełnieniem spoin piaskiem</t>
  </si>
  <si>
    <t>RAZEM - Nawierzchnia z betonowej kostki brukowej</t>
  </si>
  <si>
    <t>OZNAKOWANIE DRÓG I URZĄDZENIA BEZPIECZEŃSTWA RUCHU</t>
  </si>
  <si>
    <t>4.1</t>
  </si>
  <si>
    <t>Oznakowanie poziome</t>
  </si>
  <si>
    <t>14d.4.1</t>
  </si>
  <si>
    <t>Oznakowanie poziome nawierzchni bitumicznych - na zimno, za pomocą mas chemoutwardzalnych grubowarstwowe wykonywane mechanicznie- oznakowanie gładkie białe</t>
  </si>
  <si>
    <t>15d.4.1</t>
  </si>
  <si>
    <t>Oznakowanie poziome nawierzchni bitumicznych - na zimno, za pomocą mas chemoutwardzalnych grubowarstwowe wykonywane mechanicznie- oznakowanie gładkie niebieskie</t>
  </si>
  <si>
    <t>RAZEM - Oznakowanie poziome</t>
  </si>
  <si>
    <t>4.2</t>
  </si>
  <si>
    <t>Oznakowanie pionowe</t>
  </si>
  <si>
    <t>16d.4.2</t>
  </si>
  <si>
    <t>Przymocowanie tablic znaków drogowych zakazu, nakazu, ostrzegawczych, informacyjnych o powierzchni ponad 0,3 m2</t>
  </si>
  <si>
    <t>17d.4.2</t>
  </si>
  <si>
    <t>18d.4.2</t>
  </si>
  <si>
    <t>Przymocowanie tablic znaków drogowych zakazu, nakazu, ostrzegawczych, informacyjnych o powierzchni do 0,3 m2</t>
  </si>
  <si>
    <t>RAZEM - Oznakowanie pionowe</t>
  </si>
  <si>
    <t>Pionowe znaki drogowe- słupki o h=4,0m z rur stalowych ocynkowanych śr.70mm, osadzone w fundamentach o wymiarach 0,5x,0,3x0,3m z betonu C8/10 (wraz z transportem materiałów)</t>
  </si>
  <si>
    <t>ELEMENTY ULIC</t>
  </si>
  <si>
    <t>Ustawienie krawężników betonowych</t>
  </si>
  <si>
    <t>5.1</t>
  </si>
  <si>
    <t>19d.5.1</t>
  </si>
  <si>
    <t>Ława pod krawężniki betonowa z oporem</t>
  </si>
  <si>
    <t>20d.5.1</t>
  </si>
  <si>
    <t>Krawężniki betonowe najazdowe o wymiarach 15x22 cm bez ław na podsypce piaskowej</t>
  </si>
  <si>
    <t>RAZEM - Ustawienie krawężników betonowych</t>
  </si>
  <si>
    <t>21d.5.2</t>
  </si>
  <si>
    <t>22d.5.2</t>
  </si>
  <si>
    <t>5.2</t>
  </si>
  <si>
    <t>Oporniki betonowe o wymiarach 12x25 cm bez ław na podsypce cementowo piaskowej</t>
  </si>
  <si>
    <t>RAZEM DZIAŁ - ELEMENTY ULIC</t>
  </si>
  <si>
    <t>RAZEM DZIAŁ - OZNAKOWANIE DRÓG I URZĄDZENIA BEZPIECZEŃSTWA RUCHU</t>
  </si>
  <si>
    <t>RAZEM DZIAŁ - NAWIERZCHNIA</t>
  </si>
  <si>
    <t>RAZEM DZIAŁ - PODBUDOWA</t>
  </si>
  <si>
    <t>RAZEM DZIAŁ - ROBOTY PRZYGOTOWAWCZE</t>
  </si>
  <si>
    <t>POZOSTAŁE ROBOTY</t>
  </si>
  <si>
    <t>23d.6</t>
  </si>
  <si>
    <t>Wymiana studni telekomunikacyjnej na typ ciężki</t>
  </si>
  <si>
    <t>RAZEM - POZOSTAŁE ROBOTY</t>
  </si>
  <si>
    <t>RAZEM DZIAŁ - POZOSTAŁE ROBOTY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</si>
</sst>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+&quot;##0.00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%"/>
    <numFmt numFmtId="173" formatCode="#,##0.00&quot;   &quot;"/>
    <numFmt numFmtId="174" formatCode="#,##0.00&quot;  &quot;"/>
    <numFmt numFmtId="175" formatCode="#,##0.0&quot;   &quot;"/>
    <numFmt numFmtId="176" formatCode="#,##0.0&quot; &quot;"/>
    <numFmt numFmtId="177" formatCode="#,##0.000"/>
    <numFmt numFmtId="178" formatCode="#,##0.0000"/>
    <numFmt numFmtId="179" formatCode="0.000"/>
    <numFmt numFmtId="180" formatCode="0.0000"/>
    <numFmt numFmtId="181" formatCode="#,##0.00\ _z_ł"/>
    <numFmt numFmtId="182" formatCode="0&quot;+&quot;000.00"/>
    <numFmt numFmtId="183" formatCode="[$€-2]\ #,##0.00_);[Red]\([$€-2]\ #,##0.00\)"/>
    <numFmt numFmtId="184" formatCode="[$-415]d\ mmmm\ yyyy"/>
    <numFmt numFmtId="185" formatCode="dd\ mmmm\ yyyy&quot; rok&quot;"/>
    <numFmt numFmtId="186" formatCode="dd\ mmmm\ yyyy&quot; roku&quot;"/>
    <numFmt numFmtId="187" formatCode="[$-415]dddd\,\ d\ mmmm\ yyyy"/>
    <numFmt numFmtId="188" formatCode="[$-F400]h:mm:ss\ AM/PM"/>
  </numFmts>
  <fonts count="46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 style="thin"/>
      <bottom style="thin"/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/>
      <right style="thin">
        <color indexed="57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NumberFormat="0" applyFill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indent="15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7" fontId="0" fillId="0" borderId="10" xfId="0" applyNumberFormat="1" applyFont="1" applyFill="1" applyBorder="1" applyAlignment="1" applyProtection="1">
      <alignment horizontal="right" vertical="center" wrapText="1"/>
      <protection/>
    </xf>
    <xf numFmtId="167" fontId="0" fillId="0" borderId="12" xfId="0" applyNumberFormat="1" applyFont="1" applyFill="1" applyBorder="1" applyAlignment="1" applyProtection="1">
      <alignment horizontal="center" vertical="center" wrapText="1"/>
      <protection/>
    </xf>
    <xf numFmtId="167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0" fontId="6" fillId="13" borderId="0" xfId="0" applyNumberFormat="1" applyFont="1" applyFill="1" applyBorder="1" applyAlignment="1" applyProtection="1">
      <alignment vertical="center"/>
      <protection/>
    </xf>
    <xf numFmtId="0" fontId="0" fillId="13" borderId="0" xfId="0" applyNumberFormat="1" applyFont="1" applyFill="1" applyBorder="1" applyAlignment="1" applyProtection="1">
      <alignment vertical="top"/>
      <protection/>
    </xf>
    <xf numFmtId="0" fontId="6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6" fillId="1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left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4" fontId="0" fillId="10" borderId="16" xfId="0" applyNumberFormat="1" applyFont="1" applyFill="1" applyBorder="1" applyAlignment="1" applyProtection="1">
      <alignment horizontal="center" vertical="center"/>
      <protection/>
    </xf>
    <xf numFmtId="4" fontId="0" fillId="1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13" borderId="18" xfId="0" applyFont="1" applyFill="1" applyBorder="1" applyAlignment="1">
      <alignment horizontal="left" vertical="center" wrapText="1"/>
    </xf>
    <xf numFmtId="0" fontId="6" fillId="13" borderId="19" xfId="0" applyFont="1" applyFill="1" applyBorder="1" applyAlignment="1">
      <alignment horizontal="left" vertical="center" wrapText="1"/>
    </xf>
    <xf numFmtId="0" fontId="6" fillId="13" borderId="2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left" wrapText="1"/>
    </xf>
    <xf numFmtId="49" fontId="6" fillId="10" borderId="21" xfId="0" applyNumberFormat="1" applyFont="1" applyFill="1" applyBorder="1" applyAlignment="1">
      <alignment horizontal="right" vertical="top"/>
    </xf>
    <xf numFmtId="49" fontId="6" fillId="10" borderId="22" xfId="0" applyNumberFormat="1" applyFont="1" applyFill="1" applyBorder="1" applyAlignment="1">
      <alignment horizontal="right" vertical="top"/>
    </xf>
    <xf numFmtId="49" fontId="6" fillId="10" borderId="23" xfId="0" applyNumberFormat="1" applyFont="1" applyFill="1" applyBorder="1" applyAlignment="1">
      <alignment horizontal="right" vertical="top"/>
    </xf>
    <xf numFmtId="49" fontId="0" fillId="10" borderId="21" xfId="0" applyNumberFormat="1" applyFont="1" applyFill="1" applyBorder="1" applyAlignment="1">
      <alignment horizontal="right" vertical="top"/>
    </xf>
    <xf numFmtId="49" fontId="0" fillId="10" borderId="22" xfId="0" applyNumberFormat="1" applyFont="1" applyFill="1" applyBorder="1" applyAlignment="1">
      <alignment horizontal="right" vertical="top"/>
    </xf>
    <xf numFmtId="49" fontId="0" fillId="10" borderId="23" xfId="0" applyNumberFormat="1" applyFont="1" applyFill="1" applyBorder="1" applyAlignment="1">
      <alignment horizontal="right" vertical="top"/>
    </xf>
    <xf numFmtId="49" fontId="0" fillId="10" borderId="24" xfId="0" applyNumberFormat="1" applyFont="1" applyFill="1" applyBorder="1" applyAlignment="1">
      <alignment horizontal="right" vertical="top"/>
    </xf>
    <xf numFmtId="49" fontId="0" fillId="10" borderId="25" xfId="0" applyNumberFormat="1" applyFont="1" applyFill="1" applyBorder="1" applyAlignment="1">
      <alignment horizontal="right" vertical="top"/>
    </xf>
    <xf numFmtId="49" fontId="0" fillId="10" borderId="26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Zeros="0" view="pageBreakPreview" zoomScaleSheetLayoutView="100" zoomScalePageLayoutView="0" workbookViewId="0" topLeftCell="A7">
      <selection activeCell="B22" sqref="B22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7.5" customHeight="1"/>
    <row r="7" ht="7.5" customHeight="1"/>
    <row r="8" s="15" customFormat="1" ht="15.75" customHeight="1"/>
    <row r="9" s="15" customFormat="1" ht="26.25" customHeight="1"/>
    <row r="10" s="15" customFormat="1" ht="12.75"/>
    <row r="11" s="11" customFormat="1" ht="12.75"/>
    <row r="12" s="11" customFormat="1" ht="12.75"/>
    <row r="13" s="11" customFormat="1" ht="12.75"/>
    <row r="36" s="6" customFormat="1" ht="12.75"/>
    <row r="37" ht="8.25" customHeight="1"/>
    <row r="40" ht="10.5" customHeight="1"/>
  </sheetData>
  <sheetProtection/>
  <printOptions/>
  <pageMargins left="1.26" right="0.23" top="0.41" bottom="0.48" header="0.41" footer="0.4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69"/>
  <sheetViews>
    <sheetView showZeros="0" tabSelected="1" view="pageBreakPreview" zoomScaleSheetLayoutView="100" workbookViewId="0" topLeftCell="A43">
      <selection activeCell="E62" sqref="E62"/>
    </sheetView>
  </sheetViews>
  <sheetFormatPr defaultColWidth="9.140625" defaultRowHeight="12.75"/>
  <cols>
    <col min="1" max="1" width="8.7109375" style="19" customWidth="1"/>
    <col min="2" max="2" width="58.8515625" style="20" customWidth="1"/>
    <col min="3" max="3" width="8.57421875" style="18" customWidth="1"/>
    <col min="4" max="4" width="14.57421875" style="18" customWidth="1"/>
    <col min="5" max="5" width="11.28125" style="1" customWidth="1"/>
    <col min="6" max="6" width="15.140625" style="1" customWidth="1"/>
    <col min="7" max="16384" width="9.140625" style="1" customWidth="1"/>
  </cols>
  <sheetData>
    <row r="1" spans="1:6" ht="25.5" customHeight="1">
      <c r="A1" s="109" t="s">
        <v>57</v>
      </c>
      <c r="B1" s="109"/>
      <c r="C1" s="109"/>
      <c r="D1" s="109"/>
      <c r="E1" s="109"/>
      <c r="F1" s="109"/>
    </row>
    <row r="2" spans="1:6" s="2" customFormat="1" ht="36" customHeight="1">
      <c r="A2" s="110" t="s">
        <v>63</v>
      </c>
      <c r="B2" s="110"/>
      <c r="C2" s="110"/>
      <c r="D2" s="110"/>
      <c r="E2" s="110"/>
      <c r="F2" s="110"/>
    </row>
    <row r="3" spans="1:4" s="2" customFormat="1" ht="15" customHeight="1">
      <c r="A3" s="41"/>
      <c r="B3" s="41"/>
      <c r="C3" s="41"/>
      <c r="D3" s="41"/>
    </row>
    <row r="4" spans="1:4" s="2" customFormat="1" ht="16.5" customHeight="1">
      <c r="A4" s="81"/>
      <c r="B4" s="82"/>
      <c r="C4" s="82"/>
      <c r="D4" s="82"/>
    </row>
    <row r="5" spans="1:4" ht="8.25" customHeight="1">
      <c r="A5" s="10"/>
      <c r="B5" s="21"/>
      <c r="C5" s="10"/>
      <c r="D5" s="10"/>
    </row>
    <row r="6" spans="1:6" ht="25.5">
      <c r="A6" s="51" t="s">
        <v>1</v>
      </c>
      <c r="B6" s="52" t="s">
        <v>10</v>
      </c>
      <c r="C6" s="53" t="s">
        <v>30</v>
      </c>
      <c r="D6" s="54" t="s">
        <v>56</v>
      </c>
      <c r="E6" s="54" t="s">
        <v>58</v>
      </c>
      <c r="F6" s="54" t="s">
        <v>59</v>
      </c>
    </row>
    <row r="7" spans="1:6" s="29" customFormat="1" ht="12.75">
      <c r="A7" s="55">
        <v>1</v>
      </c>
      <c r="B7" s="56">
        <v>2</v>
      </c>
      <c r="C7" s="56">
        <v>3</v>
      </c>
      <c r="D7" s="55">
        <v>4</v>
      </c>
      <c r="E7" s="56">
        <v>5</v>
      </c>
      <c r="F7" s="56">
        <v>6</v>
      </c>
    </row>
    <row r="8" spans="1:6" s="5" customFormat="1" ht="12.75">
      <c r="A8" s="57"/>
      <c r="B8" s="58" t="s">
        <v>11</v>
      </c>
      <c r="C8" s="60" t="s">
        <v>40</v>
      </c>
      <c r="D8" s="60" t="s">
        <v>40</v>
      </c>
      <c r="E8" s="60" t="s">
        <v>40</v>
      </c>
      <c r="F8" s="60" t="s">
        <v>40</v>
      </c>
    </row>
    <row r="9" spans="1:6" s="48" customFormat="1" ht="12.75">
      <c r="A9" s="59">
        <v>1</v>
      </c>
      <c r="B9" s="85" t="s">
        <v>2</v>
      </c>
      <c r="C9" s="86"/>
      <c r="D9" s="86"/>
      <c r="E9" s="87"/>
      <c r="F9" s="59" t="s">
        <v>40</v>
      </c>
    </row>
    <row r="10" spans="1:6" s="48" customFormat="1" ht="38.25" customHeight="1">
      <c r="A10" s="63" t="s">
        <v>66</v>
      </c>
      <c r="B10" s="91" t="s">
        <v>64</v>
      </c>
      <c r="C10" s="92"/>
      <c r="D10" s="92"/>
      <c r="E10" s="93"/>
      <c r="F10" s="50" t="s">
        <v>40</v>
      </c>
    </row>
    <row r="11" spans="1:6" s="5" customFormat="1" ht="25.5">
      <c r="A11" s="62" t="s">
        <v>71</v>
      </c>
      <c r="B11" s="47" t="s">
        <v>65</v>
      </c>
      <c r="C11" s="60" t="s">
        <v>0</v>
      </c>
      <c r="D11" s="61">
        <v>0.09</v>
      </c>
      <c r="E11" s="61"/>
      <c r="F11" s="61">
        <f>D11*E11</f>
        <v>0</v>
      </c>
    </row>
    <row r="12" spans="1:6" ht="28.5" customHeight="1">
      <c r="A12" s="62" t="s">
        <v>72</v>
      </c>
      <c r="B12" s="72" t="s">
        <v>68</v>
      </c>
      <c r="C12" s="67" t="s">
        <v>69</v>
      </c>
      <c r="D12" s="61">
        <v>1</v>
      </c>
      <c r="E12" s="61"/>
      <c r="F12" s="61">
        <f>D12*E12</f>
        <v>0</v>
      </c>
    </row>
    <row r="13" spans="1:6" ht="28.5" customHeight="1">
      <c r="A13" s="88" t="s">
        <v>70</v>
      </c>
      <c r="B13" s="89"/>
      <c r="C13" s="89"/>
      <c r="D13" s="89"/>
      <c r="E13" s="90"/>
      <c r="F13" s="64">
        <f>SUM(F11:F12)</f>
        <v>0</v>
      </c>
    </row>
    <row r="14" spans="1:6" ht="12.75">
      <c r="A14" s="63" t="s">
        <v>67</v>
      </c>
      <c r="B14" s="97" t="s">
        <v>73</v>
      </c>
      <c r="C14" s="98"/>
      <c r="D14" s="98"/>
      <c r="E14" s="99"/>
      <c r="F14" s="64" t="s">
        <v>40</v>
      </c>
    </row>
    <row r="15" spans="1:6" ht="12.75">
      <c r="A15" s="62" t="s">
        <v>74</v>
      </c>
      <c r="B15" s="72" t="s">
        <v>75</v>
      </c>
      <c r="C15" s="67" t="s">
        <v>5</v>
      </c>
      <c r="D15" s="61">
        <v>86</v>
      </c>
      <c r="E15" s="61"/>
      <c r="F15" s="61">
        <f>D15*E15</f>
        <v>0</v>
      </c>
    </row>
    <row r="16" spans="1:6" ht="12.75">
      <c r="A16" s="62" t="s">
        <v>76</v>
      </c>
      <c r="B16" s="72" t="s">
        <v>77</v>
      </c>
      <c r="C16" s="67" t="s">
        <v>55</v>
      </c>
      <c r="D16" s="73">
        <v>5.805</v>
      </c>
      <c r="E16" s="61"/>
      <c r="F16" s="61">
        <f>D16*E16</f>
        <v>0</v>
      </c>
    </row>
    <row r="17" spans="1:6" ht="25.5">
      <c r="A17" s="62" t="s">
        <v>78</v>
      </c>
      <c r="B17" s="47" t="s">
        <v>79</v>
      </c>
      <c r="C17" s="67" t="s">
        <v>55</v>
      </c>
      <c r="D17" s="61">
        <v>9.68</v>
      </c>
      <c r="E17" s="61"/>
      <c r="F17" s="61">
        <f>D17*E17</f>
        <v>0</v>
      </c>
    </row>
    <row r="18" spans="1:6" ht="42.75" customHeight="1">
      <c r="A18" s="62" t="s">
        <v>80</v>
      </c>
      <c r="B18" s="47" t="s">
        <v>82</v>
      </c>
      <c r="C18" s="67" t="s">
        <v>55</v>
      </c>
      <c r="D18" s="61">
        <v>9.68</v>
      </c>
      <c r="E18" s="61"/>
      <c r="F18" s="61">
        <f>D18*E18</f>
        <v>0</v>
      </c>
    </row>
    <row r="19" spans="1:6" ht="45.75" customHeight="1">
      <c r="A19" s="62" t="s">
        <v>81</v>
      </c>
      <c r="B19" s="47" t="s">
        <v>83</v>
      </c>
      <c r="C19" s="67" t="s">
        <v>55</v>
      </c>
      <c r="D19" s="61">
        <v>9.68</v>
      </c>
      <c r="E19" s="61"/>
      <c r="F19" s="61">
        <f>D19*E19</f>
        <v>0</v>
      </c>
    </row>
    <row r="20" spans="1:6" s="49" customFormat="1" ht="24.75" customHeight="1">
      <c r="A20" s="88" t="s">
        <v>84</v>
      </c>
      <c r="B20" s="89"/>
      <c r="C20" s="89"/>
      <c r="D20" s="89"/>
      <c r="E20" s="90"/>
      <c r="F20" s="64">
        <f>SUM(F15:F19)</f>
        <v>0</v>
      </c>
    </row>
    <row r="21" spans="1:6" s="49" customFormat="1" ht="24.75" customHeight="1">
      <c r="A21" s="88" t="s">
        <v>144</v>
      </c>
      <c r="B21" s="89"/>
      <c r="C21" s="89"/>
      <c r="D21" s="89"/>
      <c r="E21" s="90"/>
      <c r="F21" s="64">
        <f>F13+F20</f>
        <v>0</v>
      </c>
    </row>
    <row r="22" spans="1:6" ht="12.75">
      <c r="A22" s="59">
        <v>2</v>
      </c>
      <c r="B22" s="85" t="s">
        <v>85</v>
      </c>
      <c r="C22" s="86"/>
      <c r="D22" s="86"/>
      <c r="E22" s="87"/>
      <c r="F22" s="59" t="s">
        <v>40</v>
      </c>
    </row>
    <row r="23" spans="1:6" ht="12.75">
      <c r="A23" s="63" t="s">
        <v>86</v>
      </c>
      <c r="B23" s="91" t="s">
        <v>87</v>
      </c>
      <c r="C23" s="92" t="s">
        <v>55</v>
      </c>
      <c r="D23" s="92">
        <v>250</v>
      </c>
      <c r="E23" s="93"/>
      <c r="F23" s="64" t="s">
        <v>40</v>
      </c>
    </row>
    <row r="24" spans="1:6" ht="54.75" customHeight="1">
      <c r="A24" s="71" t="s">
        <v>88</v>
      </c>
      <c r="B24" s="65" t="s">
        <v>89</v>
      </c>
      <c r="C24" s="67" t="s">
        <v>55</v>
      </c>
      <c r="D24" s="73">
        <v>129.285</v>
      </c>
      <c r="E24" s="61"/>
      <c r="F24" s="61">
        <f>D24*E24</f>
        <v>0</v>
      </c>
    </row>
    <row r="25" spans="1:6" ht="42" customHeight="1">
      <c r="A25" s="71" t="s">
        <v>90</v>
      </c>
      <c r="B25" s="65" t="s">
        <v>91</v>
      </c>
      <c r="C25" s="67" t="s">
        <v>55</v>
      </c>
      <c r="D25" s="61">
        <v>129.29</v>
      </c>
      <c r="E25" s="61"/>
      <c r="F25" s="61">
        <f>D25*E25</f>
        <v>0</v>
      </c>
    </row>
    <row r="26" spans="1:6" ht="27" customHeight="1">
      <c r="A26" s="88" t="s">
        <v>92</v>
      </c>
      <c r="B26" s="89"/>
      <c r="C26" s="89"/>
      <c r="D26" s="89"/>
      <c r="E26" s="90"/>
      <c r="F26" s="64">
        <f>SUM(F24:F25)</f>
        <v>0</v>
      </c>
    </row>
    <row r="27" spans="1:6" s="48" customFormat="1" ht="12.75">
      <c r="A27" s="63" t="s">
        <v>93</v>
      </c>
      <c r="B27" s="91" t="s">
        <v>94</v>
      </c>
      <c r="C27" s="92" t="s">
        <v>55</v>
      </c>
      <c r="D27" s="92">
        <v>250</v>
      </c>
      <c r="E27" s="93"/>
      <c r="F27" s="64" t="s">
        <v>40</v>
      </c>
    </row>
    <row r="28" spans="1:6" s="26" customFormat="1" ht="25.5" customHeight="1">
      <c r="A28" s="60" t="s">
        <v>95</v>
      </c>
      <c r="B28" s="47" t="s">
        <v>96</v>
      </c>
      <c r="C28" s="60" t="s">
        <v>31</v>
      </c>
      <c r="D28" s="66">
        <v>287.3</v>
      </c>
      <c r="E28" s="61"/>
      <c r="F28" s="61">
        <f>D28*E28</f>
        <v>0</v>
      </c>
    </row>
    <row r="29" spans="1:6" ht="25.5" customHeight="1">
      <c r="A29" s="88" t="s">
        <v>97</v>
      </c>
      <c r="B29" s="89"/>
      <c r="C29" s="89"/>
      <c r="D29" s="89"/>
      <c r="E29" s="90"/>
      <c r="F29" s="64">
        <f>SUM(F28)</f>
        <v>0</v>
      </c>
    </row>
    <row r="30" spans="1:6" ht="12.75">
      <c r="A30" s="63" t="s">
        <v>98</v>
      </c>
      <c r="B30" s="94" t="s">
        <v>99</v>
      </c>
      <c r="C30" s="95" t="s">
        <v>55</v>
      </c>
      <c r="D30" s="95">
        <v>250</v>
      </c>
      <c r="E30" s="96"/>
      <c r="F30" s="64" t="s">
        <v>40</v>
      </c>
    </row>
    <row r="31" spans="1:6" ht="38.25">
      <c r="A31" s="70" t="s">
        <v>100</v>
      </c>
      <c r="B31" s="69" t="s">
        <v>101</v>
      </c>
      <c r="C31" s="60" t="s">
        <v>31</v>
      </c>
      <c r="D31" s="66">
        <v>287.3</v>
      </c>
      <c r="E31" s="75"/>
      <c r="F31" s="61">
        <f>D31*E31</f>
        <v>0</v>
      </c>
    </row>
    <row r="32" spans="1:6" ht="27" customHeight="1">
      <c r="A32" s="88" t="s">
        <v>102</v>
      </c>
      <c r="B32" s="89"/>
      <c r="C32" s="89"/>
      <c r="D32" s="89"/>
      <c r="E32" s="90"/>
      <c r="F32" s="64">
        <f>SUM(F31)</f>
        <v>0</v>
      </c>
    </row>
    <row r="33" spans="1:6" ht="27" customHeight="1">
      <c r="A33" s="88" t="s">
        <v>143</v>
      </c>
      <c r="B33" s="89"/>
      <c r="C33" s="89"/>
      <c r="D33" s="89"/>
      <c r="E33" s="90"/>
      <c r="F33" s="64">
        <f>F26+F29+F32</f>
        <v>0</v>
      </c>
    </row>
    <row r="34" spans="1:6" s="48" customFormat="1" ht="12.75">
      <c r="A34" s="59">
        <v>3</v>
      </c>
      <c r="B34" s="85" t="s">
        <v>103</v>
      </c>
      <c r="C34" s="86"/>
      <c r="D34" s="86"/>
      <c r="E34" s="87"/>
      <c r="F34" s="59" t="s">
        <v>40</v>
      </c>
    </row>
    <row r="35" spans="1:6" s="26" customFormat="1" ht="12.75">
      <c r="A35" s="63" t="s">
        <v>104</v>
      </c>
      <c r="B35" s="91" t="s">
        <v>105</v>
      </c>
      <c r="C35" s="92" t="s">
        <v>55</v>
      </c>
      <c r="D35" s="92">
        <v>250</v>
      </c>
      <c r="E35" s="93"/>
      <c r="F35" s="64" t="s">
        <v>40</v>
      </c>
    </row>
    <row r="36" spans="1:6" s="26" customFormat="1" ht="27.75" customHeight="1">
      <c r="A36" s="60" t="s">
        <v>106</v>
      </c>
      <c r="B36" s="72" t="s">
        <v>107</v>
      </c>
      <c r="C36" s="60" t="s">
        <v>31</v>
      </c>
      <c r="D36" s="66">
        <v>57.5</v>
      </c>
      <c r="E36" s="61"/>
      <c r="F36" s="61">
        <f>D36*E36</f>
        <v>0</v>
      </c>
    </row>
    <row r="37" spans="1:6" s="26" customFormat="1" ht="27.75" customHeight="1">
      <c r="A37" s="60" t="s">
        <v>108</v>
      </c>
      <c r="B37" s="72" t="s">
        <v>109</v>
      </c>
      <c r="C37" s="60" t="s">
        <v>31</v>
      </c>
      <c r="D37" s="66">
        <v>229.8</v>
      </c>
      <c r="E37" s="61"/>
      <c r="F37" s="61">
        <f>D37*E37</f>
        <v>0</v>
      </c>
    </row>
    <row r="38" spans="1:6" s="26" customFormat="1" ht="27.75" customHeight="1">
      <c r="A38" s="88" t="s">
        <v>110</v>
      </c>
      <c r="B38" s="89"/>
      <c r="C38" s="89"/>
      <c r="D38" s="89"/>
      <c r="E38" s="90"/>
      <c r="F38" s="64">
        <f>SUM(F36:F37)</f>
        <v>0</v>
      </c>
    </row>
    <row r="39" spans="1:6" s="26" customFormat="1" ht="27.75" customHeight="1">
      <c r="A39" s="88" t="s">
        <v>142</v>
      </c>
      <c r="B39" s="89"/>
      <c r="C39" s="89"/>
      <c r="D39" s="89"/>
      <c r="E39" s="90"/>
      <c r="F39" s="64">
        <f>F38</f>
        <v>0</v>
      </c>
    </row>
    <row r="40" spans="1:6" s="48" customFormat="1" ht="12.75">
      <c r="A40" s="59">
        <v>4</v>
      </c>
      <c r="B40" s="85" t="s">
        <v>111</v>
      </c>
      <c r="C40" s="86"/>
      <c r="D40" s="86"/>
      <c r="E40" s="87"/>
      <c r="F40" s="59" t="s">
        <v>40</v>
      </c>
    </row>
    <row r="41" spans="1:6" ht="12.75">
      <c r="A41" s="63" t="s">
        <v>112</v>
      </c>
      <c r="B41" s="91" t="s">
        <v>113</v>
      </c>
      <c r="C41" s="92" t="s">
        <v>55</v>
      </c>
      <c r="D41" s="92">
        <v>250</v>
      </c>
      <c r="E41" s="93"/>
      <c r="F41" s="64" t="s">
        <v>40</v>
      </c>
    </row>
    <row r="42" spans="1:6" ht="38.25">
      <c r="A42" s="62" t="s">
        <v>114</v>
      </c>
      <c r="B42" s="72" t="s">
        <v>115</v>
      </c>
      <c r="C42" s="60" t="s">
        <v>31</v>
      </c>
      <c r="D42" s="66">
        <v>2.3</v>
      </c>
      <c r="E42" s="61"/>
      <c r="F42" s="61">
        <f>D42*E42</f>
        <v>0</v>
      </c>
    </row>
    <row r="43" spans="1:6" ht="38.25">
      <c r="A43" s="62" t="s">
        <v>116</v>
      </c>
      <c r="B43" s="72" t="s">
        <v>117</v>
      </c>
      <c r="C43" s="74" t="s">
        <v>31</v>
      </c>
      <c r="D43" s="66">
        <v>57.5</v>
      </c>
      <c r="E43" s="61"/>
      <c r="F43" s="61">
        <f>D43*E43</f>
        <v>0</v>
      </c>
    </row>
    <row r="44" spans="1:6" ht="26.25" customHeight="1">
      <c r="A44" s="88" t="s">
        <v>118</v>
      </c>
      <c r="B44" s="89"/>
      <c r="C44" s="89"/>
      <c r="D44" s="89"/>
      <c r="E44" s="90"/>
      <c r="F44" s="64">
        <f>SUM(F42:F43)</f>
        <v>0</v>
      </c>
    </row>
    <row r="45" spans="1:6" ht="14.25" customHeight="1">
      <c r="A45" s="63" t="s">
        <v>119</v>
      </c>
      <c r="B45" s="91" t="s">
        <v>120</v>
      </c>
      <c r="C45" s="92" t="s">
        <v>55</v>
      </c>
      <c r="D45" s="92">
        <v>250</v>
      </c>
      <c r="E45" s="93"/>
      <c r="F45" s="64" t="s">
        <v>40</v>
      </c>
    </row>
    <row r="46" spans="1:6" ht="26.25" customHeight="1">
      <c r="A46" s="62" t="s">
        <v>121</v>
      </c>
      <c r="B46" s="72" t="s">
        <v>122</v>
      </c>
      <c r="C46" s="68" t="s">
        <v>9</v>
      </c>
      <c r="D46" s="66">
        <v>6</v>
      </c>
      <c r="E46" s="68"/>
      <c r="F46" s="61">
        <f>D46*E46</f>
        <v>0</v>
      </c>
    </row>
    <row r="47" spans="1:6" ht="26.25" customHeight="1">
      <c r="A47" s="62" t="s">
        <v>123</v>
      </c>
      <c r="B47" s="72" t="s">
        <v>125</v>
      </c>
      <c r="C47" s="68" t="s">
        <v>9</v>
      </c>
      <c r="D47" s="66">
        <v>3</v>
      </c>
      <c r="E47" s="68"/>
      <c r="F47" s="61">
        <f>D47*E47</f>
        <v>0</v>
      </c>
    </row>
    <row r="48" spans="1:6" ht="42" customHeight="1">
      <c r="A48" s="62" t="s">
        <v>124</v>
      </c>
      <c r="B48" s="72" t="s">
        <v>127</v>
      </c>
      <c r="C48" s="68" t="s">
        <v>9</v>
      </c>
      <c r="D48" s="66">
        <v>6</v>
      </c>
      <c r="E48" s="68"/>
      <c r="F48" s="61">
        <f>D48*E48</f>
        <v>0</v>
      </c>
    </row>
    <row r="49" spans="1:6" ht="26.25" customHeight="1">
      <c r="A49" s="88" t="s">
        <v>126</v>
      </c>
      <c r="B49" s="89"/>
      <c r="C49" s="89"/>
      <c r="D49" s="89"/>
      <c r="E49" s="90"/>
      <c r="F49" s="64">
        <f>SUM(F46:F48)</f>
        <v>0</v>
      </c>
    </row>
    <row r="50" spans="1:6" ht="26.25" customHeight="1">
      <c r="A50" s="88" t="s">
        <v>141</v>
      </c>
      <c r="B50" s="89"/>
      <c r="C50" s="89"/>
      <c r="D50" s="89"/>
      <c r="E50" s="90"/>
      <c r="F50" s="64">
        <f>F44+F49</f>
        <v>0</v>
      </c>
    </row>
    <row r="51" spans="1:6" ht="14.25" customHeight="1">
      <c r="A51" s="59">
        <v>5</v>
      </c>
      <c r="B51" s="85" t="s">
        <v>128</v>
      </c>
      <c r="C51" s="86"/>
      <c r="D51" s="86"/>
      <c r="E51" s="87"/>
      <c r="F51" s="59" t="s">
        <v>40</v>
      </c>
    </row>
    <row r="52" spans="1:6" ht="15" customHeight="1">
      <c r="A52" s="63" t="s">
        <v>130</v>
      </c>
      <c r="B52" s="91" t="s">
        <v>129</v>
      </c>
      <c r="C52" s="92" t="s">
        <v>55</v>
      </c>
      <c r="D52" s="92">
        <v>250</v>
      </c>
      <c r="E52" s="93"/>
      <c r="F52" s="64" t="s">
        <v>40</v>
      </c>
    </row>
    <row r="53" spans="1:6" ht="16.5" customHeight="1">
      <c r="A53" s="62" t="s">
        <v>131</v>
      </c>
      <c r="B53" s="72" t="s">
        <v>132</v>
      </c>
      <c r="C53" s="68" t="s">
        <v>55</v>
      </c>
      <c r="D53" s="66">
        <v>5.81</v>
      </c>
      <c r="E53" s="68"/>
      <c r="F53" s="61">
        <f>D53*E53</f>
        <v>0</v>
      </c>
    </row>
    <row r="54" spans="1:6" ht="26.25" customHeight="1">
      <c r="A54" s="62" t="s">
        <v>133</v>
      </c>
      <c r="B54" s="72" t="s">
        <v>134</v>
      </c>
      <c r="C54" s="68" t="s">
        <v>5</v>
      </c>
      <c r="D54" s="66">
        <v>86</v>
      </c>
      <c r="E54" s="76"/>
      <c r="F54" s="61">
        <f>D54*E54</f>
        <v>0</v>
      </c>
    </row>
    <row r="55" spans="1:6" ht="26.25" customHeight="1">
      <c r="A55" s="88" t="s">
        <v>135</v>
      </c>
      <c r="B55" s="89"/>
      <c r="C55" s="89"/>
      <c r="D55" s="89"/>
      <c r="E55" s="90"/>
      <c r="F55" s="64">
        <f>SUM(F53:F54)</f>
        <v>0</v>
      </c>
    </row>
    <row r="56" spans="1:6" ht="17.25" customHeight="1">
      <c r="A56" s="63" t="s">
        <v>138</v>
      </c>
      <c r="B56" s="91" t="s">
        <v>129</v>
      </c>
      <c r="C56" s="92" t="s">
        <v>55</v>
      </c>
      <c r="D56" s="92">
        <v>250</v>
      </c>
      <c r="E56" s="93"/>
      <c r="F56" s="64" t="s">
        <v>40</v>
      </c>
    </row>
    <row r="57" spans="1:6" ht="18" customHeight="1">
      <c r="A57" s="62" t="s">
        <v>136</v>
      </c>
      <c r="B57" s="72" t="s">
        <v>132</v>
      </c>
      <c r="C57" s="68" t="s">
        <v>55</v>
      </c>
      <c r="D57" s="66">
        <v>8.089</v>
      </c>
      <c r="E57" s="68"/>
      <c r="F57" s="61">
        <f>D57*E57</f>
        <v>0</v>
      </c>
    </row>
    <row r="58" spans="1:6" ht="26.25" customHeight="1">
      <c r="A58" s="62" t="s">
        <v>137</v>
      </c>
      <c r="B58" s="72" t="s">
        <v>139</v>
      </c>
      <c r="C58" s="68" t="s">
        <v>5</v>
      </c>
      <c r="D58" s="66">
        <v>128.4</v>
      </c>
      <c r="E58" s="76"/>
      <c r="F58" s="61">
        <f>D58*E58</f>
        <v>0</v>
      </c>
    </row>
    <row r="59" spans="1:6" ht="26.25" customHeight="1">
      <c r="A59" s="88" t="s">
        <v>135</v>
      </c>
      <c r="B59" s="89"/>
      <c r="C59" s="89"/>
      <c r="D59" s="89"/>
      <c r="E59" s="90"/>
      <c r="F59" s="64">
        <f>SUM(F57:F58)</f>
        <v>0</v>
      </c>
    </row>
    <row r="60" spans="1:6" ht="26.25" customHeight="1">
      <c r="A60" s="88" t="s">
        <v>140</v>
      </c>
      <c r="B60" s="89"/>
      <c r="C60" s="89"/>
      <c r="D60" s="89"/>
      <c r="E60" s="90"/>
      <c r="F60" s="64">
        <f>F55+F59</f>
        <v>0</v>
      </c>
    </row>
    <row r="61" spans="1:6" ht="15" customHeight="1">
      <c r="A61" s="59">
        <v>6</v>
      </c>
      <c r="B61" s="85" t="s">
        <v>145</v>
      </c>
      <c r="C61" s="86"/>
      <c r="D61" s="86"/>
      <c r="E61" s="87"/>
      <c r="F61" s="59" t="s">
        <v>40</v>
      </c>
    </row>
    <row r="62" spans="1:6" ht="26.25" customHeight="1">
      <c r="A62" s="62" t="s">
        <v>146</v>
      </c>
      <c r="B62" s="72" t="s">
        <v>147</v>
      </c>
      <c r="C62" s="60" t="s">
        <v>18</v>
      </c>
      <c r="D62" s="66">
        <v>2</v>
      </c>
      <c r="E62" s="61"/>
      <c r="F62" s="61">
        <f>D62*E62</f>
        <v>0</v>
      </c>
    </row>
    <row r="63" spans="1:6" ht="26.25" customHeight="1">
      <c r="A63" s="88" t="s">
        <v>148</v>
      </c>
      <c r="B63" s="89"/>
      <c r="C63" s="89"/>
      <c r="D63" s="89"/>
      <c r="E63" s="90"/>
      <c r="F63" s="64">
        <f>SUM(F62)</f>
        <v>0</v>
      </c>
    </row>
    <row r="64" spans="1:6" ht="12.75">
      <c r="A64" s="88" t="s">
        <v>149</v>
      </c>
      <c r="B64" s="89"/>
      <c r="C64" s="89"/>
      <c r="D64" s="89"/>
      <c r="E64" s="90"/>
      <c r="F64" s="64">
        <f>F63</f>
        <v>0</v>
      </c>
    </row>
    <row r="65" spans="1:6" ht="13.5" thickBot="1">
      <c r="A65" s="106" t="s">
        <v>60</v>
      </c>
      <c r="B65" s="107"/>
      <c r="C65" s="107"/>
      <c r="D65" s="107"/>
      <c r="E65" s="108"/>
      <c r="F65" s="77">
        <f>F21+F33+F39+F50+F60+F64</f>
        <v>0</v>
      </c>
    </row>
    <row r="66" spans="1:6" ht="13.5" thickBot="1">
      <c r="A66" s="103" t="s">
        <v>61</v>
      </c>
      <c r="B66" s="104"/>
      <c r="C66" s="104"/>
      <c r="D66" s="104"/>
      <c r="E66" s="105"/>
      <c r="F66" s="78">
        <f>F65*0.23</f>
        <v>0</v>
      </c>
    </row>
    <row r="67" spans="1:6" ht="13.5" thickBot="1">
      <c r="A67" s="100" t="s">
        <v>62</v>
      </c>
      <c r="B67" s="101"/>
      <c r="C67" s="101"/>
      <c r="D67" s="101"/>
      <c r="E67" s="102"/>
      <c r="F67" s="78">
        <f>F65+F66</f>
        <v>0</v>
      </c>
    </row>
    <row r="68" ht="13.5" customHeight="1">
      <c r="B68" s="46"/>
    </row>
    <row r="69" ht="13.5" customHeight="1">
      <c r="B69" s="46"/>
    </row>
    <row r="70" ht="13.5" customHeight="1"/>
    <row r="71" ht="13.5" customHeight="1"/>
    <row r="72" ht="13.5" customHeight="1"/>
    <row r="73" ht="27.7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42" customHeight="1"/>
    <row r="81" ht="13.5" customHeight="1"/>
    <row r="82" ht="13.5" customHeight="1"/>
    <row r="83" ht="13.5" customHeight="1"/>
    <row r="84" ht="13.5" customHeight="1"/>
    <row r="85" ht="27.75" customHeight="1"/>
    <row r="86" ht="13.5" customHeight="1"/>
    <row r="87" ht="13.5" customHeight="1"/>
    <row r="88" ht="13.5" customHeight="1"/>
    <row r="89" ht="27.75" customHeight="1"/>
    <row r="90" ht="13.5" customHeight="1"/>
    <row r="91" ht="13.5" customHeight="1"/>
    <row r="92" ht="13.5" customHeight="1"/>
    <row r="93" ht="27.75" customHeight="1"/>
    <row r="94" ht="13.5" customHeight="1"/>
    <row r="95" ht="27.75" customHeight="1"/>
    <row r="96" ht="13.5" customHeight="1"/>
    <row r="97" ht="27.7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27.75" customHeight="1"/>
    <row r="106" ht="13.5" customHeight="1"/>
    <row r="107" ht="27.75" customHeight="1"/>
    <row r="108" ht="13.5" customHeight="1"/>
    <row r="109" ht="27.7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39">
    <mergeCell ref="A67:E67"/>
    <mergeCell ref="A66:E66"/>
    <mergeCell ref="A65:E65"/>
    <mergeCell ref="A4:D4"/>
    <mergeCell ref="A1:F1"/>
    <mergeCell ref="A2:F2"/>
    <mergeCell ref="B10:E10"/>
    <mergeCell ref="A26:E26"/>
    <mergeCell ref="B27:E27"/>
    <mergeCell ref="A29:E29"/>
    <mergeCell ref="B9:E9"/>
    <mergeCell ref="A13:E13"/>
    <mergeCell ref="B14:E14"/>
    <mergeCell ref="A20:E20"/>
    <mergeCell ref="B22:E22"/>
    <mergeCell ref="B23:E23"/>
    <mergeCell ref="A21:E21"/>
    <mergeCell ref="B30:E30"/>
    <mergeCell ref="A32:E32"/>
    <mergeCell ref="B34:E34"/>
    <mergeCell ref="B35:E35"/>
    <mergeCell ref="A38:E38"/>
    <mergeCell ref="A39:E39"/>
    <mergeCell ref="A33:E33"/>
    <mergeCell ref="B40:E40"/>
    <mergeCell ref="B41:E41"/>
    <mergeCell ref="A44:E44"/>
    <mergeCell ref="B45:E45"/>
    <mergeCell ref="A49:E49"/>
    <mergeCell ref="A50:E50"/>
    <mergeCell ref="B61:E61"/>
    <mergeCell ref="A63:E63"/>
    <mergeCell ref="A64:E64"/>
    <mergeCell ref="B51:E51"/>
    <mergeCell ref="B52:E52"/>
    <mergeCell ref="A55:E55"/>
    <mergeCell ref="B56:E56"/>
    <mergeCell ref="A59:E59"/>
    <mergeCell ref="A60:E60"/>
  </mergeCells>
  <printOptions/>
  <pageMargins left="0.3937007874015748" right="0.2362204724409449" top="0.6692913385826772" bottom="0.4330708661417323" header="0.31496062992125984" footer="0.3937007874015748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6:K56"/>
  <sheetViews>
    <sheetView showZeros="0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9.140625" style="10" customWidth="1"/>
    <col min="2" max="2" width="16.28125" style="10" customWidth="1"/>
    <col min="3" max="3" width="16.28125" style="1" customWidth="1"/>
    <col min="4" max="4" width="15.7109375" style="3" customWidth="1"/>
    <col min="5" max="6" width="16.140625" style="1" customWidth="1"/>
    <col min="7" max="7" width="9.8515625" style="1" hidden="1" customWidth="1"/>
    <col min="8" max="8" width="9.140625" style="1" customWidth="1"/>
    <col min="9" max="9" width="10.57421875" style="1" customWidth="1"/>
    <col min="10" max="10" width="9.28125" style="1" customWidth="1"/>
    <col min="11" max="11" width="6.57421875" style="10" customWidth="1"/>
    <col min="12" max="16384" width="9.140625" style="1" customWidth="1"/>
  </cols>
  <sheetData>
    <row r="1" s="1" customFormat="1" ht="12.75"/>
    <row r="2" s="1" customFormat="1" ht="25.5" customHeight="1"/>
    <row r="3" s="2" customFormat="1" ht="11.25" customHeight="1"/>
    <row r="4" s="2" customFormat="1" ht="24" customHeight="1"/>
    <row r="5" s="2" customFormat="1" ht="7.5" customHeight="1"/>
    <row r="6" s="1" customFormat="1" ht="7.5" customHeight="1">
      <c r="E6" s="10"/>
    </row>
    <row r="7" s="1" customFormat="1" ht="21" customHeight="1">
      <c r="E7" s="10"/>
    </row>
    <row r="8" s="1" customFormat="1" ht="21" customHeight="1">
      <c r="E8" s="10"/>
    </row>
    <row r="9" s="1" customFormat="1" ht="12.75">
      <c r="E9" s="10"/>
    </row>
    <row r="10" s="1" customFormat="1" ht="12.75">
      <c r="E10" s="10"/>
    </row>
    <row r="11" s="1" customFormat="1" ht="12.75">
      <c r="E11" s="10"/>
    </row>
    <row r="12" s="1" customFormat="1" ht="12.75">
      <c r="E12" s="10"/>
    </row>
    <row r="13" s="1" customFormat="1" ht="12.75">
      <c r="E13" s="10"/>
    </row>
    <row r="14" spans="1:11" ht="12.75">
      <c r="A14" s="1"/>
      <c r="B14" s="1"/>
      <c r="C14" s="12"/>
      <c r="D14" s="12"/>
      <c r="E14" s="25"/>
      <c r="F14" s="10"/>
      <c r="K14" s="1"/>
    </row>
    <row r="15" spans="5:6" s="1" customFormat="1" ht="12.75">
      <c r="E15" s="10"/>
      <c r="F15" s="10"/>
    </row>
    <row r="16" spans="5:6" s="1" customFormat="1" ht="12.75">
      <c r="E16" s="10"/>
      <c r="F16" s="10"/>
    </row>
    <row r="17" spans="5:6" s="1" customFormat="1" ht="12.75">
      <c r="E17" s="10"/>
      <c r="F17" s="10"/>
    </row>
    <row r="18" s="1" customFormat="1" ht="12.75">
      <c r="F18" s="10"/>
    </row>
    <row r="19" s="1" customFormat="1" ht="12.75">
      <c r="F19" s="10"/>
    </row>
    <row r="20" s="1" customFormat="1" ht="12.75">
      <c r="F20" s="10"/>
    </row>
    <row r="21" s="1" customFormat="1" ht="12.75">
      <c r="F21" s="10"/>
    </row>
    <row r="22" spans="1:11" ht="12.75">
      <c r="A22" s="1"/>
      <c r="B22" s="1"/>
      <c r="C22" s="12"/>
      <c r="D22" s="1"/>
      <c r="E22" s="10"/>
      <c r="F22" s="10"/>
      <c r="K22" s="1"/>
    </row>
    <row r="23" spans="1:11" ht="12.75">
      <c r="A23" s="1"/>
      <c r="B23" s="1"/>
      <c r="C23" s="12"/>
      <c r="D23" s="1"/>
      <c r="E23" s="10"/>
      <c r="F23" s="10"/>
      <c r="K23" s="1"/>
    </row>
    <row r="24" spans="1:11" ht="12.75">
      <c r="A24" s="1"/>
      <c r="B24" s="1"/>
      <c r="C24" s="12"/>
      <c r="D24" s="1"/>
      <c r="E24" s="10"/>
      <c r="F24" s="10"/>
      <c r="K24" s="1"/>
    </row>
    <row r="25" s="1" customFormat="1" ht="12.75">
      <c r="F25" s="10"/>
    </row>
    <row r="26" s="1" customFormat="1" ht="12.75">
      <c r="F26" s="10"/>
    </row>
    <row r="27" s="1" customFormat="1" ht="12.75">
      <c r="F27" s="10"/>
    </row>
    <row r="28" s="1" customFormat="1" ht="12.75">
      <c r="F28" s="10"/>
    </row>
    <row r="29" s="1" customFormat="1" ht="12.75">
      <c r="F29" s="10"/>
    </row>
    <row r="30" s="1" customFormat="1" ht="12.75">
      <c r="F30" s="10"/>
    </row>
    <row r="31" s="1" customFormat="1" ht="12.75">
      <c r="F31" s="10"/>
    </row>
    <row r="32" s="1" customFormat="1" ht="12.75">
      <c r="F32" s="10"/>
    </row>
    <row r="33" spans="1:11" ht="12.75">
      <c r="A33" s="1"/>
      <c r="B33" s="1"/>
      <c r="C33" s="12"/>
      <c r="D33" s="1"/>
      <c r="E33" s="10"/>
      <c r="F33" s="10"/>
      <c r="K33" s="1"/>
    </row>
    <row r="34" spans="1:11" ht="12.75">
      <c r="A34" s="1"/>
      <c r="B34" s="1"/>
      <c r="C34" s="12"/>
      <c r="D34" s="1"/>
      <c r="E34" s="10"/>
      <c r="F34" s="10"/>
      <c r="K34" s="1"/>
    </row>
    <row r="35" s="1" customFormat="1" ht="15.75" customHeight="1">
      <c r="E35" s="10"/>
    </row>
    <row r="36" s="1" customFormat="1" ht="15.75" customHeight="1">
      <c r="E36" s="10"/>
    </row>
    <row r="37" s="1" customFormat="1" ht="12.75">
      <c r="E37" s="10"/>
    </row>
    <row r="38" s="1" customFormat="1" ht="12.75">
      <c r="E38" s="10"/>
    </row>
    <row r="39" s="1" customFormat="1" ht="12.75">
      <c r="E39" s="10"/>
    </row>
    <row r="40" s="1" customFormat="1" ht="12.75" customHeight="1">
      <c r="E40" s="10"/>
    </row>
    <row r="41" s="1" customFormat="1" ht="12.75">
      <c r="E41" s="10"/>
    </row>
    <row r="42" s="1" customFormat="1" ht="12.75">
      <c r="E42" s="10"/>
    </row>
    <row r="43" s="1" customFormat="1" ht="12.75">
      <c r="E43" s="10"/>
    </row>
    <row r="44" s="1" customFormat="1" ht="12.75">
      <c r="E44" s="10"/>
    </row>
    <row r="45" s="1" customFormat="1" ht="12.75">
      <c r="E45" s="10"/>
    </row>
    <row r="46" s="1" customFormat="1" ht="12.75">
      <c r="E46" s="10"/>
    </row>
    <row r="47" s="1" customFormat="1" ht="12.75">
      <c r="E47" s="10"/>
    </row>
    <row r="48" s="1" customFormat="1" ht="12.75">
      <c r="E48" s="10"/>
    </row>
    <row r="49" s="1" customFormat="1" ht="12.75">
      <c r="E49" s="10"/>
    </row>
    <row r="50" s="1" customFormat="1" ht="15" customHeight="1">
      <c r="E50" s="10"/>
    </row>
    <row r="51" s="1" customFormat="1" ht="11.25" customHeight="1">
      <c r="E51" s="10"/>
    </row>
    <row r="52" s="1" customFormat="1" ht="24.75" customHeight="1">
      <c r="E52" s="10"/>
    </row>
    <row r="53" s="1" customFormat="1" ht="41.25" customHeight="1">
      <c r="E53" s="10"/>
    </row>
    <row r="54" s="1" customFormat="1" ht="12.75">
      <c r="E54" s="10"/>
    </row>
    <row r="55" s="1" customFormat="1" ht="12.75">
      <c r="E55" s="10"/>
    </row>
    <row r="56" s="1" customFormat="1" ht="12.75">
      <c r="E56" s="10"/>
    </row>
  </sheetData>
  <sheetProtection/>
  <printOptions/>
  <pageMargins left="0.88" right="0.19" top="0.45" bottom="0.48" header="0.34" footer="0.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40:D44"/>
  <sheetViews>
    <sheetView showZeros="0" zoomScaleSheetLayoutView="150" workbookViewId="0" topLeftCell="A16">
      <selection activeCell="E12" sqref="E12"/>
    </sheetView>
  </sheetViews>
  <sheetFormatPr defaultColWidth="9.140625" defaultRowHeight="12.75"/>
  <cols>
    <col min="1" max="1" width="2.8515625" style="1" customWidth="1"/>
    <col min="2" max="3" width="11.140625" style="1" customWidth="1"/>
    <col min="4" max="16384" width="9.140625" style="1" customWidth="1"/>
  </cols>
  <sheetData>
    <row r="2" ht="37.5" customHeight="1"/>
    <row r="3" s="2" customFormat="1" ht="11.25" customHeight="1"/>
    <row r="4" s="2" customFormat="1" ht="24" customHeight="1"/>
    <row r="5" s="2" customFormat="1" ht="7.5" customHeight="1"/>
    <row r="7" s="14" customFormat="1" ht="16.5" customHeight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25.5" customHeight="1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pans="2:4" s="14" customFormat="1" ht="12.75">
      <c r="B40" s="16"/>
      <c r="C40" s="16"/>
      <c r="D40" s="17"/>
    </row>
    <row r="41" spans="2:4" s="14" customFormat="1" ht="20.25" customHeight="1">
      <c r="B41" s="16"/>
      <c r="C41" s="16"/>
      <c r="D41" s="17"/>
    </row>
    <row r="42" spans="2:4" ht="12.75" customHeight="1">
      <c r="B42" s="16"/>
      <c r="C42" s="16"/>
      <c r="D42" s="17"/>
    </row>
    <row r="43" spans="2:4" ht="12.75">
      <c r="B43" s="16"/>
      <c r="C43" s="16"/>
      <c r="D43" s="17">
        <f>C43-B43</f>
        <v>0</v>
      </c>
    </row>
    <row r="44" spans="2:4" ht="12.75">
      <c r="B44" s="16"/>
      <c r="C44" s="16"/>
      <c r="D44" s="17">
        <f>C44-B44</f>
        <v>0</v>
      </c>
    </row>
    <row r="45" s="14" customFormat="1" ht="12.75" customHeight="1"/>
    <row r="46" s="14" customFormat="1" ht="12.75" customHeight="1"/>
    <row r="47" s="14" customFormat="1" ht="6.75" customHeight="1"/>
    <row r="48" s="14" customFormat="1" ht="12.75" customHeight="1"/>
    <row r="49" s="14" customFormat="1" ht="12.75" customHeight="1"/>
    <row r="50" s="14" customFormat="1" ht="12.75" customHeight="1"/>
    <row r="51" s="14" customFormat="1" ht="12.75" customHeight="1"/>
    <row r="52" s="14" customFormat="1" ht="12.75" customHeight="1"/>
    <row r="53" s="14" customFormat="1" ht="12.75" customHeight="1"/>
    <row r="54" s="14" customFormat="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104" ht="12.75" customHeight="1"/>
    <row r="109" ht="15.75" customHeight="1"/>
    <row r="157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3.5" customHeight="1"/>
    <row r="230" ht="12.75" customHeight="1"/>
  </sheetData>
  <sheetProtection/>
  <printOptions/>
  <pageMargins left="0.89" right="0.23" top="0.68" bottom="0.68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3:B41"/>
  <sheetViews>
    <sheetView showZeros="0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>
      <c r="A3" s="9"/>
    </row>
    <row r="4" s="2" customFormat="1" ht="24" customHeight="1">
      <c r="A4" s="9"/>
    </row>
    <row r="6" s="15" customFormat="1" ht="23.25" customHeight="1"/>
    <row r="7" s="10" customFormat="1" ht="1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6.75" customHeight="1"/>
    <row r="21" ht="8.2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s="5" customFormat="1" ht="16.5" customHeight="1"/>
    <row r="40" s="5" customFormat="1" ht="16.5" customHeight="1"/>
    <row r="41" spans="1:2" s="14" customFormat="1" ht="12.75">
      <c r="A41" s="1"/>
      <c r="B41" s="1"/>
    </row>
    <row r="43" s="15" customFormat="1" ht="23.25" customHeight="1"/>
    <row r="44" s="10" customFormat="1" ht="1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11.25" customHeight="1"/>
    <row r="57" ht="11.25" customHeight="1"/>
    <row r="58" ht="11.25" customHeight="1"/>
    <row r="59" ht="9.75" customHeight="1"/>
    <row r="60" ht="10.5" customHeight="1"/>
    <row r="61" ht="7.5" customHeight="1"/>
    <row r="62" ht="7.5" customHeight="1"/>
    <row r="63" ht="7.5" customHeight="1"/>
    <row r="64" ht="7.5" customHeight="1"/>
    <row r="65" ht="7.5" customHeight="1"/>
    <row r="66" s="5" customFormat="1" ht="15" customHeight="1"/>
    <row r="68" ht="10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52"/>
  <sheetViews>
    <sheetView showZeros="0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7.7109375" style="1" customWidth="1"/>
    <col min="2" max="2" width="11.28125" style="1" customWidth="1"/>
    <col min="3" max="3" width="12.421875" style="1" customWidth="1"/>
    <col min="4" max="4" width="20.7109375" style="1" customWidth="1"/>
    <col min="5" max="5" width="28.421875" style="3" customWidth="1"/>
    <col min="6" max="16384" width="9.140625" style="1" customWidth="1"/>
  </cols>
  <sheetData>
    <row r="1" ht="12.75">
      <c r="E1" s="1"/>
    </row>
    <row r="2" ht="25.5" customHeight="1">
      <c r="E2" s="1"/>
    </row>
    <row r="3" s="2" customFormat="1" ht="11.25" customHeight="1">
      <c r="A3" s="9"/>
    </row>
    <row r="4" s="2" customFormat="1" ht="24" customHeight="1">
      <c r="A4" s="9"/>
    </row>
    <row r="5" s="2" customFormat="1" ht="13.5" customHeight="1">
      <c r="A5" s="9"/>
    </row>
    <row r="6" ht="12.75">
      <c r="E6" s="1"/>
    </row>
    <row r="7" ht="12.75">
      <c r="E7" s="1"/>
    </row>
    <row r="8" ht="16.5" customHeight="1">
      <c r="E8" s="1"/>
    </row>
    <row r="9" ht="16.5" customHeight="1">
      <c r="E9" s="1"/>
    </row>
    <row r="10" ht="16.5" customHeight="1">
      <c r="E10" s="1"/>
    </row>
    <row r="11" ht="16.5" customHeight="1">
      <c r="E11" s="1"/>
    </row>
    <row r="12" ht="16.5" customHeight="1">
      <c r="E12" s="1"/>
    </row>
    <row r="13" ht="16.5" customHeight="1">
      <c r="E13" s="1"/>
    </row>
    <row r="14" ht="9.75" customHeight="1">
      <c r="E14" s="1"/>
    </row>
    <row r="15" ht="16.5" customHeight="1">
      <c r="E15" s="1"/>
    </row>
    <row r="16" ht="9.75" customHeight="1">
      <c r="E16" s="1"/>
    </row>
    <row r="17" ht="16.5" customHeight="1">
      <c r="E17" s="1"/>
    </row>
    <row r="18" ht="9.75" customHeight="1">
      <c r="E18" s="1"/>
    </row>
    <row r="19" ht="16.5" customHeight="1">
      <c r="E19" s="1"/>
    </row>
    <row r="20" ht="9.75" customHeight="1">
      <c r="E20" s="1"/>
    </row>
    <row r="21" ht="16.5" customHeight="1">
      <c r="E21" s="1"/>
    </row>
    <row r="22" ht="16.5" customHeight="1">
      <c r="E22" s="1"/>
    </row>
    <row r="23" ht="16.5" customHeight="1">
      <c r="E23" s="1"/>
    </row>
    <row r="24" ht="16.5" customHeight="1">
      <c r="E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>
      <c r="E28" s="1"/>
    </row>
    <row r="29" ht="16.5" customHeight="1">
      <c r="E29" s="1"/>
    </row>
    <row r="30" ht="16.5" customHeight="1">
      <c r="E30" s="1"/>
    </row>
    <row r="31" ht="9.75" customHeight="1">
      <c r="E31" s="1"/>
    </row>
    <row r="32" ht="16.5" customHeight="1">
      <c r="E32" s="1"/>
    </row>
    <row r="33" ht="16.5" customHeight="1">
      <c r="E33" s="1"/>
    </row>
    <row r="34" ht="16.5" customHeight="1">
      <c r="E34" s="1"/>
    </row>
    <row r="35" ht="16.5" customHeight="1">
      <c r="E35" s="1"/>
    </row>
    <row r="36" ht="16.5" customHeight="1">
      <c r="E36" s="1"/>
    </row>
    <row r="37" ht="16.5" customHeight="1">
      <c r="E37" s="1"/>
    </row>
    <row r="38" ht="9.75" customHeight="1">
      <c r="E38" s="1"/>
    </row>
    <row r="39" ht="16.5" customHeight="1">
      <c r="E39" s="1"/>
    </row>
    <row r="40" ht="9.75" customHeight="1">
      <c r="E40" s="1"/>
    </row>
    <row r="41" ht="16.5" customHeight="1">
      <c r="E41" s="1"/>
    </row>
    <row r="42" ht="16.5" customHeight="1">
      <c r="E42" s="1"/>
    </row>
    <row r="43" ht="9.75" customHeight="1">
      <c r="E43" s="1"/>
    </row>
    <row r="44" ht="16.5" customHeight="1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7"/>
  <sheetViews>
    <sheetView showZeros="0" zoomScaleSheetLayoutView="100" workbookViewId="0" topLeftCell="A1">
      <selection activeCell="D19" sqref="D19"/>
    </sheetView>
  </sheetViews>
  <sheetFormatPr defaultColWidth="9.140625" defaultRowHeight="12.75"/>
  <cols>
    <col min="1" max="1" width="13.28125" style="3" customWidth="1"/>
    <col min="2" max="16384" width="9.140625" style="1" customWidth="1"/>
  </cols>
  <sheetData>
    <row r="1" ht="15">
      <c r="A1" s="8"/>
    </row>
    <row r="2" ht="25.5" customHeight="1">
      <c r="A2" s="40"/>
    </row>
    <row r="3" spans="1:2" s="2" customFormat="1" ht="11.25" customHeight="1">
      <c r="A3" s="41"/>
      <c r="B3" s="9"/>
    </row>
    <row r="4" spans="1:2" s="2" customFormat="1" ht="24" customHeight="1">
      <c r="A4" s="10"/>
      <c r="B4" s="9"/>
    </row>
    <row r="5" spans="1:2" s="2" customFormat="1" ht="12" customHeight="1">
      <c r="A5" s="10"/>
      <c r="B5" s="9"/>
    </row>
    <row r="7" ht="16.5" customHeight="1">
      <c r="A7" s="42"/>
    </row>
    <row r="8" ht="16.5" customHeight="1">
      <c r="A8" s="42"/>
    </row>
    <row r="9" ht="16.5" customHeight="1">
      <c r="A9" s="43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A21" s="7"/>
    </row>
    <row r="22" spans="1:3" s="14" customFormat="1" ht="11.25" customHeight="1">
      <c r="A22" s="3"/>
      <c r="B22" s="1"/>
      <c r="C22" s="1"/>
    </row>
    <row r="23" ht="7.5" customHeight="1"/>
    <row r="24" ht="16.5" customHeight="1">
      <c r="A24" s="4"/>
    </row>
    <row r="25" ht="14.25">
      <c r="A25" s="4"/>
    </row>
    <row r="26" ht="14.25">
      <c r="A26" s="4"/>
    </row>
    <row r="27" ht="14.25">
      <c r="A27" s="4"/>
    </row>
    <row r="32" ht="16.5" customHeight="1"/>
    <row r="33" ht="16.5" customHeight="1"/>
    <row r="34" ht="16.5" customHeight="1"/>
    <row r="35" ht="16.5" customHeight="1"/>
    <row r="36" ht="16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GridLines="0" showZeros="0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16384" width="9.140625" style="1" customWidth="1"/>
  </cols>
  <sheetData>
    <row r="2" ht="25.5" customHeight="1"/>
    <row r="3" s="2" customFormat="1" ht="14.25" customHeight="1"/>
    <row r="4" s="2" customFormat="1" ht="17.25" customHeight="1"/>
    <row r="5" s="2" customFormat="1" ht="7.5" customHeight="1"/>
    <row r="9" ht="42" customHeight="1"/>
    <row r="10" ht="15.75" customHeight="1"/>
    <row r="11" ht="20.25" customHeight="1"/>
  </sheetData>
  <sheetProtection/>
  <printOptions/>
  <pageMargins left="1.52" right="0.2362204724409449" top="0.5118110236220472" bottom="0.1968503937007874" header="0.35433070866141736" footer="0.31496062992125984"/>
  <pageSetup horizontalDpi="600" verticalDpi="600" orientation="portrait" pageOrder="overThenDown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Zeros="0" view="pageBreakPreview" zoomScaleSheetLayoutView="100" workbookViewId="0" topLeftCell="A1">
      <selection activeCell="D18" sqref="D18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18" customHeight="1"/>
    <row r="22" ht="12.75" customHeight="1"/>
    <row r="50" ht="16.5" customHeight="1"/>
  </sheetData>
  <sheetProtection/>
  <printOptions/>
  <pageMargins left="1.01" right="0.24" top="0.29" bottom="0.47" header="0.21" footer="0.47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="130" zoomScaleNormal="130" zoomScaleSheetLayoutView="100" workbookViewId="0" topLeftCell="A4">
      <selection activeCell="A2" sqref="A2:F2"/>
    </sheetView>
  </sheetViews>
  <sheetFormatPr defaultColWidth="9.140625" defaultRowHeight="12.75"/>
  <cols>
    <col min="1" max="1" width="7.140625" style="1" customWidth="1"/>
    <col min="2" max="2" width="60.28125" style="1" customWidth="1"/>
    <col min="3" max="3" width="10.00390625" style="1" customWidth="1"/>
    <col min="4" max="6" width="10.7109375" style="1" customWidth="1"/>
    <col min="7" max="7" width="10.421875" style="1" customWidth="1"/>
    <col min="8" max="16384" width="9.140625" style="1" customWidth="1"/>
  </cols>
  <sheetData>
    <row r="1" ht="15">
      <c r="F1" s="8" t="s">
        <v>54</v>
      </c>
    </row>
    <row r="2" spans="1:6" ht="25.5" customHeight="1">
      <c r="A2" s="79" t="s">
        <v>41</v>
      </c>
      <c r="B2" s="79"/>
      <c r="C2" s="79"/>
      <c r="D2" s="79"/>
      <c r="E2" s="79"/>
      <c r="F2" s="79"/>
    </row>
    <row r="3" spans="1:6" s="2" customFormat="1" ht="17.25" customHeight="1">
      <c r="A3" s="80" t="s">
        <v>43</v>
      </c>
      <c r="B3" s="80"/>
      <c r="C3" s="80"/>
      <c r="D3" s="80"/>
      <c r="E3" s="80"/>
      <c r="F3" s="80"/>
    </row>
    <row r="4" spans="1:6" s="2" customFormat="1" ht="16.5" customHeight="1">
      <c r="A4" s="81" t="s">
        <v>45</v>
      </c>
      <c r="B4" s="82"/>
      <c r="C4" s="82"/>
      <c r="D4" s="82"/>
      <c r="E4" s="82"/>
      <c r="F4" s="82"/>
    </row>
    <row r="6" spans="1:7" s="5" customFormat="1" ht="19.5" customHeight="1">
      <c r="A6" s="83" t="s">
        <v>1</v>
      </c>
      <c r="B6" s="83" t="s">
        <v>6</v>
      </c>
      <c r="C6" s="83" t="s">
        <v>7</v>
      </c>
      <c r="D6" s="84" t="s">
        <v>46</v>
      </c>
      <c r="E6" s="83"/>
      <c r="F6" s="83" t="s">
        <v>29</v>
      </c>
      <c r="G6" s="15"/>
    </row>
    <row r="7" spans="1:7" s="5" customFormat="1" ht="19.5" customHeight="1">
      <c r="A7" s="83"/>
      <c r="B7" s="83"/>
      <c r="C7" s="83"/>
      <c r="D7" s="24" t="s">
        <v>27</v>
      </c>
      <c r="E7" s="24" t="s">
        <v>28</v>
      </c>
      <c r="F7" s="83"/>
      <c r="G7" s="15"/>
    </row>
    <row r="8" spans="1:7" ht="15" customHeight="1">
      <c r="A8" s="23">
        <v>1</v>
      </c>
      <c r="B8" s="31">
        <v>2</v>
      </c>
      <c r="C8" s="23">
        <v>3</v>
      </c>
      <c r="D8" s="23">
        <v>4</v>
      </c>
      <c r="E8" s="23">
        <v>5</v>
      </c>
      <c r="F8" s="23">
        <v>9</v>
      </c>
      <c r="G8" s="10"/>
    </row>
    <row r="9" spans="1:7" s="13" customFormat="1" ht="12.75">
      <c r="A9" s="32" t="s">
        <v>3</v>
      </c>
      <c r="B9" s="33" t="s">
        <v>13</v>
      </c>
      <c r="C9" s="22" t="s">
        <v>8</v>
      </c>
      <c r="D9" s="35">
        <v>4.3</v>
      </c>
      <c r="E9" s="36">
        <v>4.5</v>
      </c>
      <c r="F9" s="34">
        <f aca="true" t="shared" si="0" ref="F9:F18">SUM(D9:E9)</f>
        <v>8.8</v>
      </c>
      <c r="G9" s="27"/>
    </row>
    <row r="10" spans="1:7" s="13" customFormat="1" ht="14.25">
      <c r="A10" s="32" t="s">
        <v>4</v>
      </c>
      <c r="B10" s="33" t="s">
        <v>23</v>
      </c>
      <c r="C10" s="22" t="s">
        <v>39</v>
      </c>
      <c r="D10" s="37">
        <v>600</v>
      </c>
      <c r="E10" s="38">
        <v>645</v>
      </c>
      <c r="F10" s="34">
        <f t="shared" si="0"/>
        <v>1245</v>
      </c>
      <c r="G10" s="27"/>
    </row>
    <row r="11" spans="1:7" s="13" customFormat="1" ht="14.25">
      <c r="A11" s="32" t="s">
        <v>25</v>
      </c>
      <c r="B11" s="33" t="s">
        <v>34</v>
      </c>
      <c r="C11" s="22" t="s">
        <v>39</v>
      </c>
      <c r="D11" s="39">
        <v>450.2</v>
      </c>
      <c r="E11" s="30">
        <v>378</v>
      </c>
      <c r="F11" s="34">
        <f t="shared" si="0"/>
        <v>828.2</v>
      </c>
      <c r="G11" s="27"/>
    </row>
    <row r="12" spans="1:7" s="13" customFormat="1" ht="25.5">
      <c r="A12" s="32">
        <v>4</v>
      </c>
      <c r="B12" s="33" t="s">
        <v>26</v>
      </c>
      <c r="C12" s="22" t="s">
        <v>8</v>
      </c>
      <c r="D12" s="39">
        <v>199</v>
      </c>
      <c r="E12" s="30">
        <v>157.6</v>
      </c>
      <c r="F12" s="34">
        <f t="shared" si="0"/>
        <v>356.6</v>
      </c>
      <c r="G12" s="27"/>
    </row>
    <row r="13" spans="1:7" s="13" customFormat="1" ht="25.5">
      <c r="A13" s="32">
        <v>5</v>
      </c>
      <c r="B13" s="33" t="s">
        <v>35</v>
      </c>
      <c r="C13" s="22" t="s">
        <v>8</v>
      </c>
      <c r="D13" s="39">
        <v>80.6</v>
      </c>
      <c r="E13" s="30">
        <v>334.7</v>
      </c>
      <c r="F13" s="34">
        <f t="shared" si="0"/>
        <v>415.3</v>
      </c>
      <c r="G13" s="28"/>
    </row>
    <row r="14" spans="1:7" s="13" customFormat="1" ht="12.75">
      <c r="A14" s="32">
        <v>6</v>
      </c>
      <c r="B14" s="45" t="s">
        <v>52</v>
      </c>
      <c r="C14" s="22" t="s">
        <v>8</v>
      </c>
      <c r="D14" s="39">
        <v>398</v>
      </c>
      <c r="E14" s="30">
        <v>315.2</v>
      </c>
      <c r="F14" s="34">
        <f t="shared" si="0"/>
        <v>713.2</v>
      </c>
      <c r="G14" s="28"/>
    </row>
    <row r="15" spans="1:7" s="13" customFormat="1" ht="12.75">
      <c r="A15" s="32">
        <v>7</v>
      </c>
      <c r="B15" s="45" t="s">
        <v>47</v>
      </c>
      <c r="C15" s="22" t="s">
        <v>17</v>
      </c>
      <c r="D15" s="39">
        <v>580</v>
      </c>
      <c r="E15" s="30">
        <v>1024</v>
      </c>
      <c r="F15" s="34">
        <f t="shared" si="0"/>
        <v>1604</v>
      </c>
      <c r="G15" s="28"/>
    </row>
    <row r="16" spans="1:7" s="13" customFormat="1" ht="12.75">
      <c r="A16" s="32">
        <v>8</v>
      </c>
      <c r="B16" s="33" t="s">
        <v>36</v>
      </c>
      <c r="C16" s="22" t="s">
        <v>17</v>
      </c>
      <c r="D16" s="39">
        <v>1068</v>
      </c>
      <c r="E16" s="30">
        <v>68</v>
      </c>
      <c r="F16" s="34">
        <f t="shared" si="0"/>
        <v>1136</v>
      </c>
      <c r="G16" s="28"/>
    </row>
    <row r="17" spans="1:7" s="13" customFormat="1" ht="12.75">
      <c r="A17" s="32">
        <v>9</v>
      </c>
      <c r="B17" s="33" t="s">
        <v>19</v>
      </c>
      <c r="C17" s="22" t="s">
        <v>17</v>
      </c>
      <c r="D17" s="39">
        <v>654</v>
      </c>
      <c r="E17" s="30">
        <v>695</v>
      </c>
      <c r="F17" s="34">
        <f t="shared" si="0"/>
        <v>1349</v>
      </c>
      <c r="G17" s="28"/>
    </row>
    <row r="18" spans="1:7" s="13" customFormat="1" ht="14.25">
      <c r="A18" s="32">
        <v>10</v>
      </c>
      <c r="B18" s="33" t="s">
        <v>14</v>
      </c>
      <c r="C18" s="22" t="s">
        <v>38</v>
      </c>
      <c r="D18" s="39">
        <v>3033.9</v>
      </c>
      <c r="E18" s="30">
        <v>1522.7</v>
      </c>
      <c r="F18" s="34">
        <f t="shared" si="0"/>
        <v>4556.6</v>
      </c>
      <c r="G18" s="28"/>
    </row>
    <row r="19" spans="1:7" s="13" customFormat="1" ht="12.75">
      <c r="A19" s="32">
        <v>11</v>
      </c>
      <c r="B19" s="45" t="s">
        <v>49</v>
      </c>
      <c r="C19" s="44" t="s">
        <v>31</v>
      </c>
      <c r="D19" s="39">
        <v>12.5</v>
      </c>
      <c r="E19" s="30"/>
      <c r="F19" s="34">
        <v>12.5</v>
      </c>
      <c r="G19" s="28"/>
    </row>
    <row r="20" spans="1:7" s="13" customFormat="1" ht="14.25">
      <c r="A20" s="32">
        <v>12</v>
      </c>
      <c r="B20" s="45" t="s">
        <v>48</v>
      </c>
      <c r="C20" s="22" t="s">
        <v>38</v>
      </c>
      <c r="D20" s="39">
        <v>1046</v>
      </c>
      <c r="E20" s="30">
        <v>1461</v>
      </c>
      <c r="F20" s="34">
        <f aca="true" t="shared" si="1" ref="F20:F30">SUM(D20:E20)</f>
        <v>2507</v>
      </c>
      <c r="G20" s="28"/>
    </row>
    <row r="21" spans="1:7" s="13" customFormat="1" ht="14.25">
      <c r="A21" s="32">
        <v>13</v>
      </c>
      <c r="B21" s="33" t="s">
        <v>37</v>
      </c>
      <c r="C21" s="22" t="s">
        <v>38</v>
      </c>
      <c r="D21" s="39">
        <v>556</v>
      </c>
      <c r="E21" s="30">
        <v>783</v>
      </c>
      <c r="F21" s="34">
        <f t="shared" si="1"/>
        <v>1339</v>
      </c>
      <c r="G21" s="28"/>
    </row>
    <row r="22" spans="1:7" s="13" customFormat="1" ht="12.75">
      <c r="A22" s="32">
        <v>14</v>
      </c>
      <c r="B22" s="33" t="s">
        <v>20</v>
      </c>
      <c r="C22" s="22" t="s">
        <v>18</v>
      </c>
      <c r="D22" s="39"/>
      <c r="E22" s="30"/>
      <c r="F22" s="34">
        <f t="shared" si="1"/>
        <v>0</v>
      </c>
      <c r="G22" s="28"/>
    </row>
    <row r="23" spans="1:7" s="13" customFormat="1" ht="12.75">
      <c r="A23" s="32">
        <v>15</v>
      </c>
      <c r="B23" s="33" t="s">
        <v>21</v>
      </c>
      <c r="C23" s="22" t="s">
        <v>18</v>
      </c>
      <c r="D23" s="39"/>
      <c r="E23" s="30"/>
      <c r="F23" s="34">
        <f t="shared" si="1"/>
        <v>0</v>
      </c>
      <c r="G23" s="28"/>
    </row>
    <row r="24" spans="1:7" s="13" customFormat="1" ht="12.75">
      <c r="A24" s="32">
        <v>16</v>
      </c>
      <c r="B24" s="33" t="s">
        <v>22</v>
      </c>
      <c r="C24" s="22" t="s">
        <v>5</v>
      </c>
      <c r="D24" s="39"/>
      <c r="E24" s="30"/>
      <c r="F24" s="34">
        <f t="shared" si="1"/>
        <v>0</v>
      </c>
      <c r="G24" s="28"/>
    </row>
    <row r="25" spans="1:7" s="13" customFormat="1" ht="12.75">
      <c r="A25" s="32">
        <v>17</v>
      </c>
      <c r="B25" s="33" t="s">
        <v>33</v>
      </c>
      <c r="C25" s="22" t="s">
        <v>5</v>
      </c>
      <c r="D25" s="39"/>
      <c r="E25" s="30"/>
      <c r="F25" s="34">
        <f t="shared" si="1"/>
        <v>0</v>
      </c>
      <c r="G25" s="28"/>
    </row>
    <row r="26" spans="1:7" s="13" customFormat="1" ht="12.75">
      <c r="A26" s="32">
        <v>18</v>
      </c>
      <c r="B26" s="45" t="s">
        <v>50</v>
      </c>
      <c r="C26" s="44" t="s">
        <v>31</v>
      </c>
      <c r="D26" s="39">
        <v>116</v>
      </c>
      <c r="E26" s="30">
        <v>214.4</v>
      </c>
      <c r="F26" s="34">
        <f t="shared" si="1"/>
        <v>330.4</v>
      </c>
      <c r="G26" s="28"/>
    </row>
    <row r="27" spans="1:7" s="13" customFormat="1" ht="25.5">
      <c r="A27" s="32">
        <v>19</v>
      </c>
      <c r="B27" s="33" t="s">
        <v>32</v>
      </c>
      <c r="C27" s="22" t="s">
        <v>5</v>
      </c>
      <c r="D27" s="39">
        <v>42</v>
      </c>
      <c r="E27" s="30">
        <v>15</v>
      </c>
      <c r="F27" s="34">
        <f t="shared" si="1"/>
        <v>57</v>
      </c>
      <c r="G27" s="28"/>
    </row>
    <row r="28" spans="1:7" s="13" customFormat="1" ht="12.75">
      <c r="A28" s="32">
        <v>20</v>
      </c>
      <c r="B28" s="33" t="s">
        <v>15</v>
      </c>
      <c r="C28" s="22" t="s">
        <v>9</v>
      </c>
      <c r="D28" s="39">
        <v>41</v>
      </c>
      <c r="E28" s="30">
        <v>50</v>
      </c>
      <c r="F28" s="34">
        <f t="shared" si="1"/>
        <v>91</v>
      </c>
      <c r="G28" s="28"/>
    </row>
    <row r="29" spans="1:7" s="13" customFormat="1" ht="12.75">
      <c r="A29" s="32">
        <v>21</v>
      </c>
      <c r="B29" s="33" t="s">
        <v>16</v>
      </c>
      <c r="C29" s="22" t="s">
        <v>9</v>
      </c>
      <c r="D29" s="39">
        <v>45</v>
      </c>
      <c r="E29" s="30">
        <v>58</v>
      </c>
      <c r="F29" s="34">
        <f t="shared" si="1"/>
        <v>103</v>
      </c>
      <c r="G29" s="28"/>
    </row>
    <row r="30" spans="1:7" s="13" customFormat="1" ht="14.25">
      <c r="A30" s="32">
        <v>22</v>
      </c>
      <c r="B30" s="33" t="s">
        <v>24</v>
      </c>
      <c r="C30" s="22" t="s">
        <v>38</v>
      </c>
      <c r="D30" s="39">
        <v>34.8</v>
      </c>
      <c r="E30" s="30">
        <v>142.5</v>
      </c>
      <c r="F30" s="34">
        <f t="shared" si="1"/>
        <v>177.3</v>
      </c>
      <c r="G30" s="28"/>
    </row>
    <row r="31" spans="1:7" s="13" customFormat="1" ht="12.75">
      <c r="A31" s="32">
        <v>23</v>
      </c>
      <c r="B31" s="33" t="s">
        <v>51</v>
      </c>
      <c r="C31" s="22" t="s">
        <v>9</v>
      </c>
      <c r="D31" s="39">
        <v>90</v>
      </c>
      <c r="E31" s="30">
        <v>70</v>
      </c>
      <c r="F31" s="34">
        <v>160</v>
      </c>
      <c r="G31" s="28"/>
    </row>
    <row r="32" spans="1:7" s="13" customFormat="1" ht="12.75">
      <c r="A32" s="32">
        <v>24</v>
      </c>
      <c r="B32" s="33" t="s">
        <v>53</v>
      </c>
      <c r="C32" s="22" t="s">
        <v>9</v>
      </c>
      <c r="D32" s="39">
        <v>3</v>
      </c>
      <c r="E32" s="30">
        <v>8</v>
      </c>
      <c r="F32" s="34">
        <v>11</v>
      </c>
      <c r="G32" s="28"/>
    </row>
    <row r="33" spans="3:5" ht="12.75">
      <c r="C33" s="10"/>
      <c r="D33" s="10"/>
      <c r="E33" s="10"/>
    </row>
    <row r="34" spans="3:5" ht="14.25">
      <c r="C34" s="10"/>
      <c r="D34" s="10"/>
      <c r="E34" s="4"/>
    </row>
    <row r="35" spans="3:5" ht="14.25">
      <c r="C35" s="10"/>
      <c r="D35" s="10"/>
      <c r="E35" s="4"/>
    </row>
    <row r="36" ht="14.25">
      <c r="E36" s="4"/>
    </row>
    <row r="37" spans="3:5" ht="14.25">
      <c r="C37" s="10"/>
      <c r="D37" s="4" t="s">
        <v>12</v>
      </c>
      <c r="E37" s="4"/>
    </row>
    <row r="38" spans="3:5" ht="14.25">
      <c r="C38" s="10"/>
      <c r="D38" s="4"/>
      <c r="E38" s="4"/>
    </row>
    <row r="39" spans="4:5" ht="14.25">
      <c r="D39" s="4"/>
      <c r="E39" s="4"/>
    </row>
    <row r="43" ht="14.25">
      <c r="D43" s="4" t="s">
        <v>42</v>
      </c>
    </row>
    <row r="44" ht="14.25">
      <c r="D44" s="4" t="s">
        <v>44</v>
      </c>
    </row>
  </sheetData>
  <sheetProtection/>
  <mergeCells count="8">
    <mergeCell ref="A2:F2"/>
    <mergeCell ref="A3:F3"/>
    <mergeCell ref="A4:F4"/>
    <mergeCell ref="B6:B7"/>
    <mergeCell ref="A6:A7"/>
    <mergeCell ref="C6:C7"/>
    <mergeCell ref="F6:F7"/>
    <mergeCell ref="D6:E6"/>
  </mergeCells>
  <printOptions/>
  <pageMargins left="0.93" right="0.31496062992125984" top="1.31" bottom="0.5905511811023623" header="0.31496062992125984" footer="0.5118110236220472"/>
  <pageSetup horizontalDpi="300" verticalDpi="3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PAPIE</cp:lastModifiedBy>
  <cp:lastPrinted>2023-06-02T10:42:16Z</cp:lastPrinted>
  <dcterms:created xsi:type="dcterms:W3CDTF">2004-04-13T06:47:34Z</dcterms:created>
  <dcterms:modified xsi:type="dcterms:W3CDTF">2023-06-05T08:16:00Z</dcterms:modified>
  <cp:category/>
  <cp:version/>
  <cp:contentType/>
  <cp:contentStatus/>
</cp:coreProperties>
</file>