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7200"/>
  </bookViews>
  <sheets>
    <sheet name="Zam. I kw. 2021_na_platformę" sheetId="1" r:id="rId1"/>
  </sheets>
  <calcPr calcId="145621"/>
</workbook>
</file>

<file path=xl/calcChain.xml><?xml version="1.0" encoding="utf-8"?>
<calcChain xmlns="http://schemas.openxmlformats.org/spreadsheetml/2006/main">
  <c r="D52" i="1" l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F34" i="1"/>
  <c r="F33" i="1"/>
  <c r="D33" i="1"/>
  <c r="D32" i="1"/>
  <c r="F32" i="1" s="1"/>
  <c r="F31" i="1"/>
  <c r="D31" i="1"/>
  <c r="D30" i="1"/>
  <c r="F30" i="1" s="1"/>
  <c r="F29" i="1"/>
  <c r="D29" i="1"/>
  <c r="D28" i="1"/>
  <c r="F28" i="1" s="1"/>
  <c r="F27" i="1"/>
  <c r="D27" i="1"/>
  <c r="D26" i="1"/>
  <c r="F26" i="1" s="1"/>
  <c r="F25" i="1"/>
  <c r="D25" i="1"/>
  <c r="D24" i="1"/>
  <c r="F24" i="1" s="1"/>
  <c r="F23" i="1"/>
  <c r="D23" i="1"/>
  <c r="D22" i="1"/>
  <c r="F22" i="1" s="1"/>
  <c r="F21" i="1"/>
  <c r="D21" i="1"/>
  <c r="D20" i="1"/>
  <c r="F20" i="1" s="1"/>
  <c r="F19" i="1"/>
  <c r="D19" i="1"/>
  <c r="D18" i="1"/>
  <c r="F18" i="1" s="1"/>
  <c r="F17" i="1"/>
  <c r="D17" i="1"/>
  <c r="D16" i="1"/>
  <c r="F16" i="1" s="1"/>
  <c r="F15" i="1"/>
  <c r="D15" i="1"/>
  <c r="D14" i="1"/>
  <c r="F14" i="1" s="1"/>
  <c r="F13" i="1"/>
  <c r="D13" i="1"/>
  <c r="D12" i="1"/>
  <c r="F12" i="1" s="1"/>
  <c r="F11" i="1"/>
  <c r="D11" i="1"/>
  <c r="D10" i="1"/>
  <c r="F10" i="1" s="1"/>
  <c r="F9" i="1"/>
  <c r="D9" i="1"/>
  <c r="D8" i="1"/>
  <c r="F8" i="1" s="1"/>
  <c r="F7" i="1"/>
  <c r="D7" i="1"/>
  <c r="D6" i="1"/>
  <c r="F6" i="1" s="1"/>
  <c r="F5" i="1"/>
  <c r="D5" i="1"/>
  <c r="D4" i="1"/>
  <c r="F4" i="1" s="1"/>
  <c r="F3" i="1"/>
  <c r="D3" i="1"/>
  <c r="F53" i="1" l="1"/>
</calcChain>
</file>

<file path=xl/sharedStrings.xml><?xml version="1.0" encoding="utf-8"?>
<sst xmlns="http://schemas.openxmlformats.org/spreadsheetml/2006/main" count="107" uniqueCount="60">
  <si>
    <t>Gmina Miasto Lębork 
Zamówienie I kwartał 2021 r.</t>
  </si>
  <si>
    <t>Lp.</t>
  </si>
  <si>
    <t>Nazwa</t>
  </si>
  <si>
    <t>Jm</t>
  </si>
  <si>
    <t>Ilość</t>
  </si>
  <si>
    <t>Cena brutto</t>
  </si>
  <si>
    <t>Wartość brutto</t>
  </si>
  <si>
    <t>Biała koperta C5 HK 162x229 mm (1 op. = 500 szt.)</t>
  </si>
  <si>
    <t>op.</t>
  </si>
  <si>
    <t>Biała koperta C6 SK 114x162 mm (1 op. = 1000 szt.)</t>
  </si>
  <si>
    <t>Biała koperta DL SK 110x220 mm (1 op. = 1000 szt.)</t>
  </si>
  <si>
    <t>Biała koperta DL SK 110x220 mm z okienkiem po prawo (1 op. = 1000 szt.)</t>
  </si>
  <si>
    <t>Blok biurowy w kratkę A4 (50 kartek)</t>
  </si>
  <si>
    <t>szt.</t>
  </si>
  <si>
    <t>Blok biurowy w kratkę A5 (100 kartek)</t>
  </si>
  <si>
    <t xml:space="preserve">szt. </t>
  </si>
  <si>
    <t>Cienkopis STABILO point 88/46 0.4mm CZARNY</t>
  </si>
  <si>
    <t>Cienkopis STABILO point 88/46 0.4mm CZERWONY</t>
  </si>
  <si>
    <t>Cienkopis STABILO point 88/46 0.4mm NIEBIESKI</t>
  </si>
  <si>
    <t>Długopis na sprężynce, leżący, samoprzylepny, NIEBIESKI</t>
  </si>
  <si>
    <t>Długopis TOMA SUPER BUTTER  TO-078 CZARNY</t>
  </si>
  <si>
    <t>Długopis TOMA SUPER BUTTER  TO-078 CZERWONY</t>
  </si>
  <si>
    <t>Długopis TOMA SUPER BUTTER  TO-078 NIEBIESKI</t>
  </si>
  <si>
    <t>DRATWA szpagat 1mm, długość 500m, szpulka 250g</t>
  </si>
  <si>
    <t>Dziennik korespondencyjny A4 192 kartki</t>
  </si>
  <si>
    <t>Gumka STAEDTLER Mars Plastic (62x23x13 mm)</t>
  </si>
  <si>
    <t>Karteczki samoprzylepne Donau Eco 51x38mm żółty (1 op. = 3 szt.)</t>
  </si>
  <si>
    <t>Karteczki samoprzylepne Donau Eco 76x76mm żółty</t>
  </si>
  <si>
    <t>Klej w sztyfcie DONAU 25g</t>
  </si>
  <si>
    <t>Klip biurowy 25 mm (12 szt. = 1 op.)</t>
  </si>
  <si>
    <t>Korektor w piórze Uni CLP-300</t>
  </si>
  <si>
    <t>Korektor w taśmie DONAU 5mm / 8m</t>
  </si>
  <si>
    <t>Kostka papierowa 85x85 / 40mm</t>
  </si>
  <si>
    <t>Koszulka na dokumenty A4, krystaliczna 40 mik. (1 op. =  100 szt.)</t>
  </si>
  <si>
    <t>Linijka plastikowa 30 cm</t>
  </si>
  <si>
    <t>Marker do płyt CD/DVD - CZARNY</t>
  </si>
  <si>
    <t>Marker permanentny DONAU D-signer okrągła końcówka CZARNY</t>
  </si>
  <si>
    <t>Marker permanentny DONAU D-signer okrągła końcówka CZERWONY</t>
  </si>
  <si>
    <t>Nożyczki biurowe 21.5cm Grand GR-2850</t>
  </si>
  <si>
    <t>Obwoluta na dokumenty Donau A4 typ L 180 mikronów</t>
  </si>
  <si>
    <t>Ołówek HB</t>
  </si>
  <si>
    <t>Przekładki do segregatora ARO 1/3 A4 mix kolorów (1 op.=100 szt.)</t>
  </si>
  <si>
    <t>Pudło archiwizacyjne 100x325x260</t>
  </si>
  <si>
    <t>Rozszywacz do zszywek Eagle Alpha R5026B</t>
  </si>
  <si>
    <t>Segregator A4 szeroki 75mm Donau Master</t>
  </si>
  <si>
    <t>Segregator A4 wąski 50mm Donau Master</t>
  </si>
  <si>
    <t>Skoroszyt plastikowy A4 wpinany do segregatora</t>
  </si>
  <si>
    <t>Skoroszyt z przewleczką (nr kat. 1824-321-006)</t>
  </si>
  <si>
    <t>Spinacz biurowy 28mm (1op.= 100 szt.)</t>
  </si>
  <si>
    <t>Taśma klejąca biurowa GRAND 18mmx30m</t>
  </si>
  <si>
    <t>Teczka Kopertowa Donau zatrzask PP A4 200 mikr z europerforacją transparentna</t>
  </si>
  <si>
    <t>Temperówka</t>
  </si>
  <si>
    <t>Tusz do stempli 25ml 110 Noris CZERWONY</t>
  </si>
  <si>
    <t>Wąsy skoroszytowe z metalową blaszką (1 op.= 25 szt.)</t>
  </si>
  <si>
    <t>Zakładka indeksująca, folia, 45x12, 5 kolorów</t>
  </si>
  <si>
    <t>Zakreślacz Donau D-Text (mix kolorów)</t>
  </si>
  <si>
    <t>Zszywacz biurowy Eagle 938 (100 kartek)</t>
  </si>
  <si>
    <t>Zszywacz Tetis GV103-V (25 kartek)</t>
  </si>
  <si>
    <t>Zszywki - 26/6, 1000 szt.</t>
  </si>
  <si>
    <t>Zwilżacz glicerynowy do palców Office Products 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</si>
</sst>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0"/>
      <name val="Arial"/>
      <family val="2"/>
      <charset val="238"/>
    </font>
    <font>
      <sz val="10"/>
      <name val="Calibri Light"/>
      <family val="2"/>
      <charset val="238"/>
    </font>
    <font>
      <b/>
      <sz val="12"/>
      <name val="Calibri Light"/>
      <family val="2"/>
      <charset val="238"/>
    </font>
    <font>
      <b/>
      <sz val="10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theme="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44" fontId="4" fillId="0" borderId="2" xfId="0" applyNumberFormat="1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2" fillId="4" borderId="3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62"/>
  <sheetViews>
    <sheetView tabSelected="1" topLeftCell="A39" zoomScale="93" zoomScaleNormal="93" workbookViewId="0">
      <selection activeCell="B62" sqref="B62"/>
    </sheetView>
  </sheetViews>
  <sheetFormatPr defaultRowHeight="12.75" x14ac:dyDescent="0.2"/>
  <cols>
    <col min="1" max="1" width="5.28515625" style="23" bestFit="1" customWidth="1"/>
    <col min="2" max="2" width="82.7109375" style="5" bestFit="1" customWidth="1"/>
    <col min="3" max="3" width="4.85546875" style="5" bestFit="1" customWidth="1"/>
    <col min="4" max="4" width="7.140625" style="22" bestFit="1" customWidth="1"/>
    <col min="5" max="5" width="16.28515625" style="5" bestFit="1" customWidth="1"/>
    <col min="6" max="6" width="20.42578125" style="5" bestFit="1" customWidth="1"/>
    <col min="7" max="16384" width="9.140625" style="5"/>
  </cols>
  <sheetData>
    <row r="1" spans="1:7" ht="31.5" x14ac:dyDescent="0.2">
      <c r="A1" s="1"/>
      <c r="B1" s="2" t="s">
        <v>0</v>
      </c>
      <c r="C1" s="3"/>
      <c r="D1" s="3"/>
      <c r="E1" s="3"/>
      <c r="F1" s="3"/>
      <c r="G1" s="4"/>
    </row>
    <row r="2" spans="1:7" s="8" customFormat="1" ht="15.75" x14ac:dyDescent="0.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7" s="14" customFormat="1" ht="15.75" x14ac:dyDescent="0.2">
      <c r="A3" s="9">
        <v>1</v>
      </c>
      <c r="B3" s="10" t="s">
        <v>7</v>
      </c>
      <c r="C3" s="10" t="s">
        <v>8</v>
      </c>
      <c r="D3" s="11">
        <f>6</f>
        <v>6</v>
      </c>
      <c r="E3" s="12"/>
      <c r="F3" s="13">
        <f>D3*E3</f>
        <v>0</v>
      </c>
    </row>
    <row r="4" spans="1:7" s="14" customFormat="1" ht="15.75" x14ac:dyDescent="0.2">
      <c r="A4" s="9">
        <v>2</v>
      </c>
      <c r="B4" s="10" t="s">
        <v>9</v>
      </c>
      <c r="C4" s="10" t="s">
        <v>8</v>
      </c>
      <c r="D4" s="11">
        <f>6-4</f>
        <v>2</v>
      </c>
      <c r="E4" s="12"/>
      <c r="F4" s="13">
        <f>D4*E4</f>
        <v>0</v>
      </c>
    </row>
    <row r="5" spans="1:7" s="14" customFormat="1" ht="15.75" x14ac:dyDescent="0.2">
      <c r="A5" s="9">
        <v>3</v>
      </c>
      <c r="B5" s="10" t="s">
        <v>10</v>
      </c>
      <c r="C5" s="10" t="s">
        <v>8</v>
      </c>
      <c r="D5" s="11">
        <f>2</f>
        <v>2</v>
      </c>
      <c r="E5" s="12"/>
      <c r="F5" s="13">
        <f>D5*E5</f>
        <v>0</v>
      </c>
    </row>
    <row r="6" spans="1:7" s="14" customFormat="1" ht="15.75" x14ac:dyDescent="0.2">
      <c r="A6" s="9">
        <v>4</v>
      </c>
      <c r="B6" s="10" t="s">
        <v>11</v>
      </c>
      <c r="C6" s="10" t="s">
        <v>8</v>
      </c>
      <c r="D6" s="11">
        <f>4</f>
        <v>4</v>
      </c>
      <c r="E6" s="12"/>
      <c r="F6" s="13">
        <f>D6*E6</f>
        <v>0</v>
      </c>
    </row>
    <row r="7" spans="1:7" s="14" customFormat="1" ht="15.75" x14ac:dyDescent="0.2">
      <c r="A7" s="9">
        <v>5</v>
      </c>
      <c r="B7" s="10" t="s">
        <v>12</v>
      </c>
      <c r="C7" s="10" t="s">
        <v>13</v>
      </c>
      <c r="D7" s="11">
        <f>3+2-3</f>
        <v>2</v>
      </c>
      <c r="E7" s="12"/>
      <c r="F7" s="13">
        <f>D7*E7</f>
        <v>0</v>
      </c>
    </row>
    <row r="8" spans="1:7" s="14" customFormat="1" ht="15.75" x14ac:dyDescent="0.2">
      <c r="A8" s="9">
        <v>6</v>
      </c>
      <c r="B8" s="10" t="s">
        <v>14</v>
      </c>
      <c r="C8" s="10" t="s">
        <v>15</v>
      </c>
      <c r="D8" s="11">
        <f>6+2</f>
        <v>8</v>
      </c>
      <c r="E8" s="12"/>
      <c r="F8" s="13">
        <f>D8*E8</f>
        <v>0</v>
      </c>
    </row>
    <row r="9" spans="1:7" s="14" customFormat="1" ht="15.75" x14ac:dyDescent="0.2">
      <c r="A9" s="9">
        <v>7</v>
      </c>
      <c r="B9" s="10" t="s">
        <v>16</v>
      </c>
      <c r="C9" s="10" t="s">
        <v>13</v>
      </c>
      <c r="D9" s="11">
        <f>3+10+10+10+10+3+10</f>
        <v>56</v>
      </c>
      <c r="E9" s="12"/>
      <c r="F9" s="13">
        <f>D9*E9</f>
        <v>0</v>
      </c>
    </row>
    <row r="10" spans="1:7" s="14" customFormat="1" ht="15.75" x14ac:dyDescent="0.2">
      <c r="A10" s="9">
        <v>8</v>
      </c>
      <c r="B10" s="10" t="s">
        <v>17</v>
      </c>
      <c r="C10" s="10" t="s">
        <v>13</v>
      </c>
      <c r="D10" s="11">
        <f>3+4+10+10+4+5</f>
        <v>36</v>
      </c>
      <c r="E10" s="12"/>
      <c r="F10" s="13">
        <f>D10*E10</f>
        <v>0</v>
      </c>
    </row>
    <row r="11" spans="1:7" s="14" customFormat="1" ht="15.75" x14ac:dyDescent="0.2">
      <c r="A11" s="9">
        <v>9</v>
      </c>
      <c r="B11" s="10" t="s">
        <v>18</v>
      </c>
      <c r="C11" s="10" t="s">
        <v>13</v>
      </c>
      <c r="D11" s="11">
        <f>3+10+3</f>
        <v>16</v>
      </c>
      <c r="E11" s="12"/>
      <c r="F11" s="13">
        <f>D11*E11</f>
        <v>0</v>
      </c>
    </row>
    <row r="12" spans="1:7" s="14" customFormat="1" ht="15.75" x14ac:dyDescent="0.2">
      <c r="A12" s="9">
        <v>10</v>
      </c>
      <c r="B12" s="10" t="s">
        <v>19</v>
      </c>
      <c r="C12" s="10" t="s">
        <v>13</v>
      </c>
      <c r="D12" s="11">
        <f>3</f>
        <v>3</v>
      </c>
      <c r="E12" s="12"/>
      <c r="F12" s="13">
        <f>D12*E12</f>
        <v>0</v>
      </c>
    </row>
    <row r="13" spans="1:7" s="14" customFormat="1" ht="15.75" x14ac:dyDescent="0.2">
      <c r="A13" s="9">
        <v>11</v>
      </c>
      <c r="B13" s="10" t="s">
        <v>20</v>
      </c>
      <c r="C13" s="10" t="s">
        <v>13</v>
      </c>
      <c r="D13" s="11">
        <f>11+5+10+5</f>
        <v>31</v>
      </c>
      <c r="E13" s="12"/>
      <c r="F13" s="13">
        <f>D13*E13</f>
        <v>0</v>
      </c>
    </row>
    <row r="14" spans="1:7" s="14" customFormat="1" ht="15.75" x14ac:dyDescent="0.2">
      <c r="A14" s="9">
        <v>12</v>
      </c>
      <c r="B14" s="10" t="s">
        <v>21</v>
      </c>
      <c r="C14" s="10" t="s">
        <v>13</v>
      </c>
      <c r="D14" s="11">
        <f>6+2+1+5+4</f>
        <v>18</v>
      </c>
      <c r="E14" s="12"/>
      <c r="F14" s="13">
        <f>D14*E14</f>
        <v>0</v>
      </c>
    </row>
    <row r="15" spans="1:7" s="14" customFormat="1" ht="15.75" x14ac:dyDescent="0.2">
      <c r="A15" s="9">
        <v>13</v>
      </c>
      <c r="B15" s="10" t="s">
        <v>22</v>
      </c>
      <c r="C15" s="10" t="s">
        <v>13</v>
      </c>
      <c r="D15" s="11">
        <f>15+11+20+10+2+12+10+15+3+6+20+10+4+10+10+10+3+10+9+12+10+12+20</f>
        <v>244</v>
      </c>
      <c r="E15" s="12"/>
      <c r="F15" s="13">
        <f>D15*E15</f>
        <v>0</v>
      </c>
    </row>
    <row r="16" spans="1:7" s="14" customFormat="1" ht="15.75" x14ac:dyDescent="0.2">
      <c r="A16" s="9">
        <v>14</v>
      </c>
      <c r="B16" s="10" t="s">
        <v>23</v>
      </c>
      <c r="C16" s="10" t="s">
        <v>15</v>
      </c>
      <c r="D16" s="11">
        <f>2</f>
        <v>2</v>
      </c>
      <c r="E16" s="12"/>
      <c r="F16" s="13">
        <f>D16*E16</f>
        <v>0</v>
      </c>
    </row>
    <row r="17" spans="1:6" s="14" customFormat="1" ht="15.75" x14ac:dyDescent="0.2">
      <c r="A17" s="9">
        <v>15</v>
      </c>
      <c r="B17" s="10" t="s">
        <v>24</v>
      </c>
      <c r="C17" s="10" t="s">
        <v>13</v>
      </c>
      <c r="D17" s="11">
        <f>1</f>
        <v>1</v>
      </c>
      <c r="E17" s="12"/>
      <c r="F17" s="13">
        <f>D17*E17</f>
        <v>0</v>
      </c>
    </row>
    <row r="18" spans="1:6" s="14" customFormat="1" ht="15.75" x14ac:dyDescent="0.2">
      <c r="A18" s="9">
        <v>16</v>
      </c>
      <c r="B18" s="10" t="s">
        <v>25</v>
      </c>
      <c r="C18" s="10" t="s">
        <v>13</v>
      </c>
      <c r="D18" s="11">
        <f>4+3+2+3+10+3</f>
        <v>25</v>
      </c>
      <c r="E18" s="12"/>
      <c r="F18" s="13">
        <f>D18*E18</f>
        <v>0</v>
      </c>
    </row>
    <row r="19" spans="1:6" s="14" customFormat="1" ht="15.75" x14ac:dyDescent="0.2">
      <c r="A19" s="9">
        <v>17</v>
      </c>
      <c r="B19" s="10" t="s">
        <v>26</v>
      </c>
      <c r="C19" s="10" t="s">
        <v>8</v>
      </c>
      <c r="D19" s="11">
        <f>4+6+10+4+2+1+4+1+6+3+2</f>
        <v>43</v>
      </c>
      <c r="E19" s="12"/>
      <c r="F19" s="13">
        <f>D19*E19</f>
        <v>0</v>
      </c>
    </row>
    <row r="20" spans="1:6" s="14" customFormat="1" ht="15.75" x14ac:dyDescent="0.2">
      <c r="A20" s="9">
        <v>18</v>
      </c>
      <c r="B20" s="10" t="s">
        <v>27</v>
      </c>
      <c r="C20" s="10" t="s">
        <v>13</v>
      </c>
      <c r="D20" s="11">
        <f>12+5+8+10+2+2+2+12+10-40</f>
        <v>23</v>
      </c>
      <c r="E20" s="12"/>
      <c r="F20" s="13">
        <f>D20*E20</f>
        <v>0</v>
      </c>
    </row>
    <row r="21" spans="1:6" s="14" customFormat="1" ht="15.75" x14ac:dyDescent="0.2">
      <c r="A21" s="9">
        <v>19</v>
      </c>
      <c r="B21" s="10" t="s">
        <v>28</v>
      </c>
      <c r="C21" s="10" t="s">
        <v>13</v>
      </c>
      <c r="D21" s="11">
        <f>5+5+10+2+10+8+7+10+4+2+15+12+4-60</f>
        <v>34</v>
      </c>
      <c r="E21" s="12"/>
      <c r="F21" s="13">
        <f>D21*E21</f>
        <v>0</v>
      </c>
    </row>
    <row r="22" spans="1:6" s="14" customFormat="1" ht="15.75" x14ac:dyDescent="0.2">
      <c r="A22" s="9">
        <v>20</v>
      </c>
      <c r="B22" s="10" t="s">
        <v>29</v>
      </c>
      <c r="C22" s="10" t="s">
        <v>8</v>
      </c>
      <c r="D22" s="11">
        <f>1</f>
        <v>1</v>
      </c>
      <c r="E22" s="12"/>
      <c r="F22" s="13">
        <f>D22*E22</f>
        <v>0</v>
      </c>
    </row>
    <row r="23" spans="1:6" s="14" customFormat="1" ht="15.75" x14ac:dyDescent="0.2">
      <c r="A23" s="9">
        <v>21</v>
      </c>
      <c r="B23" s="10" t="s">
        <v>30</v>
      </c>
      <c r="C23" s="10" t="s">
        <v>13</v>
      </c>
      <c r="D23" s="11">
        <f>2+1+2+1+1+3+4+6</f>
        <v>20</v>
      </c>
      <c r="E23" s="12"/>
      <c r="F23" s="13">
        <f>D23*E23</f>
        <v>0</v>
      </c>
    </row>
    <row r="24" spans="1:6" s="14" customFormat="1" ht="15.75" x14ac:dyDescent="0.2">
      <c r="A24" s="9">
        <v>22</v>
      </c>
      <c r="B24" s="10" t="s">
        <v>31</v>
      </c>
      <c r="C24" s="10" t="s">
        <v>13</v>
      </c>
      <c r="D24" s="11">
        <f>12+5+5+6+1+4+6+5+5+1+2+6+2</f>
        <v>60</v>
      </c>
      <c r="E24" s="12"/>
      <c r="F24" s="13">
        <f>D24*E24</f>
        <v>0</v>
      </c>
    </row>
    <row r="25" spans="1:6" s="14" customFormat="1" ht="15.75" x14ac:dyDescent="0.2">
      <c r="A25" s="9">
        <v>23</v>
      </c>
      <c r="B25" s="10" t="s">
        <v>32</v>
      </c>
      <c r="C25" s="10" t="s">
        <v>13</v>
      </c>
      <c r="D25" s="11">
        <f>8+6+4+10+6+3+6+2+3+3</f>
        <v>51</v>
      </c>
      <c r="E25" s="12"/>
      <c r="F25" s="13">
        <f>D25*E25</f>
        <v>0</v>
      </c>
    </row>
    <row r="26" spans="1:6" s="14" customFormat="1" ht="15.75" x14ac:dyDescent="0.2">
      <c r="A26" s="9">
        <v>24</v>
      </c>
      <c r="B26" s="10" t="s">
        <v>33</v>
      </c>
      <c r="C26" s="10" t="s">
        <v>8</v>
      </c>
      <c r="D26" s="11">
        <f>2+3+3+1+2+1+1+2+1+1+2+2+1+2+3</f>
        <v>27</v>
      </c>
      <c r="E26" s="12"/>
      <c r="F26" s="13">
        <f>D26*E26</f>
        <v>0</v>
      </c>
    </row>
    <row r="27" spans="1:6" s="14" customFormat="1" ht="15.75" x14ac:dyDescent="0.2">
      <c r="A27" s="9">
        <v>25</v>
      </c>
      <c r="B27" s="10" t="s">
        <v>34</v>
      </c>
      <c r="C27" s="10" t="s">
        <v>13</v>
      </c>
      <c r="D27" s="11">
        <f>1+2</f>
        <v>3</v>
      </c>
      <c r="E27" s="12"/>
      <c r="F27" s="13">
        <f>D27*E27</f>
        <v>0</v>
      </c>
    </row>
    <row r="28" spans="1:6" s="14" customFormat="1" ht="15.75" x14ac:dyDescent="0.2">
      <c r="A28" s="9">
        <v>26</v>
      </c>
      <c r="B28" s="10" t="s">
        <v>35</v>
      </c>
      <c r="C28" s="10" t="s">
        <v>13</v>
      </c>
      <c r="D28" s="11">
        <f>2+5+4</f>
        <v>11</v>
      </c>
      <c r="E28" s="12"/>
      <c r="F28" s="13">
        <f>D28*E28</f>
        <v>0</v>
      </c>
    </row>
    <row r="29" spans="1:6" s="14" customFormat="1" ht="15.75" x14ac:dyDescent="0.2">
      <c r="A29" s="9">
        <v>27</v>
      </c>
      <c r="B29" s="10" t="s">
        <v>36</v>
      </c>
      <c r="C29" s="10" t="s">
        <v>13</v>
      </c>
      <c r="D29" s="11">
        <f>5+1+2+10+2+2</f>
        <v>22</v>
      </c>
      <c r="E29" s="12"/>
      <c r="F29" s="13">
        <f>D29*E29</f>
        <v>0</v>
      </c>
    </row>
    <row r="30" spans="1:6" s="14" customFormat="1" ht="15.75" x14ac:dyDescent="0.2">
      <c r="A30" s="9">
        <v>28</v>
      </c>
      <c r="B30" s="10" t="s">
        <v>37</v>
      </c>
      <c r="C30" s="10" t="s">
        <v>13</v>
      </c>
      <c r="D30" s="11">
        <f>3</f>
        <v>3</v>
      </c>
      <c r="E30" s="12"/>
      <c r="F30" s="13">
        <f>D30*E30</f>
        <v>0</v>
      </c>
    </row>
    <row r="31" spans="1:6" s="14" customFormat="1" ht="15.75" x14ac:dyDescent="0.2">
      <c r="A31" s="9">
        <v>29</v>
      </c>
      <c r="B31" s="10" t="s">
        <v>38</v>
      </c>
      <c r="C31" s="10" t="s">
        <v>13</v>
      </c>
      <c r="D31" s="11">
        <f>2+1+2</f>
        <v>5</v>
      </c>
      <c r="E31" s="12"/>
      <c r="F31" s="13">
        <f>D31*E31</f>
        <v>0</v>
      </c>
    </row>
    <row r="32" spans="1:6" s="14" customFormat="1" ht="15.75" x14ac:dyDescent="0.2">
      <c r="A32" s="9">
        <v>30</v>
      </c>
      <c r="B32" s="15" t="s">
        <v>39</v>
      </c>
      <c r="C32" s="10" t="s">
        <v>13</v>
      </c>
      <c r="D32" s="11">
        <f>20</f>
        <v>20</v>
      </c>
      <c r="E32" s="12"/>
      <c r="F32" s="13">
        <f>D32*E32</f>
        <v>0</v>
      </c>
    </row>
    <row r="33" spans="1:7" s="14" customFormat="1" ht="15.75" x14ac:dyDescent="0.2">
      <c r="A33" s="9">
        <v>31</v>
      </c>
      <c r="B33" s="10" t="s">
        <v>40</v>
      </c>
      <c r="C33" s="10" t="s">
        <v>13</v>
      </c>
      <c r="D33" s="11">
        <f>7+10+2+5+6+6+10+5+4+8</f>
        <v>63</v>
      </c>
      <c r="E33" s="12"/>
      <c r="F33" s="13">
        <f>D33*E33</f>
        <v>0</v>
      </c>
    </row>
    <row r="34" spans="1:7" s="14" customFormat="1" ht="15.75" x14ac:dyDescent="0.2">
      <c r="A34" s="9">
        <v>32</v>
      </c>
      <c r="B34" s="10" t="s">
        <v>41</v>
      </c>
      <c r="C34" s="10" t="s">
        <v>8</v>
      </c>
      <c r="D34" s="11">
        <v>2</v>
      </c>
      <c r="E34" s="12"/>
      <c r="F34" s="13">
        <f>D34*E34</f>
        <v>0</v>
      </c>
    </row>
    <row r="35" spans="1:7" s="14" customFormat="1" ht="15.75" x14ac:dyDescent="0.2">
      <c r="A35" s="9">
        <v>33</v>
      </c>
      <c r="B35" s="10" t="s">
        <v>42</v>
      </c>
      <c r="C35" s="10" t="s">
        <v>13</v>
      </c>
      <c r="D35" s="11">
        <f>20+50+20+50+10</f>
        <v>150</v>
      </c>
      <c r="E35" s="12"/>
      <c r="F35" s="13">
        <f>D35*E35</f>
        <v>0</v>
      </c>
    </row>
    <row r="36" spans="1:7" s="14" customFormat="1" ht="15.75" x14ac:dyDescent="0.2">
      <c r="A36" s="9">
        <v>34</v>
      </c>
      <c r="B36" s="10" t="s">
        <v>43</v>
      </c>
      <c r="C36" s="10" t="s">
        <v>13</v>
      </c>
      <c r="D36" s="11">
        <f>1</f>
        <v>1</v>
      </c>
      <c r="E36" s="12"/>
      <c r="F36" s="13">
        <f>D36*E36</f>
        <v>0</v>
      </c>
    </row>
    <row r="37" spans="1:7" s="14" customFormat="1" ht="15.75" x14ac:dyDescent="0.2">
      <c r="A37" s="9">
        <v>35</v>
      </c>
      <c r="B37" s="10" t="s">
        <v>44</v>
      </c>
      <c r="C37" s="10" t="s">
        <v>13</v>
      </c>
      <c r="D37" s="11">
        <f>20+10+10+30+8+20+6+10+4+3+7+10+5+66+5</f>
        <v>214</v>
      </c>
      <c r="E37" s="12"/>
      <c r="F37" s="13">
        <f>D37*E37</f>
        <v>0</v>
      </c>
    </row>
    <row r="38" spans="1:7" s="14" customFormat="1" ht="15.75" x14ac:dyDescent="0.2">
      <c r="A38" s="9">
        <v>36</v>
      </c>
      <c r="B38" s="10" t="s">
        <v>45</v>
      </c>
      <c r="C38" s="10" t="s">
        <v>13</v>
      </c>
      <c r="D38" s="11">
        <f>20+6+30+15+5+30-35+10</f>
        <v>81</v>
      </c>
      <c r="E38" s="12"/>
      <c r="F38" s="13">
        <f>D38*E38</f>
        <v>0</v>
      </c>
    </row>
    <row r="39" spans="1:7" s="14" customFormat="1" ht="15.75" x14ac:dyDescent="0.2">
      <c r="A39" s="9">
        <v>37</v>
      </c>
      <c r="B39" s="10" t="s">
        <v>46</v>
      </c>
      <c r="C39" s="10" t="s">
        <v>13</v>
      </c>
      <c r="D39" s="11">
        <f>75+30+20+50+50+100+50+100+25+40+10+5-200</f>
        <v>355</v>
      </c>
      <c r="E39" s="12"/>
      <c r="F39" s="13">
        <f>D39*E39</f>
        <v>0</v>
      </c>
      <c r="G39" s="16"/>
    </row>
    <row r="40" spans="1:7" s="16" customFormat="1" ht="15.75" x14ac:dyDescent="0.2">
      <c r="A40" s="9">
        <v>38</v>
      </c>
      <c r="B40" s="10" t="s">
        <v>47</v>
      </c>
      <c r="C40" s="10" t="s">
        <v>13</v>
      </c>
      <c r="D40" s="11">
        <f>700</f>
        <v>700</v>
      </c>
      <c r="E40" s="12"/>
      <c r="F40" s="13">
        <f>D40*E40</f>
        <v>0</v>
      </c>
    </row>
    <row r="41" spans="1:7" s="16" customFormat="1" ht="15.75" x14ac:dyDescent="0.2">
      <c r="A41" s="9">
        <v>39</v>
      </c>
      <c r="B41" s="10" t="s">
        <v>48</v>
      </c>
      <c r="C41" s="10" t="s">
        <v>8</v>
      </c>
      <c r="D41" s="11">
        <f>7+4+5+6</f>
        <v>22</v>
      </c>
      <c r="E41" s="12"/>
      <c r="F41" s="13">
        <f>D41*E41</f>
        <v>0</v>
      </c>
      <c r="G41" s="14"/>
    </row>
    <row r="42" spans="1:7" s="14" customFormat="1" ht="15.75" x14ac:dyDescent="0.2">
      <c r="A42" s="9">
        <v>40</v>
      </c>
      <c r="B42" s="10" t="s">
        <v>49</v>
      </c>
      <c r="C42" s="10" t="s">
        <v>13</v>
      </c>
      <c r="D42" s="11">
        <f>6+2+2+4+1+1+3+4</f>
        <v>23</v>
      </c>
      <c r="E42" s="12"/>
      <c r="F42" s="13">
        <f>D42*E42</f>
        <v>0</v>
      </c>
    </row>
    <row r="43" spans="1:7" s="14" customFormat="1" ht="15.75" x14ac:dyDescent="0.2">
      <c r="A43" s="9">
        <v>41</v>
      </c>
      <c r="B43" s="10" t="s">
        <v>50</v>
      </c>
      <c r="C43" s="10" t="s">
        <v>15</v>
      </c>
      <c r="D43" s="11">
        <f>100</f>
        <v>100</v>
      </c>
      <c r="E43" s="12"/>
      <c r="F43" s="13">
        <f>D43*E43</f>
        <v>0</v>
      </c>
    </row>
    <row r="44" spans="1:7" s="14" customFormat="1" ht="15.75" x14ac:dyDescent="0.2">
      <c r="A44" s="9">
        <v>42</v>
      </c>
      <c r="B44" s="10" t="s">
        <v>51</v>
      </c>
      <c r="C44" s="10" t="s">
        <v>13</v>
      </c>
      <c r="D44" s="11">
        <f>2+2+1+4</f>
        <v>9</v>
      </c>
      <c r="E44" s="12"/>
      <c r="F44" s="13">
        <f>D44*E44</f>
        <v>0</v>
      </c>
    </row>
    <row r="45" spans="1:7" s="14" customFormat="1" ht="15.75" x14ac:dyDescent="0.2">
      <c r="A45" s="9">
        <v>43</v>
      </c>
      <c r="B45" s="10" t="s">
        <v>52</v>
      </c>
      <c r="C45" s="10" t="s">
        <v>13</v>
      </c>
      <c r="D45" s="11">
        <f>2+1+1+4+1-2</f>
        <v>7</v>
      </c>
      <c r="E45" s="12"/>
      <c r="F45" s="13">
        <f>D45*E45</f>
        <v>0</v>
      </c>
    </row>
    <row r="46" spans="1:7" s="14" customFormat="1" ht="15.75" x14ac:dyDescent="0.2">
      <c r="A46" s="9">
        <v>44</v>
      </c>
      <c r="B46" s="10" t="s">
        <v>53</v>
      </c>
      <c r="C46" s="10" t="s">
        <v>8</v>
      </c>
      <c r="D46" s="11">
        <f>10+10</f>
        <v>20</v>
      </c>
      <c r="E46" s="12"/>
      <c r="F46" s="13">
        <f>D46*E46</f>
        <v>0</v>
      </c>
    </row>
    <row r="47" spans="1:7" s="14" customFormat="1" ht="15.75" x14ac:dyDescent="0.2">
      <c r="A47" s="9">
        <v>45</v>
      </c>
      <c r="B47" s="10" t="s">
        <v>54</v>
      </c>
      <c r="C47" s="10" t="s">
        <v>13</v>
      </c>
      <c r="D47" s="11">
        <f>5+10+3+3+5+6</f>
        <v>32</v>
      </c>
      <c r="E47" s="12"/>
      <c r="F47" s="13">
        <f>D47*E47</f>
        <v>0</v>
      </c>
    </row>
    <row r="48" spans="1:7" s="14" customFormat="1" ht="15.75" x14ac:dyDescent="0.2">
      <c r="A48" s="9">
        <v>46</v>
      </c>
      <c r="B48" s="10" t="s">
        <v>55</v>
      </c>
      <c r="C48" s="10" t="s">
        <v>13</v>
      </c>
      <c r="D48" s="11">
        <f>5+4+6+10+5+2+3+4+6+10+9+8+4</f>
        <v>76</v>
      </c>
      <c r="E48" s="12"/>
      <c r="F48" s="13">
        <f>D48*E48</f>
        <v>0</v>
      </c>
    </row>
    <row r="49" spans="1:6" s="14" customFormat="1" ht="15.75" x14ac:dyDescent="0.2">
      <c r="A49" s="9">
        <v>47</v>
      </c>
      <c r="B49" s="10" t="s">
        <v>56</v>
      </c>
      <c r="C49" s="10" t="s">
        <v>13</v>
      </c>
      <c r="D49" s="11">
        <f>1</f>
        <v>1</v>
      </c>
      <c r="E49" s="12"/>
      <c r="F49" s="13">
        <f>D49*E49</f>
        <v>0</v>
      </c>
    </row>
    <row r="50" spans="1:6" s="14" customFormat="1" ht="15.75" x14ac:dyDescent="0.2">
      <c r="A50" s="9">
        <v>48</v>
      </c>
      <c r="B50" s="10" t="s">
        <v>57</v>
      </c>
      <c r="C50" s="10" t="s">
        <v>13</v>
      </c>
      <c r="D50" s="11">
        <f>1+2+2+1+1</f>
        <v>7</v>
      </c>
      <c r="E50" s="12"/>
      <c r="F50" s="13">
        <f>D50*E50</f>
        <v>0</v>
      </c>
    </row>
    <row r="51" spans="1:6" s="14" customFormat="1" ht="15.75" x14ac:dyDescent="0.2">
      <c r="A51" s="9">
        <v>49</v>
      </c>
      <c r="B51" s="10" t="s">
        <v>58</v>
      </c>
      <c r="C51" s="10" t="s">
        <v>8</v>
      </c>
      <c r="D51" s="11">
        <f>2+4+6</f>
        <v>12</v>
      </c>
      <c r="E51" s="12"/>
      <c r="F51" s="13">
        <f>D51*E51</f>
        <v>0</v>
      </c>
    </row>
    <row r="52" spans="1:6" s="14" customFormat="1" ht="15.75" x14ac:dyDescent="0.2">
      <c r="A52" s="9">
        <v>50</v>
      </c>
      <c r="B52" s="17" t="s">
        <v>59</v>
      </c>
      <c r="C52" s="17" t="s">
        <v>13</v>
      </c>
      <c r="D52" s="18">
        <f>6</f>
        <v>6</v>
      </c>
      <c r="E52" s="13"/>
      <c r="F52" s="13">
        <f>D52*E52</f>
        <v>0</v>
      </c>
    </row>
    <row r="53" spans="1:6" s="14" customFormat="1" ht="15.75" x14ac:dyDescent="0.2">
      <c r="D53" s="19"/>
      <c r="E53" s="20"/>
      <c r="F53" s="21">
        <f>SUM(F3:F52)</f>
        <v>0</v>
      </c>
    </row>
    <row r="54" spans="1:6" s="14" customFormat="1" x14ac:dyDescent="0.2">
      <c r="D54" s="19"/>
    </row>
    <row r="55" spans="1:6" s="14" customFormat="1" x14ac:dyDescent="0.2">
      <c r="D55" s="19"/>
    </row>
    <row r="56" spans="1:6" s="14" customFormat="1" x14ac:dyDescent="0.2">
      <c r="D56" s="19"/>
    </row>
    <row r="57" spans="1:6" s="14" customFormat="1" x14ac:dyDescent="0.2">
      <c r="D57" s="19"/>
    </row>
    <row r="58" spans="1:6" s="14" customFormat="1" x14ac:dyDescent="0.2">
      <c r="A58" s="5"/>
      <c r="B58" s="5"/>
      <c r="C58" s="5"/>
      <c r="D58" s="22"/>
      <c r="E58" s="5"/>
    </row>
    <row r="59" spans="1:6" s="14" customFormat="1" x14ac:dyDescent="0.2">
      <c r="A59" s="5"/>
      <c r="B59" s="5"/>
      <c r="C59" s="5"/>
      <c r="D59" s="22"/>
      <c r="E59" s="5"/>
    </row>
    <row r="60" spans="1:6" s="14" customFormat="1" x14ac:dyDescent="0.2">
      <c r="A60" s="5"/>
      <c r="B60" s="5"/>
      <c r="C60" s="5"/>
      <c r="D60" s="22"/>
      <c r="E60" s="5"/>
      <c r="F60" s="5"/>
    </row>
    <row r="61" spans="1:6" s="14" customFormat="1" x14ac:dyDescent="0.2">
      <c r="A61" s="5"/>
      <c r="B61" s="5"/>
      <c r="C61" s="5"/>
      <c r="D61" s="22"/>
      <c r="E61" s="5"/>
      <c r="F61" s="5"/>
    </row>
    <row r="62" spans="1:6" s="14" customFormat="1" x14ac:dyDescent="0.2">
      <c r="A62" s="5"/>
      <c r="B62" s="5"/>
      <c r="C62" s="5"/>
      <c r="D62" s="22"/>
      <c r="E62" s="5"/>
      <c r="F62" s="5"/>
    </row>
    <row r="63" spans="1:6" s="14" customFormat="1" x14ac:dyDescent="0.2">
      <c r="A63" s="5"/>
      <c r="B63" s="5"/>
      <c r="C63" s="5"/>
      <c r="D63" s="22"/>
      <c r="E63" s="5"/>
      <c r="F63" s="5"/>
    </row>
    <row r="64" spans="1:6" s="14" customFormat="1" x14ac:dyDescent="0.2">
      <c r="A64" s="5"/>
      <c r="B64" s="5"/>
      <c r="C64" s="5"/>
      <c r="D64" s="22"/>
      <c r="E64" s="5"/>
      <c r="F64" s="5"/>
    </row>
    <row r="65" spans="1:7" s="14" customFormat="1" x14ac:dyDescent="0.2">
      <c r="A65" s="5"/>
      <c r="B65" s="23"/>
      <c r="C65" s="22"/>
      <c r="D65" s="22"/>
      <c r="E65" s="5"/>
      <c r="F65" s="5"/>
    </row>
    <row r="66" spans="1:7" x14ac:dyDescent="0.2">
      <c r="B66" s="23"/>
      <c r="C66" s="22"/>
    </row>
    <row r="67" spans="1:7" x14ac:dyDescent="0.2">
      <c r="B67" s="23"/>
      <c r="C67" s="22"/>
    </row>
    <row r="68" spans="1:7" x14ac:dyDescent="0.2">
      <c r="B68" s="23"/>
      <c r="C68" s="22"/>
    </row>
    <row r="69" spans="1:7" s="22" customFormat="1" x14ac:dyDescent="0.2">
      <c r="A69" s="23"/>
      <c r="B69" s="23"/>
      <c r="E69" s="5"/>
      <c r="F69" s="5"/>
      <c r="G69" s="5"/>
    </row>
    <row r="70" spans="1:7" s="22" customFormat="1" x14ac:dyDescent="0.2">
      <c r="A70" s="5"/>
      <c r="B70" s="23"/>
      <c r="E70" s="5"/>
      <c r="F70" s="5"/>
      <c r="G70" s="5"/>
    </row>
    <row r="71" spans="1:7" s="22" customFormat="1" x14ac:dyDescent="0.2">
      <c r="A71" s="5"/>
      <c r="B71" s="23"/>
      <c r="E71" s="5"/>
      <c r="F71" s="5"/>
      <c r="G71" s="5"/>
    </row>
    <row r="72" spans="1:7" s="22" customFormat="1" x14ac:dyDescent="0.2">
      <c r="A72" s="5"/>
      <c r="B72" s="23"/>
      <c r="E72" s="5"/>
      <c r="F72" s="5"/>
      <c r="G72" s="5"/>
    </row>
    <row r="73" spans="1:7" s="22" customFormat="1" x14ac:dyDescent="0.2">
      <c r="A73" s="5"/>
      <c r="B73" s="23"/>
      <c r="E73" s="5"/>
      <c r="F73" s="5"/>
      <c r="G73" s="5"/>
    </row>
    <row r="74" spans="1:7" s="22" customFormat="1" x14ac:dyDescent="0.2">
      <c r="A74" s="5"/>
      <c r="B74" s="23"/>
      <c r="E74" s="5"/>
      <c r="F74" s="5"/>
      <c r="G74" s="5"/>
    </row>
    <row r="75" spans="1:7" s="22" customFormat="1" x14ac:dyDescent="0.2">
      <c r="A75" s="5"/>
      <c r="B75" s="23"/>
      <c r="E75" s="5"/>
      <c r="F75" s="5"/>
      <c r="G75" s="5"/>
    </row>
    <row r="76" spans="1:7" s="22" customFormat="1" x14ac:dyDescent="0.2">
      <c r="A76" s="5"/>
      <c r="B76" s="23"/>
      <c r="E76" s="5"/>
      <c r="F76" s="5"/>
      <c r="G76" s="5"/>
    </row>
    <row r="77" spans="1:7" s="22" customFormat="1" x14ac:dyDescent="0.2">
      <c r="A77" s="5"/>
      <c r="B77" s="23"/>
      <c r="E77" s="5"/>
      <c r="F77" s="5"/>
      <c r="G77" s="5"/>
    </row>
    <row r="78" spans="1:7" s="22" customFormat="1" x14ac:dyDescent="0.2">
      <c r="A78" s="5"/>
      <c r="B78" s="23"/>
      <c r="E78" s="5"/>
      <c r="F78" s="5"/>
      <c r="G78" s="5"/>
    </row>
    <row r="79" spans="1:7" s="22" customFormat="1" x14ac:dyDescent="0.2">
      <c r="A79" s="5"/>
      <c r="B79" s="23"/>
      <c r="E79" s="5"/>
      <c r="F79" s="5"/>
      <c r="G79" s="5"/>
    </row>
    <row r="80" spans="1:7" s="22" customFormat="1" x14ac:dyDescent="0.2">
      <c r="A80" s="5"/>
      <c r="B80" s="23"/>
      <c r="E80" s="5"/>
      <c r="F80" s="5"/>
      <c r="G80" s="5"/>
    </row>
    <row r="81" spans="1:7" s="22" customFormat="1" x14ac:dyDescent="0.2">
      <c r="A81" s="5"/>
      <c r="B81" s="23"/>
      <c r="E81" s="5"/>
      <c r="F81" s="5"/>
      <c r="G81" s="5"/>
    </row>
    <row r="82" spans="1:7" s="22" customFormat="1" x14ac:dyDescent="0.2">
      <c r="A82" s="5"/>
      <c r="B82" s="23"/>
      <c r="E82" s="5"/>
      <c r="F82" s="5"/>
      <c r="G82" s="5"/>
    </row>
    <row r="83" spans="1:7" s="22" customFormat="1" x14ac:dyDescent="0.2">
      <c r="A83" s="5"/>
      <c r="B83" s="23"/>
      <c r="E83" s="5"/>
      <c r="F83" s="5"/>
      <c r="G83" s="5"/>
    </row>
    <row r="84" spans="1:7" s="22" customFormat="1" x14ac:dyDescent="0.2">
      <c r="A84" s="5"/>
      <c r="B84" s="23"/>
      <c r="E84" s="5"/>
      <c r="F84" s="5"/>
      <c r="G84" s="5"/>
    </row>
    <row r="85" spans="1:7" s="22" customFormat="1" x14ac:dyDescent="0.2">
      <c r="A85" s="5"/>
      <c r="B85" s="23"/>
      <c r="E85" s="5"/>
      <c r="F85" s="5"/>
      <c r="G85" s="5"/>
    </row>
    <row r="86" spans="1:7" s="22" customFormat="1" x14ac:dyDescent="0.2">
      <c r="A86" s="5"/>
      <c r="B86" s="23"/>
      <c r="E86" s="5"/>
      <c r="F86" s="5"/>
      <c r="G86" s="5"/>
    </row>
    <row r="87" spans="1:7" s="22" customFormat="1" x14ac:dyDescent="0.2">
      <c r="A87" s="5"/>
      <c r="B87" s="23"/>
      <c r="E87" s="5"/>
      <c r="F87" s="5"/>
      <c r="G87" s="5"/>
    </row>
    <row r="88" spans="1:7" s="22" customFormat="1" x14ac:dyDescent="0.2">
      <c r="A88" s="5"/>
      <c r="B88" s="23"/>
      <c r="E88" s="5"/>
      <c r="F88" s="5"/>
      <c r="G88" s="5"/>
    </row>
    <row r="89" spans="1:7" s="22" customFormat="1" x14ac:dyDescent="0.2">
      <c r="A89" s="5"/>
      <c r="B89" s="23"/>
      <c r="E89" s="5"/>
      <c r="F89" s="5"/>
      <c r="G89" s="5"/>
    </row>
    <row r="90" spans="1:7" s="22" customFormat="1" x14ac:dyDescent="0.2">
      <c r="A90" s="5"/>
      <c r="B90" s="23"/>
      <c r="E90" s="5"/>
      <c r="F90" s="5"/>
      <c r="G90" s="5"/>
    </row>
    <row r="91" spans="1:7" s="22" customFormat="1" x14ac:dyDescent="0.2">
      <c r="A91" s="5"/>
      <c r="B91" s="23"/>
      <c r="E91" s="5"/>
      <c r="F91" s="5"/>
      <c r="G91" s="5"/>
    </row>
    <row r="92" spans="1:7" s="22" customFormat="1" x14ac:dyDescent="0.2">
      <c r="A92" s="5"/>
      <c r="B92" s="23"/>
      <c r="E92" s="5"/>
      <c r="F92" s="5"/>
      <c r="G92" s="5"/>
    </row>
    <row r="93" spans="1:7" s="22" customFormat="1" x14ac:dyDescent="0.2">
      <c r="A93" s="5"/>
      <c r="B93" s="23"/>
      <c r="E93" s="5"/>
      <c r="F93" s="5"/>
      <c r="G93" s="5"/>
    </row>
    <row r="94" spans="1:7" s="22" customFormat="1" x14ac:dyDescent="0.2">
      <c r="A94" s="5"/>
      <c r="B94" s="23"/>
      <c r="E94" s="5"/>
      <c r="F94" s="5"/>
      <c r="G94" s="5"/>
    </row>
    <row r="95" spans="1:7" s="22" customFormat="1" x14ac:dyDescent="0.2">
      <c r="A95" s="5"/>
      <c r="B95" s="23"/>
      <c r="E95" s="5"/>
      <c r="F95" s="5"/>
      <c r="G95" s="5"/>
    </row>
    <row r="96" spans="1:7" s="22" customFormat="1" x14ac:dyDescent="0.2">
      <c r="A96" s="5"/>
      <c r="B96" s="23"/>
      <c r="E96" s="5"/>
      <c r="F96" s="5"/>
      <c r="G96" s="5"/>
    </row>
    <row r="97" spans="1:7" s="22" customFormat="1" x14ac:dyDescent="0.2">
      <c r="A97" s="5"/>
      <c r="B97" s="23"/>
      <c r="E97" s="5"/>
      <c r="F97" s="5"/>
      <c r="G97" s="5"/>
    </row>
    <row r="98" spans="1:7" s="22" customFormat="1" x14ac:dyDescent="0.2">
      <c r="A98" s="5"/>
      <c r="B98" s="23"/>
      <c r="E98" s="5"/>
      <c r="F98" s="5"/>
      <c r="G98" s="5"/>
    </row>
    <row r="99" spans="1:7" s="22" customFormat="1" x14ac:dyDescent="0.2">
      <c r="A99" s="5"/>
      <c r="B99" s="23"/>
      <c r="E99" s="5"/>
      <c r="F99" s="5"/>
      <c r="G99" s="5"/>
    </row>
    <row r="100" spans="1:7" s="22" customFormat="1" x14ac:dyDescent="0.2">
      <c r="A100" s="5"/>
      <c r="B100" s="23"/>
      <c r="E100" s="5"/>
      <c r="F100" s="5"/>
      <c r="G100" s="5"/>
    </row>
    <row r="101" spans="1:7" s="22" customFormat="1" x14ac:dyDescent="0.2">
      <c r="A101" s="5"/>
      <c r="B101" s="23"/>
      <c r="E101" s="5"/>
      <c r="F101" s="5"/>
      <c r="G101" s="5"/>
    </row>
    <row r="102" spans="1:7" s="22" customFormat="1" x14ac:dyDescent="0.2">
      <c r="A102" s="5"/>
      <c r="B102" s="23"/>
      <c r="E102" s="5"/>
      <c r="F102" s="5"/>
      <c r="G102" s="5"/>
    </row>
    <row r="103" spans="1:7" s="22" customFormat="1" x14ac:dyDescent="0.2">
      <c r="A103" s="5"/>
      <c r="B103" s="23"/>
      <c r="E103" s="5"/>
      <c r="F103" s="5"/>
      <c r="G103" s="5"/>
    </row>
    <row r="104" spans="1:7" s="22" customFormat="1" x14ac:dyDescent="0.2">
      <c r="A104" s="5"/>
      <c r="B104" s="23"/>
      <c r="E104" s="5"/>
      <c r="F104" s="5"/>
      <c r="G104" s="5"/>
    </row>
    <row r="105" spans="1:7" s="22" customFormat="1" x14ac:dyDescent="0.2">
      <c r="A105" s="5"/>
      <c r="B105" s="23"/>
      <c r="E105" s="5"/>
      <c r="F105" s="5"/>
      <c r="G105" s="5"/>
    </row>
    <row r="106" spans="1:7" s="22" customFormat="1" x14ac:dyDescent="0.2">
      <c r="A106" s="5"/>
      <c r="B106" s="23"/>
      <c r="E106" s="5"/>
      <c r="F106" s="5"/>
      <c r="G106" s="5"/>
    </row>
    <row r="107" spans="1:7" s="22" customFormat="1" x14ac:dyDescent="0.2">
      <c r="A107" s="5"/>
      <c r="B107" s="23"/>
      <c r="E107" s="5"/>
      <c r="F107" s="5"/>
      <c r="G107" s="5"/>
    </row>
    <row r="108" spans="1:7" s="22" customFormat="1" x14ac:dyDescent="0.2">
      <c r="A108" s="5"/>
      <c r="B108" s="23"/>
      <c r="E108" s="5"/>
      <c r="F108" s="5"/>
      <c r="G108" s="5"/>
    </row>
    <row r="109" spans="1:7" s="22" customFormat="1" x14ac:dyDescent="0.2">
      <c r="A109" s="5"/>
      <c r="B109" s="23"/>
      <c r="E109" s="5"/>
      <c r="F109" s="5"/>
      <c r="G109" s="5"/>
    </row>
    <row r="110" spans="1:7" s="22" customFormat="1" x14ac:dyDescent="0.2">
      <c r="A110" s="5"/>
      <c r="B110" s="23"/>
      <c r="E110" s="5"/>
      <c r="F110" s="5"/>
      <c r="G110" s="5"/>
    </row>
    <row r="111" spans="1:7" s="22" customFormat="1" x14ac:dyDescent="0.2">
      <c r="A111" s="5"/>
      <c r="B111" s="23"/>
      <c r="E111" s="5"/>
      <c r="F111" s="5"/>
      <c r="G111" s="5"/>
    </row>
    <row r="112" spans="1:7" s="22" customFormat="1" x14ac:dyDescent="0.2">
      <c r="A112" s="5"/>
      <c r="B112" s="23"/>
      <c r="E112" s="5"/>
      <c r="F112" s="5"/>
      <c r="G112" s="5"/>
    </row>
    <row r="113" spans="1:7" s="22" customFormat="1" x14ac:dyDescent="0.2">
      <c r="A113" s="5"/>
      <c r="B113" s="23"/>
      <c r="E113" s="5"/>
      <c r="F113" s="5"/>
      <c r="G113" s="5"/>
    </row>
    <row r="114" spans="1:7" s="22" customFormat="1" x14ac:dyDescent="0.2">
      <c r="A114" s="5"/>
      <c r="B114" s="23"/>
      <c r="E114" s="5"/>
      <c r="F114" s="5"/>
      <c r="G114" s="5"/>
    </row>
    <row r="115" spans="1:7" s="22" customFormat="1" x14ac:dyDescent="0.2">
      <c r="A115" s="5"/>
      <c r="B115" s="23"/>
      <c r="E115" s="5"/>
      <c r="F115" s="5"/>
      <c r="G115" s="5"/>
    </row>
    <row r="116" spans="1:7" s="22" customFormat="1" x14ac:dyDescent="0.2">
      <c r="A116" s="5"/>
      <c r="B116" s="23"/>
      <c r="E116" s="5"/>
      <c r="F116" s="5"/>
      <c r="G116" s="5"/>
    </row>
    <row r="117" spans="1:7" s="22" customFormat="1" x14ac:dyDescent="0.2">
      <c r="A117" s="5"/>
      <c r="B117" s="23"/>
      <c r="E117" s="5"/>
      <c r="F117" s="5"/>
      <c r="G117" s="5"/>
    </row>
    <row r="118" spans="1:7" s="22" customFormat="1" x14ac:dyDescent="0.2">
      <c r="A118" s="5"/>
      <c r="B118" s="23"/>
      <c r="E118" s="5"/>
      <c r="F118" s="5"/>
      <c r="G118" s="5"/>
    </row>
    <row r="119" spans="1:7" s="22" customFormat="1" x14ac:dyDescent="0.2">
      <c r="A119" s="5"/>
      <c r="B119" s="23"/>
      <c r="E119" s="5"/>
      <c r="F119" s="5"/>
      <c r="G119" s="5"/>
    </row>
    <row r="120" spans="1:7" s="22" customFormat="1" x14ac:dyDescent="0.2">
      <c r="A120" s="5"/>
      <c r="B120" s="23"/>
      <c r="E120" s="5"/>
      <c r="F120" s="5"/>
      <c r="G120" s="5"/>
    </row>
    <row r="121" spans="1:7" s="22" customFormat="1" x14ac:dyDescent="0.2">
      <c r="A121" s="5"/>
      <c r="B121" s="23"/>
      <c r="E121" s="5"/>
      <c r="F121" s="5"/>
      <c r="G121" s="5"/>
    </row>
    <row r="122" spans="1:7" s="22" customFormat="1" x14ac:dyDescent="0.2">
      <c r="A122" s="5"/>
      <c r="B122" s="23"/>
      <c r="E122" s="5"/>
      <c r="F122" s="5"/>
      <c r="G122" s="5"/>
    </row>
    <row r="123" spans="1:7" s="22" customFormat="1" x14ac:dyDescent="0.2">
      <c r="A123" s="5"/>
      <c r="B123" s="23"/>
      <c r="E123" s="5"/>
      <c r="F123" s="5"/>
      <c r="G123" s="5"/>
    </row>
    <row r="124" spans="1:7" s="22" customFormat="1" x14ac:dyDescent="0.2">
      <c r="A124" s="5"/>
      <c r="B124" s="23"/>
      <c r="E124" s="5"/>
      <c r="F124" s="5"/>
      <c r="G124" s="5"/>
    </row>
    <row r="125" spans="1:7" s="22" customFormat="1" x14ac:dyDescent="0.2">
      <c r="A125" s="5"/>
      <c r="B125" s="23"/>
      <c r="E125" s="5"/>
      <c r="F125" s="5"/>
      <c r="G125" s="5"/>
    </row>
    <row r="126" spans="1:7" s="22" customFormat="1" x14ac:dyDescent="0.2">
      <c r="A126" s="5"/>
      <c r="B126" s="23"/>
      <c r="E126" s="5"/>
      <c r="F126" s="5"/>
      <c r="G126" s="5"/>
    </row>
    <row r="127" spans="1:7" s="22" customFormat="1" x14ac:dyDescent="0.2">
      <c r="A127" s="5"/>
      <c r="B127" s="23"/>
      <c r="E127" s="5"/>
      <c r="F127" s="5"/>
      <c r="G127" s="5"/>
    </row>
    <row r="128" spans="1:7" s="22" customFormat="1" x14ac:dyDescent="0.2">
      <c r="A128" s="5"/>
      <c r="B128" s="23"/>
      <c r="E128" s="5"/>
      <c r="F128" s="5"/>
      <c r="G128" s="5"/>
    </row>
    <row r="129" spans="1:7" s="22" customFormat="1" x14ac:dyDescent="0.2">
      <c r="A129" s="5"/>
      <c r="B129" s="23"/>
      <c r="E129" s="5"/>
      <c r="F129" s="5"/>
      <c r="G129" s="5"/>
    </row>
    <row r="130" spans="1:7" s="22" customFormat="1" x14ac:dyDescent="0.2">
      <c r="A130" s="5"/>
      <c r="B130" s="23"/>
      <c r="E130" s="5"/>
      <c r="F130" s="5"/>
      <c r="G130" s="5"/>
    </row>
    <row r="131" spans="1:7" s="22" customFormat="1" x14ac:dyDescent="0.2">
      <c r="A131" s="5"/>
      <c r="B131" s="23"/>
      <c r="E131" s="5"/>
      <c r="F131" s="5"/>
      <c r="G131" s="5"/>
    </row>
    <row r="132" spans="1:7" s="22" customFormat="1" x14ac:dyDescent="0.2">
      <c r="A132" s="5"/>
      <c r="B132" s="23"/>
      <c r="E132" s="5"/>
      <c r="F132" s="5"/>
      <c r="G132" s="5"/>
    </row>
    <row r="133" spans="1:7" s="22" customFormat="1" x14ac:dyDescent="0.2">
      <c r="A133" s="5"/>
      <c r="B133" s="23"/>
      <c r="E133" s="5"/>
      <c r="F133" s="5"/>
      <c r="G133" s="5"/>
    </row>
    <row r="134" spans="1:7" s="22" customFormat="1" x14ac:dyDescent="0.2">
      <c r="A134" s="5"/>
      <c r="B134" s="23"/>
      <c r="E134" s="5"/>
      <c r="F134" s="5"/>
      <c r="G134" s="5"/>
    </row>
    <row r="135" spans="1:7" s="22" customFormat="1" x14ac:dyDescent="0.2">
      <c r="A135" s="5"/>
      <c r="B135" s="23"/>
      <c r="E135" s="5"/>
      <c r="F135" s="5"/>
      <c r="G135" s="5"/>
    </row>
    <row r="136" spans="1:7" s="22" customFormat="1" x14ac:dyDescent="0.2">
      <c r="A136" s="5"/>
      <c r="B136" s="23"/>
      <c r="E136" s="5"/>
      <c r="F136" s="5"/>
      <c r="G136" s="5"/>
    </row>
    <row r="137" spans="1:7" s="22" customFormat="1" x14ac:dyDescent="0.2">
      <c r="A137" s="5"/>
      <c r="B137" s="23"/>
      <c r="E137" s="5"/>
      <c r="F137" s="5"/>
      <c r="G137" s="5"/>
    </row>
    <row r="138" spans="1:7" s="22" customFormat="1" x14ac:dyDescent="0.2">
      <c r="A138" s="5"/>
      <c r="B138" s="23"/>
      <c r="E138" s="5"/>
      <c r="F138" s="5"/>
      <c r="G138" s="5"/>
    </row>
    <row r="139" spans="1:7" s="22" customFormat="1" x14ac:dyDescent="0.2">
      <c r="A139" s="5"/>
      <c r="B139" s="23"/>
      <c r="E139" s="5"/>
      <c r="F139" s="5"/>
      <c r="G139" s="5"/>
    </row>
    <row r="140" spans="1:7" s="22" customFormat="1" x14ac:dyDescent="0.2">
      <c r="A140" s="5"/>
      <c r="B140" s="23"/>
      <c r="E140" s="5"/>
      <c r="F140" s="5"/>
      <c r="G140" s="5"/>
    </row>
    <row r="141" spans="1:7" s="22" customFormat="1" x14ac:dyDescent="0.2">
      <c r="A141" s="5"/>
      <c r="B141" s="23"/>
      <c r="E141" s="5"/>
      <c r="F141" s="5"/>
      <c r="G141" s="5"/>
    </row>
    <row r="142" spans="1:7" s="22" customFormat="1" x14ac:dyDescent="0.2">
      <c r="A142" s="5"/>
      <c r="B142" s="23"/>
      <c r="E142" s="5"/>
      <c r="F142" s="5"/>
      <c r="G142" s="5"/>
    </row>
    <row r="143" spans="1:7" s="22" customFormat="1" x14ac:dyDescent="0.2">
      <c r="A143" s="5"/>
      <c r="B143" s="23"/>
      <c r="E143" s="5"/>
      <c r="F143" s="5"/>
      <c r="G143" s="5"/>
    </row>
    <row r="144" spans="1:7" s="22" customFormat="1" x14ac:dyDescent="0.2">
      <c r="A144" s="5"/>
      <c r="B144" s="23"/>
      <c r="E144" s="5"/>
      <c r="F144" s="5"/>
      <c r="G144" s="5"/>
    </row>
    <row r="145" spans="1:7" s="22" customFormat="1" x14ac:dyDescent="0.2">
      <c r="A145" s="5"/>
      <c r="B145" s="23"/>
      <c r="E145" s="5"/>
      <c r="F145" s="5"/>
      <c r="G145" s="5"/>
    </row>
    <row r="146" spans="1:7" s="22" customFormat="1" x14ac:dyDescent="0.2">
      <c r="A146" s="5"/>
      <c r="B146" s="23"/>
      <c r="E146" s="5"/>
      <c r="F146" s="5"/>
      <c r="G146" s="5"/>
    </row>
    <row r="147" spans="1:7" s="22" customFormat="1" x14ac:dyDescent="0.2">
      <c r="A147" s="5"/>
      <c r="B147" s="23"/>
      <c r="E147" s="5"/>
      <c r="F147" s="5"/>
      <c r="G147" s="5"/>
    </row>
    <row r="148" spans="1:7" s="22" customFormat="1" x14ac:dyDescent="0.2">
      <c r="A148" s="5"/>
      <c r="B148" s="23"/>
      <c r="E148" s="5"/>
      <c r="F148" s="5"/>
      <c r="G148" s="5"/>
    </row>
    <row r="149" spans="1:7" s="22" customFormat="1" x14ac:dyDescent="0.2">
      <c r="A149" s="5"/>
      <c r="B149" s="23"/>
      <c r="E149" s="5"/>
      <c r="F149" s="5"/>
      <c r="G149" s="5"/>
    </row>
    <row r="150" spans="1:7" s="22" customFormat="1" x14ac:dyDescent="0.2">
      <c r="A150" s="5"/>
      <c r="B150" s="23"/>
      <c r="E150" s="5"/>
      <c r="F150" s="5"/>
      <c r="G150" s="5"/>
    </row>
    <row r="151" spans="1:7" s="22" customFormat="1" x14ac:dyDescent="0.2">
      <c r="A151" s="5"/>
      <c r="B151" s="23"/>
      <c r="E151" s="5"/>
      <c r="F151" s="5"/>
      <c r="G151" s="5"/>
    </row>
    <row r="152" spans="1:7" s="22" customFormat="1" x14ac:dyDescent="0.2">
      <c r="A152" s="5"/>
      <c r="B152" s="23"/>
      <c r="E152" s="5"/>
      <c r="F152" s="5"/>
      <c r="G152" s="5"/>
    </row>
    <row r="153" spans="1:7" s="22" customFormat="1" x14ac:dyDescent="0.2">
      <c r="A153" s="5"/>
      <c r="B153" s="23"/>
      <c r="E153" s="5"/>
      <c r="F153" s="5"/>
      <c r="G153" s="5"/>
    </row>
    <row r="154" spans="1:7" s="22" customFormat="1" x14ac:dyDescent="0.2">
      <c r="A154" s="5"/>
      <c r="B154" s="23"/>
      <c r="E154" s="5"/>
      <c r="F154" s="5"/>
      <c r="G154" s="5"/>
    </row>
    <row r="155" spans="1:7" s="22" customFormat="1" x14ac:dyDescent="0.2">
      <c r="A155" s="5"/>
      <c r="B155" s="23"/>
      <c r="E155" s="5"/>
      <c r="F155" s="5"/>
      <c r="G155" s="5"/>
    </row>
    <row r="156" spans="1:7" s="22" customFormat="1" x14ac:dyDescent="0.2">
      <c r="A156" s="5"/>
      <c r="B156" s="23"/>
      <c r="E156" s="5"/>
      <c r="F156" s="5"/>
      <c r="G156" s="5"/>
    </row>
    <row r="157" spans="1:7" s="22" customFormat="1" x14ac:dyDescent="0.2">
      <c r="A157" s="5"/>
      <c r="B157" s="23"/>
      <c r="E157" s="5"/>
      <c r="F157" s="5"/>
      <c r="G157" s="5"/>
    </row>
    <row r="158" spans="1:7" s="22" customFormat="1" x14ac:dyDescent="0.2">
      <c r="A158" s="5"/>
      <c r="B158" s="23"/>
      <c r="E158" s="5"/>
      <c r="F158" s="5"/>
      <c r="G158" s="5"/>
    </row>
    <row r="159" spans="1:7" s="22" customFormat="1" x14ac:dyDescent="0.2">
      <c r="A159" s="5"/>
      <c r="B159" s="23"/>
      <c r="E159" s="5"/>
      <c r="F159" s="5"/>
      <c r="G159" s="5"/>
    </row>
    <row r="160" spans="1:7" s="22" customFormat="1" x14ac:dyDescent="0.2">
      <c r="A160" s="5"/>
      <c r="B160" s="23"/>
      <c r="E160" s="5"/>
      <c r="F160" s="5"/>
      <c r="G160" s="5"/>
    </row>
    <row r="161" spans="1:7" s="22" customFormat="1" x14ac:dyDescent="0.2">
      <c r="A161" s="5"/>
      <c r="B161" s="23"/>
      <c r="E161" s="5"/>
      <c r="F161" s="5"/>
      <c r="G161" s="5"/>
    </row>
    <row r="162" spans="1:7" s="22" customFormat="1" x14ac:dyDescent="0.2">
      <c r="A162" s="5"/>
      <c r="B162" s="23"/>
      <c r="E162" s="5"/>
      <c r="F162" s="5"/>
      <c r="G162" s="5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Zam. I kw. 2021_na_platformę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Bronk</dc:creator>
  <cp:lastModifiedBy>Tomasz Bronk</cp:lastModifiedBy>
  <dcterms:created xsi:type="dcterms:W3CDTF">2021-05-02T07:42:47Z</dcterms:created>
  <dcterms:modified xsi:type="dcterms:W3CDTF">2021-05-02T07:43:26Z</dcterms:modified>
</cp:coreProperties>
</file>