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6B4EC545-2CCB-486E-AD2D-1FDD530D3646}"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F399" i="13" l="1"/>
  <c r="F397" i="13"/>
  <c r="F400" i="13" l="1"/>
  <c r="N177" i="13" l="1"/>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H393" i="13"/>
  <c r="J393" i="13" s="1"/>
  <c r="K393" i="13" s="1"/>
  <c r="M392" i="13"/>
  <c r="N392" i="13" s="1"/>
  <c r="H392" i="13"/>
  <c r="M391" i="13"/>
  <c r="N391" i="13" s="1"/>
  <c r="H391" i="13"/>
  <c r="J391" i="13" s="1"/>
  <c r="K391" i="13" s="1"/>
  <c r="M390" i="13"/>
  <c r="N390" i="13" s="1"/>
  <c r="H390" i="13"/>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J384" i="13"/>
  <c r="H384" i="13"/>
  <c r="K384" i="13" s="1"/>
  <c r="M383" i="13"/>
  <c r="N383" i="13" s="1"/>
  <c r="J383" i="13"/>
  <c r="K383" i="13" s="1"/>
  <c r="H383" i="13"/>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H377" i="13"/>
  <c r="J377" i="13" s="1"/>
  <c r="K377" i="13" s="1"/>
  <c r="M376" i="13"/>
  <c r="N376" i="13" s="1"/>
  <c r="H376" i="13"/>
  <c r="J376" i="13" s="1"/>
  <c r="K376" i="13" s="1"/>
  <c r="M375" i="13"/>
  <c r="N375" i="13" s="1"/>
  <c r="H375" i="13"/>
  <c r="J375" i="13" s="1"/>
  <c r="K375" i="13" s="1"/>
  <c r="M374" i="13"/>
  <c r="N374" i="13" s="1"/>
  <c r="H374" i="13"/>
  <c r="J374" i="13" s="1"/>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M367" i="13"/>
  <c r="N367" i="13" s="1"/>
  <c r="H367" i="13"/>
  <c r="J367" i="13" s="1"/>
  <c r="K367" i="13" s="1"/>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J361" i="13"/>
  <c r="K361" i="13" s="1"/>
  <c r="H361" i="13"/>
  <c r="M360" i="13"/>
  <c r="N360" i="13" s="1"/>
  <c r="K360" i="13"/>
  <c r="J360" i="13"/>
  <c r="H360" i="13"/>
  <c r="M359" i="13"/>
  <c r="N359" i="13" s="1"/>
  <c r="H359" i="13"/>
  <c r="J359" i="13" s="1"/>
  <c r="K359" i="13" s="1"/>
  <c r="M358" i="13"/>
  <c r="N358" i="13" s="1"/>
  <c r="J358" i="13"/>
  <c r="H358" i="13"/>
  <c r="M357" i="13"/>
  <c r="N357" i="13" s="1"/>
  <c r="H357" i="13"/>
  <c r="J357" i="13" s="1"/>
  <c r="K357" i="13" s="1"/>
  <c r="M356" i="13"/>
  <c r="N356" i="13" s="1"/>
  <c r="H356" i="13"/>
  <c r="J356" i="13" s="1"/>
  <c r="K356" i="13" s="1"/>
  <c r="M355" i="13"/>
  <c r="N355" i="13" s="1"/>
  <c r="H355" i="13"/>
  <c r="J355" i="13" s="1"/>
  <c r="K355" i="13" s="1"/>
  <c r="M354" i="13"/>
  <c r="N354" i="13" s="1"/>
  <c r="H354" i="13"/>
  <c r="J354" i="13" s="1"/>
  <c r="K354" i="13" s="1"/>
  <c r="M353" i="13"/>
  <c r="N353" i="13" s="1"/>
  <c r="H353" i="13"/>
  <c r="J353" i="13" s="1"/>
  <c r="K353" i="13" s="1"/>
  <c r="M352" i="13"/>
  <c r="N352" i="13" s="1"/>
  <c r="H352" i="13"/>
  <c r="J352" i="13" s="1"/>
  <c r="K352" i="13" s="1"/>
  <c r="M351" i="13"/>
  <c r="N351" i="13" s="1"/>
  <c r="H351" i="13"/>
  <c r="J351" i="13" s="1"/>
  <c r="K351" i="13" s="1"/>
  <c r="M350" i="13"/>
  <c r="N350" i="13" s="1"/>
  <c r="H350" i="13"/>
  <c r="M349" i="13"/>
  <c r="N349" i="13" s="1"/>
  <c r="H349" i="13"/>
  <c r="J349" i="13" s="1"/>
  <c r="K349" i="13" s="1"/>
  <c r="M348" i="13"/>
  <c r="N348" i="13" s="1"/>
  <c r="H348" i="13"/>
  <c r="J348" i="13" s="1"/>
  <c r="K348" i="13" s="1"/>
  <c r="M347" i="13"/>
  <c r="N347" i="13" s="1"/>
  <c r="H347" i="13"/>
  <c r="J347" i="13" s="1"/>
  <c r="K347" i="13" s="1"/>
  <c r="M346" i="13"/>
  <c r="N346" i="13" s="1"/>
  <c r="J346" i="13"/>
  <c r="H346" i="13"/>
  <c r="M345" i="13"/>
  <c r="N345" i="13" s="1"/>
  <c r="H345" i="13"/>
  <c r="J345" i="13" s="1"/>
  <c r="K345" i="13" s="1"/>
  <c r="M344" i="13"/>
  <c r="N344" i="13" s="1"/>
  <c r="H344" i="13"/>
  <c r="J344" i="13" s="1"/>
  <c r="K344" i="13" s="1"/>
  <c r="M343" i="13"/>
  <c r="N343" i="13" s="1"/>
  <c r="H343" i="13"/>
  <c r="J343" i="13" s="1"/>
  <c r="K343" i="13" s="1"/>
  <c r="M342" i="13"/>
  <c r="N342" i="13" s="1"/>
  <c r="H342" i="13"/>
  <c r="M341" i="13"/>
  <c r="N341" i="13" s="1"/>
  <c r="H341" i="13"/>
  <c r="J341" i="13" s="1"/>
  <c r="K341" i="13" s="1"/>
  <c r="M340" i="13"/>
  <c r="N340" i="13" s="1"/>
  <c r="H340" i="13"/>
  <c r="J340" i="13" s="1"/>
  <c r="K340" i="13" s="1"/>
  <c r="M339" i="13"/>
  <c r="N339" i="13" s="1"/>
  <c r="H339" i="13"/>
  <c r="J339" i="13" s="1"/>
  <c r="K339" i="13" s="1"/>
  <c r="M338" i="13"/>
  <c r="N338" i="13" s="1"/>
  <c r="H338" i="13"/>
  <c r="J338" i="13" s="1"/>
  <c r="K338" i="13" s="1"/>
  <c r="M337" i="13"/>
  <c r="N337" i="13" s="1"/>
  <c r="H337" i="13"/>
  <c r="J337" i="13" s="1"/>
  <c r="K337" i="13" s="1"/>
  <c r="M336" i="13"/>
  <c r="N336" i="13" s="1"/>
  <c r="H336" i="13"/>
  <c r="J336" i="13" s="1"/>
  <c r="K336" i="13" s="1"/>
  <c r="M335" i="13"/>
  <c r="N335" i="13" s="1"/>
  <c r="H335" i="13"/>
  <c r="J335" i="13" s="1"/>
  <c r="K335" i="13" s="1"/>
  <c r="M334" i="13"/>
  <c r="N334" i="13" s="1"/>
  <c r="H334" i="13"/>
  <c r="J334" i="13" s="1"/>
  <c r="K334" i="13" s="1"/>
  <c r="M333" i="13"/>
  <c r="N333" i="13" s="1"/>
  <c r="H333" i="13"/>
  <c r="J333" i="13" s="1"/>
  <c r="K333" i="13" s="1"/>
  <c r="M332" i="13"/>
  <c r="N332" i="13" s="1"/>
  <c r="H332" i="13"/>
  <c r="J332" i="13" s="1"/>
  <c r="K332" i="13" s="1"/>
  <c r="M331" i="13"/>
  <c r="N331" i="13" s="1"/>
  <c r="H331" i="13"/>
  <c r="J331" i="13" s="1"/>
  <c r="K331" i="13" s="1"/>
  <c r="M330" i="13"/>
  <c r="N330" i="13" s="1"/>
  <c r="H330" i="13"/>
  <c r="M329" i="13"/>
  <c r="N329" i="13" s="1"/>
  <c r="H329" i="13"/>
  <c r="J329" i="13" s="1"/>
  <c r="K329" i="13" s="1"/>
  <c r="M328" i="13"/>
  <c r="N328" i="13" s="1"/>
  <c r="H328" i="13"/>
  <c r="J328" i="13" s="1"/>
  <c r="K328" i="13" s="1"/>
  <c r="M327" i="13"/>
  <c r="N327" i="13" s="1"/>
  <c r="H327" i="13"/>
  <c r="J327" i="13" s="1"/>
  <c r="K327" i="13" s="1"/>
  <c r="M326" i="13"/>
  <c r="N326" i="13" s="1"/>
  <c r="J326" i="13"/>
  <c r="H326" i="13"/>
  <c r="K326" i="13" s="1"/>
  <c r="M325" i="13"/>
  <c r="N325" i="13" s="1"/>
  <c r="J325" i="13"/>
  <c r="K325" i="13" s="1"/>
  <c r="H325" i="13"/>
  <c r="M324" i="13"/>
  <c r="N324" i="13" s="1"/>
  <c r="J324" i="13"/>
  <c r="K324" i="13" s="1"/>
  <c r="H324" i="13"/>
  <c r="M323" i="13"/>
  <c r="N323" i="13" s="1"/>
  <c r="H323" i="13"/>
  <c r="J323" i="13" s="1"/>
  <c r="K323" i="13" s="1"/>
  <c r="M322" i="13"/>
  <c r="N322" i="13" s="1"/>
  <c r="H322" i="13"/>
  <c r="J322" i="13" s="1"/>
  <c r="K322" i="13" s="1"/>
  <c r="M321" i="13"/>
  <c r="N321" i="13" s="1"/>
  <c r="H321" i="13"/>
  <c r="J321" i="13" s="1"/>
  <c r="K321" i="13" s="1"/>
  <c r="M320" i="13"/>
  <c r="N320" i="13" s="1"/>
  <c r="J320" i="13"/>
  <c r="K320" i="13" s="1"/>
  <c r="H320" i="13"/>
  <c r="M319" i="13"/>
  <c r="N319" i="13" s="1"/>
  <c r="H319" i="13"/>
  <c r="J319" i="13" s="1"/>
  <c r="K319" i="13" s="1"/>
  <c r="M318" i="13"/>
  <c r="N318" i="13" s="1"/>
  <c r="H318" i="13"/>
  <c r="M317" i="13"/>
  <c r="N317" i="13" s="1"/>
  <c r="H317" i="13"/>
  <c r="J317" i="13" s="1"/>
  <c r="K317" i="13" s="1"/>
  <c r="M316" i="13"/>
  <c r="N316" i="13" s="1"/>
  <c r="H316" i="13"/>
  <c r="J316" i="13" s="1"/>
  <c r="K316" i="13" s="1"/>
  <c r="M315" i="13"/>
  <c r="N315" i="13" s="1"/>
  <c r="H315" i="13"/>
  <c r="J315" i="13" s="1"/>
  <c r="K315" i="13" s="1"/>
  <c r="M314" i="13"/>
  <c r="N314" i="13" s="1"/>
  <c r="H314" i="13"/>
  <c r="J314" i="13" s="1"/>
  <c r="K314" i="13" s="1"/>
  <c r="M313" i="13"/>
  <c r="N313" i="13" s="1"/>
  <c r="H313" i="13"/>
  <c r="J313" i="13" s="1"/>
  <c r="K313" i="13" s="1"/>
  <c r="M312" i="13"/>
  <c r="N312" i="13" s="1"/>
  <c r="H312" i="13"/>
  <c r="J312" i="13" s="1"/>
  <c r="K312" i="13" s="1"/>
  <c r="M311" i="13"/>
  <c r="N311" i="13" s="1"/>
  <c r="H311" i="13"/>
  <c r="J311" i="13" s="1"/>
  <c r="K311" i="13" s="1"/>
  <c r="M310" i="13"/>
  <c r="N310" i="13" s="1"/>
  <c r="H310" i="13"/>
  <c r="M309" i="13"/>
  <c r="N309" i="13" s="1"/>
  <c r="H309" i="13"/>
  <c r="J309" i="13" s="1"/>
  <c r="K309" i="13" s="1"/>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H303" i="13"/>
  <c r="J303" i="13" s="1"/>
  <c r="K303" i="13" s="1"/>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H296" i="13"/>
  <c r="J296" i="13" s="1"/>
  <c r="K296" i="13" s="1"/>
  <c r="M295" i="13"/>
  <c r="N295" i="13" s="1"/>
  <c r="H295" i="13"/>
  <c r="J295" i="13" s="1"/>
  <c r="K295" i="13" s="1"/>
  <c r="M294" i="13"/>
  <c r="N294" i="13" s="1"/>
  <c r="H294" i="13"/>
  <c r="J294" i="13" s="1"/>
  <c r="K294" i="13" s="1"/>
  <c r="M293" i="13"/>
  <c r="N293" i="13" s="1"/>
  <c r="H293" i="13"/>
  <c r="J293" i="13" s="1"/>
  <c r="K293" i="13" s="1"/>
  <c r="M292" i="13"/>
  <c r="N292" i="13" s="1"/>
  <c r="H292" i="13"/>
  <c r="J292" i="13" s="1"/>
  <c r="K292" i="13" s="1"/>
  <c r="M291" i="13"/>
  <c r="N291" i="13" s="1"/>
  <c r="J291" i="13"/>
  <c r="K291" i="13" s="1"/>
  <c r="H291" i="13"/>
  <c r="M290" i="13"/>
  <c r="N290" i="13" s="1"/>
  <c r="H290" i="13"/>
  <c r="J290" i="13" s="1"/>
  <c r="K290" i="13" s="1"/>
  <c r="M289" i="13"/>
  <c r="N289" i="13" s="1"/>
  <c r="H289" i="13"/>
  <c r="J289" i="13" s="1"/>
  <c r="K289" i="13" s="1"/>
  <c r="M288" i="13"/>
  <c r="N288" i="13" s="1"/>
  <c r="J288" i="13"/>
  <c r="K288" i="13" s="1"/>
  <c r="H288" i="13"/>
  <c r="M287" i="13"/>
  <c r="N287" i="13" s="1"/>
  <c r="J287" i="13"/>
  <c r="K287" i="13" s="1"/>
  <c r="H287" i="13"/>
  <c r="M286" i="13"/>
  <c r="N286" i="13" s="1"/>
  <c r="J286" i="13"/>
  <c r="H286" i="13"/>
  <c r="M285" i="13"/>
  <c r="N285" i="13" s="1"/>
  <c r="H285" i="13"/>
  <c r="J285" i="13" s="1"/>
  <c r="K285" i="13" s="1"/>
  <c r="M284" i="13"/>
  <c r="N284" i="13" s="1"/>
  <c r="H284" i="13"/>
  <c r="J284" i="13" s="1"/>
  <c r="K284" i="13" s="1"/>
  <c r="M283" i="13"/>
  <c r="N283" i="13" s="1"/>
  <c r="H283" i="13"/>
  <c r="J283" i="13" s="1"/>
  <c r="M282" i="13"/>
  <c r="N282" i="13" s="1"/>
  <c r="H282" i="13"/>
  <c r="J282" i="13" s="1"/>
  <c r="K282" i="13" s="1"/>
  <c r="M281" i="13"/>
  <c r="N281" i="13" s="1"/>
  <c r="J281" i="13"/>
  <c r="H281" i="13"/>
  <c r="M280" i="13"/>
  <c r="N280" i="13" s="1"/>
  <c r="J280" i="13"/>
  <c r="K280" i="13" s="1"/>
  <c r="H280" i="13"/>
  <c r="M279" i="13"/>
  <c r="N279" i="13" s="1"/>
  <c r="H279" i="13"/>
  <c r="M278" i="13"/>
  <c r="N278" i="13" s="1"/>
  <c r="H278" i="13"/>
  <c r="M277" i="13"/>
  <c r="N277" i="13" s="1"/>
  <c r="H277" i="13"/>
  <c r="J277" i="13" s="1"/>
  <c r="M276" i="13"/>
  <c r="N276" i="13" s="1"/>
  <c r="J276" i="13"/>
  <c r="K276" i="13" s="1"/>
  <c r="H276" i="13"/>
  <c r="M275" i="13"/>
  <c r="N275" i="13" s="1"/>
  <c r="J275" i="13"/>
  <c r="H275" i="13"/>
  <c r="M274" i="13"/>
  <c r="N274" i="13" s="1"/>
  <c r="H274" i="13"/>
  <c r="J274" i="13" s="1"/>
  <c r="K274" i="13" s="1"/>
  <c r="M273" i="13"/>
  <c r="N273" i="13" s="1"/>
  <c r="H273" i="13"/>
  <c r="J273" i="13" s="1"/>
  <c r="M272" i="13"/>
  <c r="N272" i="13" s="1"/>
  <c r="H272" i="13"/>
  <c r="J272" i="13" s="1"/>
  <c r="K272" i="13" s="1"/>
  <c r="M271" i="13"/>
  <c r="N271" i="13" s="1"/>
  <c r="J271" i="13"/>
  <c r="H271" i="13"/>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J264" i="13"/>
  <c r="K264" i="13" s="1"/>
  <c r="H264" i="13"/>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H257" i="13"/>
  <c r="J257" i="13" s="1"/>
  <c r="M254" i="13"/>
  <c r="N254" i="13" s="1"/>
  <c r="H254" i="13"/>
  <c r="J254" i="13" s="1"/>
  <c r="K254" i="13" s="1"/>
  <c r="M253" i="13"/>
  <c r="N253" i="13" s="1"/>
  <c r="H253" i="13"/>
  <c r="M252" i="13"/>
  <c r="N252" i="13" s="1"/>
  <c r="H252" i="13"/>
  <c r="J252" i="13" s="1"/>
  <c r="K252" i="13" s="1"/>
  <c r="M251" i="13"/>
  <c r="N251" i="13" s="1"/>
  <c r="H251" i="13"/>
  <c r="J251" i="13" s="1"/>
  <c r="K251" i="13" s="1"/>
  <c r="M250" i="13"/>
  <c r="N250" i="13" s="1"/>
  <c r="J250" i="13"/>
  <c r="K250" i="13" s="1"/>
  <c r="H250" i="13"/>
  <c r="M249" i="13"/>
  <c r="N249" i="13" s="1"/>
  <c r="H249" i="13"/>
  <c r="J249" i="13" s="1"/>
  <c r="K249" i="13" s="1"/>
  <c r="M248" i="13"/>
  <c r="N248" i="13" s="1"/>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J242" i="13"/>
  <c r="K242" i="13" s="1"/>
  <c r="H242" i="13"/>
  <c r="M241" i="13"/>
  <c r="N241" i="13" s="1"/>
  <c r="H241" i="13"/>
  <c r="J241" i="13" s="1"/>
  <c r="K241" i="13" s="1"/>
  <c r="M240" i="13"/>
  <c r="N240" i="13" s="1"/>
  <c r="H240" i="13"/>
  <c r="J240" i="13" s="1"/>
  <c r="K240" i="13" s="1"/>
  <c r="M239" i="13"/>
  <c r="N239" i="13" s="1"/>
  <c r="H239" i="13"/>
  <c r="J239" i="13" s="1"/>
  <c r="K239" i="13" s="1"/>
  <c r="M238" i="13"/>
  <c r="N238" i="13" s="1"/>
  <c r="J238" i="13"/>
  <c r="H238" i="13"/>
  <c r="M237" i="13"/>
  <c r="N237" i="13" s="1"/>
  <c r="H237" i="13"/>
  <c r="J237" i="13" s="1"/>
  <c r="K237" i="13" s="1"/>
  <c r="M236" i="13"/>
  <c r="N236" i="13" s="1"/>
  <c r="H236" i="13"/>
  <c r="M235" i="13"/>
  <c r="N235" i="13" s="1"/>
  <c r="H235" i="13"/>
  <c r="J235" i="13" s="1"/>
  <c r="K235" i="13" s="1"/>
  <c r="M234" i="13"/>
  <c r="N234" i="13" s="1"/>
  <c r="J234" i="13"/>
  <c r="K234" i="13" s="1"/>
  <c r="H234" i="13"/>
  <c r="M233" i="13"/>
  <c r="N233" i="13" s="1"/>
  <c r="H233" i="13"/>
  <c r="J233" i="13" s="1"/>
  <c r="K233" i="13" s="1"/>
  <c r="M232" i="13"/>
  <c r="N232" i="13" s="1"/>
  <c r="H232" i="13"/>
  <c r="J232" i="13" s="1"/>
  <c r="M231" i="13"/>
  <c r="N231" i="13" s="1"/>
  <c r="H231" i="13"/>
  <c r="J231" i="13" s="1"/>
  <c r="K231" i="13" s="1"/>
  <c r="M230" i="13"/>
  <c r="N230" i="13" s="1"/>
  <c r="J230" i="13"/>
  <c r="H230" i="13"/>
  <c r="M229" i="13"/>
  <c r="N229" i="13" s="1"/>
  <c r="H229" i="13"/>
  <c r="J229" i="13" s="1"/>
  <c r="K229" i="13" s="1"/>
  <c r="M228" i="13"/>
  <c r="N228" i="13" s="1"/>
  <c r="J228" i="13"/>
  <c r="H228" i="13"/>
  <c r="M227" i="13"/>
  <c r="N227" i="13" s="1"/>
  <c r="H227" i="13"/>
  <c r="J227" i="13" s="1"/>
  <c r="K227" i="13" s="1"/>
  <c r="M226" i="13"/>
  <c r="N226" i="13" s="1"/>
  <c r="H226" i="13"/>
  <c r="J226" i="13" s="1"/>
  <c r="K226" i="13" s="1"/>
  <c r="M225" i="13"/>
  <c r="N225" i="13" s="1"/>
  <c r="H225" i="13"/>
  <c r="J225" i="13" s="1"/>
  <c r="K225" i="13" s="1"/>
  <c r="M224" i="13"/>
  <c r="N224" i="13" s="1"/>
  <c r="H224" i="13"/>
  <c r="J224" i="13" s="1"/>
  <c r="M223" i="13"/>
  <c r="N223" i="13" s="1"/>
  <c r="H223" i="13"/>
  <c r="J223" i="13" s="1"/>
  <c r="K223" i="13" s="1"/>
  <c r="M222" i="13"/>
  <c r="N222" i="13" s="1"/>
  <c r="H222" i="13"/>
  <c r="J222" i="13" s="1"/>
  <c r="M221" i="13"/>
  <c r="N221" i="13" s="1"/>
  <c r="H221" i="13"/>
  <c r="J221" i="13" s="1"/>
  <c r="K221" i="13" s="1"/>
  <c r="M220" i="13"/>
  <c r="N220" i="13" s="1"/>
  <c r="H220" i="13"/>
  <c r="M219" i="13"/>
  <c r="N219" i="13" s="1"/>
  <c r="H219" i="13"/>
  <c r="J219" i="13" s="1"/>
  <c r="K219" i="13" s="1"/>
  <c r="M218" i="13"/>
  <c r="N218" i="13" s="1"/>
  <c r="J218" i="13"/>
  <c r="K218" i="13" s="1"/>
  <c r="H218" i="13"/>
  <c r="M217" i="13"/>
  <c r="N217" i="13" s="1"/>
  <c r="H217" i="13"/>
  <c r="J217" i="13" s="1"/>
  <c r="K217" i="13" s="1"/>
  <c r="M216" i="13"/>
  <c r="N216" i="13" s="1"/>
  <c r="H216" i="13"/>
  <c r="J216" i="13" s="1"/>
  <c r="M215" i="13"/>
  <c r="N215" i="13" s="1"/>
  <c r="H215" i="13"/>
  <c r="J215" i="13" s="1"/>
  <c r="K215" i="13" s="1"/>
  <c r="M214" i="13"/>
  <c r="N214" i="13" s="1"/>
  <c r="H214" i="13"/>
  <c r="J214" i="13" s="1"/>
  <c r="M213" i="13"/>
  <c r="N213" i="13" s="1"/>
  <c r="H213" i="13"/>
  <c r="J213" i="13" s="1"/>
  <c r="K213" i="13" s="1"/>
  <c r="M212" i="13"/>
  <c r="N212" i="13" s="1"/>
  <c r="H212" i="13"/>
  <c r="J212" i="13" s="1"/>
  <c r="K212" i="13" s="1"/>
  <c r="M211" i="13"/>
  <c r="N211" i="13" s="1"/>
  <c r="H211" i="13"/>
  <c r="J211" i="13" s="1"/>
  <c r="K211" i="13" s="1"/>
  <c r="M210" i="13"/>
  <c r="N210" i="13" s="1"/>
  <c r="H210" i="13"/>
  <c r="J210" i="13" s="1"/>
  <c r="K210" i="13" s="1"/>
  <c r="M209" i="13"/>
  <c r="N209" i="13" s="1"/>
  <c r="H209" i="13"/>
  <c r="J209" i="13" s="1"/>
  <c r="K209" i="13" s="1"/>
  <c r="M208" i="13"/>
  <c r="N208" i="13" s="1"/>
  <c r="K208" i="13"/>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J202" i="13"/>
  <c r="K202" i="13" s="1"/>
  <c r="H202" i="13"/>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H194" i="13"/>
  <c r="J194" i="13" s="1"/>
  <c r="K194" i="13" s="1"/>
  <c r="M193" i="13"/>
  <c r="N193" i="13" s="1"/>
  <c r="H193" i="13"/>
  <c r="J193" i="13" s="1"/>
  <c r="K193" i="13" s="1"/>
  <c r="M192" i="13"/>
  <c r="N192" i="13" s="1"/>
  <c r="H192" i="13"/>
  <c r="M191" i="13"/>
  <c r="N191" i="13" s="1"/>
  <c r="H191" i="13"/>
  <c r="J191" i="13" s="1"/>
  <c r="K191" i="13" s="1"/>
  <c r="M190" i="13"/>
  <c r="N190" i="13" s="1"/>
  <c r="H190" i="13"/>
  <c r="J190" i="13" s="1"/>
  <c r="M189" i="13"/>
  <c r="N189" i="13" s="1"/>
  <c r="H189" i="13"/>
  <c r="J189" i="13" s="1"/>
  <c r="K189" i="13" s="1"/>
  <c r="M188" i="13"/>
  <c r="N188" i="13" s="1"/>
  <c r="H188" i="13"/>
  <c r="J188" i="13" s="1"/>
  <c r="K188" i="13" s="1"/>
  <c r="M187" i="13"/>
  <c r="N187" i="13" s="1"/>
  <c r="H187" i="13"/>
  <c r="J187" i="13" s="1"/>
  <c r="K187" i="13" s="1"/>
  <c r="M186" i="13"/>
  <c r="N186" i="13" s="1"/>
  <c r="H186" i="13"/>
  <c r="J186" i="13" s="1"/>
  <c r="K186" i="13" s="1"/>
  <c r="M185" i="13"/>
  <c r="N185" i="13" s="1"/>
  <c r="H185" i="13"/>
  <c r="J185" i="13" s="1"/>
  <c r="K185" i="13" s="1"/>
  <c r="M184" i="13"/>
  <c r="N184" i="13" s="1"/>
  <c r="H184" i="13"/>
  <c r="M183" i="13"/>
  <c r="N183" i="13" s="1"/>
  <c r="H183" i="13"/>
  <c r="J183" i="13" s="1"/>
  <c r="K183" i="13" s="1"/>
  <c r="M182" i="13"/>
  <c r="N182" i="13" s="1"/>
  <c r="J182" i="13"/>
  <c r="H182" i="13"/>
  <c r="M181" i="13"/>
  <c r="N181" i="13" s="1"/>
  <c r="H181" i="13"/>
  <c r="J181" i="13" s="1"/>
  <c r="K181" i="13" s="1"/>
  <c r="M180" i="13"/>
  <c r="N180" i="13" s="1"/>
  <c r="H180" i="13"/>
  <c r="J180" i="13" s="1"/>
  <c r="K180" i="13" s="1"/>
  <c r="M179" i="13"/>
  <c r="N179" i="13" s="1"/>
  <c r="H179" i="13"/>
  <c r="J179" i="13" s="1"/>
  <c r="K179" i="13" s="1"/>
  <c r="M178" i="13"/>
  <c r="N178" i="13" s="1"/>
  <c r="H178" i="13"/>
  <c r="J178" i="13" s="1"/>
  <c r="K178" i="13" s="1"/>
  <c r="M177" i="13"/>
  <c r="H177" i="13"/>
  <c r="J177" i="13" s="1"/>
  <c r="K177" i="13" s="1"/>
  <c r="M176" i="13"/>
  <c r="N176" i="13" s="1"/>
  <c r="H176" i="13"/>
  <c r="M175" i="13"/>
  <c r="N175" i="13" s="1"/>
  <c r="H175" i="13"/>
  <c r="J175" i="13" s="1"/>
  <c r="K175" i="13" s="1"/>
  <c r="M173" i="13"/>
  <c r="N173" i="13" s="1"/>
  <c r="H173" i="13"/>
  <c r="J173" i="13" s="1"/>
  <c r="M172" i="13"/>
  <c r="N172" i="13" s="1"/>
  <c r="H172" i="13"/>
  <c r="J172" i="13" s="1"/>
  <c r="K172" i="13" s="1"/>
  <c r="M171" i="13"/>
  <c r="N171" i="13" s="1"/>
  <c r="H171" i="13"/>
  <c r="J171" i="13" s="1"/>
  <c r="K171" i="13" s="1"/>
  <c r="M169" i="13"/>
  <c r="N169" i="13" s="1"/>
  <c r="H169" i="13"/>
  <c r="J169" i="13" s="1"/>
  <c r="K169" i="13" s="1"/>
  <c r="M168" i="13"/>
  <c r="N168" i="13" s="1"/>
  <c r="H168" i="13"/>
  <c r="J168" i="13" s="1"/>
  <c r="K168" i="13" s="1"/>
  <c r="M166" i="13"/>
  <c r="N166" i="13" s="1"/>
  <c r="H166" i="13"/>
  <c r="J166" i="13" s="1"/>
  <c r="K166" i="13" s="1"/>
  <c r="M165" i="13"/>
  <c r="N165" i="13" s="1"/>
  <c r="J165" i="13"/>
  <c r="H165" i="13"/>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M153" i="13"/>
  <c r="N153" i="13" s="1"/>
  <c r="H153" i="13"/>
  <c r="J153" i="13" s="1"/>
  <c r="K153" i="13" s="1"/>
  <c r="M152" i="13"/>
  <c r="N152" i="13" s="1"/>
  <c r="H152" i="13"/>
  <c r="J152" i="13" s="1"/>
  <c r="M150" i="13"/>
  <c r="N150" i="13" s="1"/>
  <c r="H150" i="13"/>
  <c r="J150" i="13" s="1"/>
  <c r="K150" i="13" s="1"/>
  <c r="M149" i="13"/>
  <c r="N149" i="13" s="1"/>
  <c r="H149" i="13"/>
  <c r="M148" i="13"/>
  <c r="N148" i="13" s="1"/>
  <c r="H148" i="13"/>
  <c r="J148" i="13" s="1"/>
  <c r="K148" i="13" s="1"/>
  <c r="M146" i="13"/>
  <c r="N146" i="13" s="1"/>
  <c r="H146" i="13"/>
  <c r="J146" i="13" s="1"/>
  <c r="K146" i="13" s="1"/>
  <c r="M145" i="13"/>
  <c r="N145" i="13" s="1"/>
  <c r="H145" i="13"/>
  <c r="J145" i="13" s="1"/>
  <c r="K145" i="13" s="1"/>
  <c r="M144" i="13"/>
  <c r="N144" i="13" s="1"/>
  <c r="J144" i="13"/>
  <c r="H144" i="13"/>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J132" i="13"/>
  <c r="H132" i="13"/>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H100" i="13"/>
  <c r="J100" i="13" s="1"/>
  <c r="K100" i="13" s="1"/>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H92" i="13"/>
  <c r="J92" i="13" s="1"/>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H53" i="13"/>
  <c r="J53" i="13" s="1"/>
  <c r="M52" i="13"/>
  <c r="N52" i="13" s="1"/>
  <c r="H52" i="13"/>
  <c r="M51" i="13"/>
  <c r="N51" i="13" s="1"/>
  <c r="J51" i="13"/>
  <c r="H51" i="13"/>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192" i="13" l="1"/>
  <c r="K165" i="13"/>
  <c r="J192" i="13"/>
  <c r="J220" i="13"/>
  <c r="K220" i="13" s="1"/>
  <c r="K232" i="13"/>
  <c r="K248" i="13"/>
  <c r="J350" i="13"/>
  <c r="K350" i="13" s="1"/>
  <c r="K144" i="13"/>
  <c r="K228" i="13"/>
  <c r="K346" i="13"/>
  <c r="J392" i="13"/>
  <c r="K392" i="13" s="1"/>
  <c r="K224" i="13"/>
  <c r="K286" i="13"/>
  <c r="J368" i="13"/>
  <c r="K368" i="13" s="1"/>
  <c r="J390" i="13"/>
  <c r="K390" i="13" s="1"/>
  <c r="K330" i="13"/>
  <c r="J184" i="13"/>
  <c r="K184" i="13" s="1"/>
  <c r="K216" i="13"/>
  <c r="J236" i="13"/>
  <c r="K236" i="13" s="1"/>
  <c r="J310" i="13"/>
  <c r="K310" i="13" s="1"/>
  <c r="J330" i="13"/>
  <c r="K358" i="13"/>
  <c r="J176" i="13"/>
  <c r="K176" i="13" s="1"/>
  <c r="J154" i="13"/>
  <c r="K154" i="13" s="1"/>
  <c r="J149" i="13"/>
  <c r="K149" i="13" s="1"/>
  <c r="K140" i="13"/>
  <c r="K136" i="13"/>
  <c r="K121" i="13"/>
  <c r="K101" i="13"/>
  <c r="K190" i="13"/>
  <c r="K230" i="13"/>
  <c r="K246" i="13"/>
  <c r="J318" i="13"/>
  <c r="K318" i="13" s="1"/>
  <c r="K382" i="13"/>
  <c r="J278" i="13"/>
  <c r="K278" i="13" s="1"/>
  <c r="J262" i="13"/>
  <c r="K262" i="13" s="1"/>
  <c r="J364" i="13"/>
  <c r="K364" i="13"/>
  <c r="K162" i="13"/>
  <c r="K23" i="13"/>
  <c r="J90" i="13"/>
  <c r="K90" i="13" s="1"/>
  <c r="K134" i="13"/>
  <c r="K182" i="13"/>
  <c r="K222" i="13"/>
  <c r="K266" i="13"/>
  <c r="J279" i="13"/>
  <c r="K279" i="13" s="1"/>
  <c r="K374" i="13"/>
  <c r="J388" i="13"/>
  <c r="K388" i="13" s="1"/>
  <c r="K53" i="13"/>
  <c r="J105" i="13"/>
  <c r="K105" i="13" s="1"/>
  <c r="K152" i="13"/>
  <c r="J380" i="13"/>
  <c r="K380" i="13" s="1"/>
  <c r="J25" i="13"/>
  <c r="K25" i="13" s="1"/>
  <c r="J109" i="13"/>
  <c r="K109" i="13" s="1"/>
  <c r="K238" i="13"/>
  <c r="J270" i="13"/>
  <c r="K270" i="13" s="1"/>
  <c r="K206" i="13"/>
  <c r="K21" i="13"/>
  <c r="J88" i="13"/>
  <c r="K88" i="13" s="1"/>
  <c r="K94" i="13"/>
  <c r="J117" i="13"/>
  <c r="K117" i="13" s="1"/>
  <c r="J128" i="13"/>
  <c r="K128" i="13" s="1"/>
  <c r="K132" i="13"/>
  <c r="K173" i="13"/>
  <c r="J198" i="13"/>
  <c r="K198" i="13" s="1"/>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K52" i="13"/>
  <c r="J20" i="13"/>
  <c r="K20" i="13" s="1"/>
  <c r="J22" i="13"/>
  <c r="K22" i="13" s="1"/>
  <c r="J24" i="13"/>
  <c r="K24" i="13" s="1"/>
  <c r="K49" i="13"/>
  <c r="J52" i="13"/>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<sst xmlns="http://schemas.openxmlformats.org/spreadsheetml/2006/main" count="1514" uniqueCount="944">
  <si>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</si>
  <si>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</si>
  <si>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</si>
  <si>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</si>
  <si>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</si>
  <si>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</si>
  <si>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</si>
  <si>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</si>
  <si>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</si>
  <si>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</si>
  <si>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</si>
  <si>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</si>
  <si>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</si>
  <si>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</si>
  <si>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</si>
  <si>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</si>
  <si>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</si>
  <si>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</si>
  <si>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</si>
  <si>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</si>
  <si>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</si>
  <si>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</si>
  <si>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</si>
  <si>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</si>
  <si>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</si>
  <si>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</si>
  <si>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</si>
  <si>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</si>
  <si>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</si>
  <si>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</si>
  <si>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</si>
  <si>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</si>
  <si>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</si>
  <si>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</si>
  <si>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</si>
  <si>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</si>
  <si>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</si>
  <si>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</si>
  <si>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</si>
  <si>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</si>
  <si>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</si>
  <si>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</si>
  <si>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</si>
  <si>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</si>
  <si>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</si>
  <si>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</si>
  <si>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</si>
  <si>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</si>
  <si>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</si>
  <si>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</si>
  <si>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</si>
  <si>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</si>
  <si>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</si>
  <si>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</si>
  <si>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</si>
  <si>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</si>
  <si>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</si>
  <si>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</si>
  <si>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</si>
  <si>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</si>
  <si>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</si>
  <si>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</si>
  <si>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</si>
  <si>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</si>
  <si>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</si>
  <si>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</si>
  <si>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</si>
  <si>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</si>
  <si>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</si>
  <si>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</si>
  <si>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</si>
  <si>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</si>
  <si>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</si>
  <si>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</si>
  <si>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</si>
  <si>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</si>
  <si>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</si>
  <si>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</si>
  <si>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</si>
  <si>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</si>
  <si>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</si>
  <si>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</si>
  <si>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</si>
  <si>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</si>
  <si>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</si>
  <si>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</si>
  <si>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</si>
  <si>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</si>
  <si>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</si>
  <si>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</si>
  <si>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</si>
  <si>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</si>
  <si>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</si>
  <si>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</si>
  <si>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</si>
  <si>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</si>
  <si>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</si>
  <si>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</si>
  <si>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</si>
  <si>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</si>
  <si>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</si>
  <si>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</si>
  <si>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</si>
  <si>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</si>
  <si>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</si>
  <si>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</si>
  <si>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</si>
  <si>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</si>
  <si>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</si>
  <si>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</si>
  <si>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</si>
  <si>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</si>
  <si>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</si>
  <si>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</si>
  <si>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</si>
  <si>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</si>
  <si>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</si>
  <si>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</si>
  <si>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</si>
  <si>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</si>
  <si>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</si>
  <si>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</si>
  <si>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</si>
  <si>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</si>
  <si>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</si>
  <si>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</si>
  <si>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</si>
  <si>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</si>
  <si>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</si>
  <si>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</si>
  <si>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</si>
  <si>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</si>
  <si>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</si>
  <si>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</si>
  <si>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</si>
  <si>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</si>
  <si>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</si>
  <si>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</si>
  <si>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</si>
  <si>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</si>
  <si>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</si>
  <si>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</si>
  <si>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</si>
  <si>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</si>
  <si>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</si>
  <si>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</si>
  <si>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</si>
  <si>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</si>
  <si>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</si>
  <si>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</si>
  <si>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</si>
  <si>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</si>
  <si>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</si>
  <si>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</si>
  <si>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</si>
  <si>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</si>
  <si>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</si>
  <si>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</si>
  <si>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</si>
  <si>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</si>
  <si>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</si>
  <si>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</si>
  <si>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</si>
  <si>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</si>
  <si>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</si>
  <si>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</si>
  <si>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</si>
  <si>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</si>
  <si>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</si>
  <si>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</si>
  <si>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</si>
  <si>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</si>
  <si>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</si>
  <si>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</si>
  <si>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</si>
  <si>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</si>
  <si>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</si>
  <si>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</si>
  <si>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</si>
  <si>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</si>
  <si>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</si>
  <si>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</si>
  <si>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</si>
  <si>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</si>
  <si>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</si>
  <si>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</si>
  <si>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</si>
  <si>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</si>
  <si>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</si>
  <si>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</si>
  <si>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</si>
  <si>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</si>
  <si>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</si>
  <si>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</si>
  <si>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</si>
  <si>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</si>
  <si>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</si>
  <si>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</si>
  <si>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</si>
  <si>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</si>
  <si>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</si>
  <si>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</si>
  <si>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</si>
  <si>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</si>
  <si>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</si>
  <si>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</si>
  <si>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</si>
  <si>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</si>
  <si>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</si>
  <si>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</si>
  <si>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</si>
  <si>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</si>
  <si>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</si>
  <si>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</si>
  <si>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</si>
  <si>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</si>
  <si>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</si>
  <si>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</si>
  <si>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</si>
  <si>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</si>
  <si>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</si>
  <si>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</si>
  <si>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</si>
  <si>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</si>
  <si>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</si>
  <si>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</si>
  <si>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</si>
  <si>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</si>
  <si>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</si>
  <si>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</si>
  <si>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</si>
  <si>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</si>
  <si>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</si>
  <si>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</si>
  <si>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</si>
  <si>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</si>
  <si>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</si>
  <si>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</si>
  <si>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</si>
  <si>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</si>
  <si>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</si>
  <si>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</si>
  <si>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</si>
  <si>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</si>
  <si>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</si>
  <si>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</si>
  <si>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</si>
  <si>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</si>
  <si>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</si>
  <si>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</si>
  <si>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</si>
  <si>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</si>
  <si>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</si>
  <si>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</si>
  <si>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</si>
  <si>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</si>
  <si>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</si>
  <si>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</si>
  <si>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</si>
  <si>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</si>
  <si>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</si>
  <si>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</si>
  <si>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</si>
  <si>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</si>
  <si>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</si>
  <si>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</si>
  <si>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</si>
  <si>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</si>
  <si>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</si>
  <si>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</si>
  <si>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</si>
  <si>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</si>
  <si>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</si>
  <si>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</si>
  <si>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</si>
  <si>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</si>
  <si>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</si>
  <si>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</si>
  <si>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</si>
  <si>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</si>
  <si>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</si>
  <si>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</si>
  <si>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</si>
  <si>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</si>
  <si>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</si>
  <si>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</si>
  <si>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</si>
  <si>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</si>
  <si>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</si>
  <si>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</si>
  <si>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</si>
  <si>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</si>
  <si>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</si>
  <si>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</si>
  <si>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</si>
  <si>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</si>
  <si>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</si>
  <si>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</si>
  <si>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</si>
  <si>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</si>
  <si>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</si>
  <si>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</si>
  <si>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</si>
  <si>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</si>
  <si>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</si>
  <si>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</si>
  <si>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</si>
  <si>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</si>
  <si>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</si>
  <si>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</si>
  <si>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</si>
  <si>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</si>
  <si>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</si>
  <si>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</si>
  <si>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</si>
  <si>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</si>
  <si>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</si>
  <si>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</si>
  <si>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</si>
  <si>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</si>
  <si>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</si>
  <si>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</si>
  <si>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</si>
  <si>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</si>
  <si>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</si>
  <si>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</si>
  <si>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</si>
  <si>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</si>
  <si>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</si>
  <si>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</si>
  <si>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</si>
  <si>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</si>
  <si>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</si>
  <si>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</si>
  <si>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</si>
  <si>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</si>
  <si>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</si>
  <si>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</si>
  <si>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</si>
  <si>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</si>
  <si>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</si>
  <si>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</si>
  <si>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</si>
  <si>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</si>
  <si>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</si>
  <si>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</si>
  <si>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</si>
  <si>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</si>
  <si>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</si>
  <si>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</si>
  <si>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</si>
  <si>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</si>
  <si>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</si>
  <si>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</si>
  <si>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</si>
  <si>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</si>
  <si>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</si>
  <si>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</si>
  <si>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</si>
  <si>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</si>
  <si>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</si>
  <si>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</si>
  <si>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</si>
  <si>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</si>
  <si>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</si>
  <si>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</si>
  <si>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</si>
  <si>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</si>
  <si>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</si>
  <si>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</si>
  <si>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</si>
  <si>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</si>
  <si>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</si>
  <si>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</si>
  <si>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</si>
  <si>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</si>
  <si>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</si>
  <si>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</si>
  <si>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</si>
  <si>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</si>
  <si>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</si>
  <si>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</si>
  <si>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</si>
  <si>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</si>
  <si>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</si>
  <si>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</si>
  <si>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</si>
  <si>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</si>
  <si>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</si>
  <si>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</si>
  <si>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</si>
  <si>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</si>
  <si>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</si>
  <si>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</si>
  <si>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</si>
  <si>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</si>
  <si>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</si>
  <si>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</si>
  <si>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</si>
  <si>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</si>
  <si>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</si>
  <si>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</si>
  <si>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</si>
  <si>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</si>
  <si>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</si>
  <si>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</si>
  <si>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</si>
  <si>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</si>
  <si>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</si>
  <si>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</si>
  <si>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</si>
  <si>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</si>
  <si>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</si>
  <si>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</si>
  <si>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</si>
  <si>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</si>
  <si>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</si>
  <si>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</si>
  <si>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</si>
  <si>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</si>
  <si>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</si>
  <si>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</si>
  <si>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</si>
  <si>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</si>
  <si>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</si>
  <si>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</si>
  <si>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</si>
  <si>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</si>
  <si>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</si>
  <si>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</si>
  <si>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</si>
  <si>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</si>
  <si>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</si>
  <si>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</si>
  <si>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</si>
  <si>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</si>
  <si>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</si>
  <si>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</si>
  <si>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</si>
  <si>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</si>
  <si>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</si>
  <si>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</si>
  <si>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</si>
  <si>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</si>
  <si>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</si>
  <si>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</si>
  <si>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</si>
  <si>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</si>
  <si>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</si>
  <si>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</si>
  <si>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</si>
  <si>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</si>
  <si>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</si>
  <si>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</si>
  <si>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</si>
  <si>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</si>
  <si>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</si>
  <si>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</si>
  <si>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</si>
  <si>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</si>
  <si>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</si>
  <si>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</si>
  <si>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</si>
  <si>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</si>
  <si>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</si>
  <si>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</si>
  <si>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</si>
  <si>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</si>
  <si>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</si>
  <si>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</si>
  <si>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</si>
  <si>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</si>
  <si>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</si>
  <si>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</si>
  <si>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</si>
  <si>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</si>
  <si>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</si>
  <si>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</si>
  <si>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</si>
  <si>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</si>
  <si>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</si>
  <si>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</si>
  <si>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</si>
  <si>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</si>
  <si>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</si>
  <si>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</si>
  <si>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</si>
  <si>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</si>
  <si>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</si>
  <si>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</si>
  <si>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</si>
  <si>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</si>
  <si>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</si>
  <si>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</si>
  <si>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</si>
  <si>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</si>
  <si>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</si>
  <si>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</si>
  <si>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</si>
  <si>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</si>
  <si>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</si>
  <si>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</si>
  <si>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</si>
  <si>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</si>
  <si>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</si>
  <si>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</si>
  <si>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</si>
  <si>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</si>
  <si>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</si>
  <si>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</si>
  <si>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</si>
  <si>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</si>
  <si>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</si>
  <si>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</si>
  <si>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</si>
  <si>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</si>
  <si>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</si>
  <si>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</si>
  <si>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</si>
  <si>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</si>
  <si>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</si>
  <si>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</si>
  <si>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</si>
  <si>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</si>
  <si>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</si>
  <si>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</si>
  <si>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</si>
  <si>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</si>
  <si>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</si>
  <si>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</si>
  <si>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</si>
  <si>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</si>
  <si>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</si>
  <si>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</si>
  <si>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</si>
  <si>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</si>
  <si>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</si>
  <si>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</si>
  <si>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</si>
  <si>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</si>
  <si>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</si>
  <si>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</si>
  <si>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</si>
  <si>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</si>
  <si>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</si>
  <si>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</si>
  <si>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</si>
  <si>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</si>
  <si>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</si>
  <si>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</si>
  <si>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</si>
  <si>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</si>
  <si>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</si>
  <si>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</si>
  <si>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</si>
  <si>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</si>
  <si>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</si>
  <si>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</si>
  <si>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</si>
  <si>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</si>
  <si>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</si>
  <si>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</si>
  <si>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</si>
  <si>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</si>
  <si>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</si>
  <si>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</si>
  <si>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</si>
  <si>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</si>
  <si>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</si>
  <si>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</si>
  <si>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</si>
  <si>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</si>
  <si>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</si>
  <si>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</si>
  <si>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</si>
  <si>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</si>
  <si>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</si>
  <si>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</si>
  <si>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</si>
  <si>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</si>
  <si>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</si>
  <si>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</si>
  <si>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</si>
  <si>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</si>
  <si>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</si>
  <si>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</si>
  <si>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</si>
  <si>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</si>
  <si>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</si>
  <si>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</si>
  <si>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</si>
  <si>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</si>
  <si>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</si>
  <si>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</si>
  <si>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</si>
  <si>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</si>
  <si>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</si>
  <si>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</si>
  <si>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</si>
  <si>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</si>
  <si>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</si>
  <si>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</si>
  <si>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</si>
  <si>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</si>
  <si>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</si>
  <si>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</si>
  <si>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</si>
  <si>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</si>
  <si>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</si>
  <si>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</si>
  <si>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</si>
  <si>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</si>
  <si>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</si>
  <si>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</si>
  <si>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</si>
  <si>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</si>
  <si>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</si>
  <si>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</si>
  <si>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</si>
  <si>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</si>
  <si>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</si>
  <si>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</si>
  <si>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</si>
  <si>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</si>
  <si>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</si>
  <si>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</si>
  <si>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</si>
  <si>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</si>
  <si>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</si>
  <si>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</si>
  <si>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</si>
  <si>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</si>
  <si>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</si>
  <si>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</si>
  <si>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</si>
  <si>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</si>
  <si>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</si>
  <si>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</si>
  <si>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</si>
  <si>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</si>
  <si>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</si>
  <si>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</si>
  <si>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</si>
  <si>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</si>
  <si>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</si>
  <si>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</si>
  <si>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</si>
  <si>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</si>
  <si>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</si>
  <si>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</si>
  <si>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</si>
  <si>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</si>
  <si>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</si>
  <si>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</si>
  <si>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</si>
  <si>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</si>
  <si>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</si>
  <si>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</si>
  <si>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</si>
  <si>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</si>
  <si>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</si>
  <si>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</si>
  <si>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</si>
  <si>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</si>
  <si>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</si>
  <si>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</si>
  <si>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</si>
  <si>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</si>
  <si>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</si>
  <si>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</si>
  <si>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</si>
  <si>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</si>
  <si>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</si>
  <si>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</si>
  <si>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</si>
  <si>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</si>
  <si>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</si>
  <si>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</si>
  <si>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</si>
  <si>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</si>
  <si>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</si>
  <si>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</si>
  <si>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</si>
  <si>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</si>
  <si>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</si>
  <si>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</si>
  <si>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</si>
  <si>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</si>
  <si>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</si>
  <si>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</si>
  <si>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</si>
  <si>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</si>
  <si>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</si>
  <si>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</si>
  <si>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</si>
  <si>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</si>
  <si>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</si>
  <si>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</si>
  <si>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</si>
  <si>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</si>
  <si>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</si>
  <si>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</si>
  <si>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</si>
  <si>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</si>
  <si>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</si>
  <si>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</si>
  <si>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</si>
  <si>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</si>
  <si>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</si>
  <si>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</si>
  <si>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</si>
  <si>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</si>
  <si>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</si>
  <si>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</si>
  <si>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</si>
  <si>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</si>
  <si>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</si>
  <si>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</si>
  <si>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</si>
  <si>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</si>
  <si>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</si>
  <si>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</si>
  <si>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</si>
  <si>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</si>
  <si>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</si>
  <si>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</si>
  <si>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</si>
  <si>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</si>
  <si>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</si>
  <si>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</si>
  <si>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</si>
  <si>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</si>
  <si>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</si>
  <si>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</si>
  <si>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</si>
  <si>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</si>
  <si>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</si>
  <si>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</si>
  <si>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</si>
  <si>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</si>
  <si>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</si>
  <si>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</si>
  <si>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</si>
  <si>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</si>
  <si>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</si>
  <si>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</si>
  <si>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</si>
  <si>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</si>
  <si>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</si>
  <si>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</si>
  <si>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</si>
  <si>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</si>
  <si>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</si>
  <si>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</si>
  <si>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</si>
  <si>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</si>
  <si>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</si>
  <si>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</si>
  <si>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</si>
  <si>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</si>
  <si>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</si>
  <si>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</si>
  <si>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</si>
  <si>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</si>
  <si>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</si>
  <si>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</si>
  <si>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</si>
  <si>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</si>
  <si>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</si>
  <si>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</si>
  <si>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</si>
  <si>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</si>
  <si>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</si>
  <si>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</si>
  <si>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</si>
  <si>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</si>
  <si>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</si>
  <si>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</si>
  <si>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</si>
  <si>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</si>
  <si>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</si>
  <si>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</si>
  <si>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</si>
  <si>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</si>
  <si>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</si>
  <si>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</si>
  <si>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</si>
  <si>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</si>
  <si>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</si>
  <si>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</si>
  <si>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</si>
  <si>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</si>
  <si>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</si>
  <si>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</si>
  <si>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</si>
  <si>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</si>
  <si>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</si>
  <si>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</si>
  <si>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</si>
  <si>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</si>
  <si>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</si>
  <si>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</si>
  <si>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</si>
  <si>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</si>
  <si>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</si>
  <si>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</si>
  <si>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</si>
  <si>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</si>
  <si>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</si>
  <si>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</si>
  <si>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</si>
  <si>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</si>
  <si>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</si>
  <si>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</si>
  <si>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</si>
  <si>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</si>
  <si>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</si>
  <si>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</si>
  <si>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</si>
  <si>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</si>
  <si>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</si>
  <si>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</si>
  <si>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</si>
  <si>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</si>
  <si>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</si>
  <si>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</si>
  <si>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</si>
  <si>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</si>
  <si>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</si>
  <si>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</si>
  <si>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</si>
  <si>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</si>
  <si>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</si>
  <si>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</si>
  <si>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</si>
  <si>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</si>
  <si>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</si>
  <si>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</si>
  <si>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</si>
  <si>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</si>
  <si>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</si>
  <si>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</si>
  <si>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</si>
  <si>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</si>
  <si>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</si>
  <si>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</si>
  <si>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</si>
  <si>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</si>
  <si>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</si>
  <si>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</si>
  <si>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</si>
  <si>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</si>
  <si>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</si>
  <si>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</si>
  <si>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</si>
  <si>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</si>
  <si>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</si>
  <si>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</si>
  <si>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</si>
  <si>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</si>
  <si>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</si>
  <si>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</si>
  <si>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</si>
  <si>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</si>
  <si>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</si>
  <si>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</si>
  <si>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</si>
  <si>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</si>
  <si>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</si>
  <si>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</si>
  <si>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</si>
  <si>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</si>
  <si>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</si>
  <si>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</si>
  <si>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</si>
  <si>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</si>
  <si>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</si>
  <si>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</si>
  <si>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</si>
  <si>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</si>
  <si>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</si>
  <si>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</si>
  <si>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</si>
  <si>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</si>
  <si>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</si>
  <si>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</si>
  <si>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</si>
  <si>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</si>
  <si>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</si>
  <si>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</si>
  <si>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</si>
  <si>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</si>
  <si>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</si>
  <si>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</si>
  <si>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</si>
  <si>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</si>
  <si>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</si>
  <si>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</si>
  <si>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</si>
  <si>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</si>
  <si>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</si>
  <si>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</si>
  <si>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</si>
  <si>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</si>
  <si>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</si>
  <si>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</si>
  <si>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</si>
  <si>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</si>
  <si>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</si>
  <si>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</si>
  <si>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</si>
  <si>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</si>
  <si>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</si>
  <si>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</si>
  <si>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</si>
  <si>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</si>
  <si>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</si>
  <si>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</si>
  <si>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</si>
  <si>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</si>
  <si>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</si>
  <si>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</si>
  <si>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</si>
  <si>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</si>
  <si>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</si>
  <si>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</si>
  <si>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</si>
  <si>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</si>
  <si>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</si>
  <si>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</si>
  <si>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</si>
  <si>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</si>
  <si>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</si>
  <si>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</si>
  <si>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</si>
  <si>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</si>
  <si>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</si>
  <si>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14</t>
    </r>
    <r>
      <rPr>
        <sz val="14"/>
        <color rgb="FF333333"/>
        <rFont val="Times New Roman"/>
        <family val="1"/>
        <charset val="238"/>
      </rPr>
      <t xml:space="preserve"> tego zamówienia i oferujemy następujące ceny jednostkowe za usługi wchodzące w skład tej części zamówienia:</t>
    </r>
  </si>
  <si>
    <t>Gołąbek 4; 89-511 Cekcyn</t>
  </si>
  <si>
    <t xml:space="preserve">CWDN-D 
</t>
  </si>
  <si>
    <t xml:space="preserve">CWDN-D
</t>
  </si>
  <si>
    <t xml:space="preserve">CWDPN 
</t>
  </si>
  <si>
    <t xml:space="preserve">CWDN-D
</t>
  </si>
  <si>
    <t xml:space="preserve">CWDPN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</si>
</sst>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4"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
      <sz val="12"/>
      <name val="Times New Roman"/>
      <family val="1"/>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4">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23" fillId="2" borderId="12" xfId="0" applyNumberFormat="1" applyFont="1" applyFill="1" applyBorder="1" applyAlignment="1">
      <alignment horizontal="right" vertical="center"/>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xf numFmtId="4" fontId="18" fillId="2" borderId="0" xfId="1" applyNumberFormat="1" applyFont="1" applyFill="1" applyBorder="1" applyAlignment="1" applyProtection="1">
      <alignment horizontal="center" vertical="center"/>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1" fillId="0" borderId="17"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left" vertical="center"/>
    </xf>
    <xf numFmtId="4" fontId="20" fillId="2" borderId="16"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30"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 fontId="23" fillId="2" borderId="18" xfId="0" applyNumberFormat="1" applyFont="1" applyFill="1" applyBorder="1" applyAlignment="1">
      <alignment horizontal="right" vertical="center"/>
    </xf>
    <xf numFmtId="4" fontId="23"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7"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28" xfId="0" applyNumberFormat="1" applyFont="1" applyFill="1" applyBorder="1" applyAlignment="1">
      <alignmen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58" activePane="bottomRight" state="frozen"/>
      <selection activeCell="A2" sqref="A2"/>
      <selection pane="topRight" activeCell="G2" sqref="G2"/>
      <selection pane="bottomLeft" activeCell="A17" sqref="A17"/>
      <selection pane="bottomRight" activeCell="G158" sqref="G158"/>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1.285156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72"/>
      <c r="B3" s="173"/>
      <c r="C3" s="173"/>
      <c r="D3" s="173"/>
      <c r="E3" s="173"/>
      <c r="F3" s="173"/>
      <c r="G3" s="173"/>
      <c r="H3" s="173"/>
      <c r="I3" s="173"/>
      <c r="J3" s="174"/>
      <c r="M3" s="81"/>
      <c r="N3" s="72"/>
    </row>
    <row r="4" spans="1:14" s="1" customFormat="1" ht="9.6" customHeight="1" x14ac:dyDescent="0.25">
      <c r="A4" s="175" t="s">
        <v>781</v>
      </c>
      <c r="B4" s="175"/>
      <c r="C4" s="175"/>
      <c r="D4" s="175"/>
      <c r="E4" s="175"/>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76" t="s">
        <v>782</v>
      </c>
      <c r="B8" s="176"/>
      <c r="C8" s="176"/>
      <c r="D8" s="176"/>
      <c r="E8" s="176"/>
      <c r="F8" s="176"/>
      <c r="G8" s="176"/>
      <c r="H8" s="176"/>
      <c r="I8" s="176"/>
      <c r="J8" s="176"/>
      <c r="K8" s="176"/>
      <c r="M8" s="81"/>
      <c r="N8" s="72"/>
    </row>
    <row r="9" spans="1:14" s="1" customFormat="1" ht="13.35" customHeight="1" x14ac:dyDescent="0.25">
      <c r="C9" s="17"/>
      <c r="M9" s="81"/>
      <c r="N9" s="72"/>
    </row>
    <row r="10" spans="1:14" s="1" customFormat="1" ht="24" customHeight="1" x14ac:dyDescent="0.25">
      <c r="A10" s="177" t="s">
        <v>0</v>
      </c>
      <c r="B10" s="177"/>
      <c r="C10" s="177"/>
      <c r="D10" s="177"/>
      <c r="M10" s="81"/>
      <c r="N10" s="72"/>
    </row>
    <row r="11" spans="1:14" s="1" customFormat="1" ht="21.4" customHeight="1" x14ac:dyDescent="0.25">
      <c r="A11" s="177" t="s">
        <v>1</v>
      </c>
      <c r="B11" s="177"/>
      <c r="C11" s="177"/>
      <c r="D11" s="177"/>
      <c r="M11" s="81"/>
      <c r="N11" s="72"/>
    </row>
    <row r="12" spans="1:14" s="1" customFormat="1" ht="21.4" customHeight="1" x14ac:dyDescent="0.25">
      <c r="A12" s="177" t="s">
        <v>936</v>
      </c>
      <c r="B12" s="177"/>
      <c r="C12" s="177"/>
      <c r="D12" s="177"/>
      <c r="M12" s="81"/>
      <c r="N12" s="72"/>
    </row>
    <row r="13" spans="1:14" s="1" customFormat="1" ht="21.4" customHeight="1" x14ac:dyDescent="0.25">
      <c r="A13" s="177" t="s">
        <v>938</v>
      </c>
      <c r="B13" s="177"/>
      <c r="C13" s="177"/>
      <c r="D13" s="177"/>
      <c r="M13" s="81"/>
      <c r="N13" s="72"/>
    </row>
    <row r="14" spans="1:14" s="1" customFormat="1" ht="48" customHeight="1" x14ac:dyDescent="0.25">
      <c r="A14" s="178" t="s">
        <v>937</v>
      </c>
      <c r="B14" s="178"/>
      <c r="C14" s="178"/>
      <c r="D14" s="178"/>
      <c r="E14" s="178"/>
      <c r="F14" s="178"/>
      <c r="G14" s="178"/>
      <c r="H14" s="178"/>
      <c r="I14" s="178"/>
      <c r="J14" s="178"/>
      <c r="K14" s="178"/>
      <c r="M14" s="81"/>
      <c r="N14" s="72"/>
    </row>
    <row r="15" spans="1:14" s="1" customFormat="1" ht="21" customHeight="1" thickBot="1" x14ac:dyDescent="0.3">
      <c r="C15" s="17"/>
      <c r="M15" s="81"/>
      <c r="N15" s="72"/>
    </row>
    <row r="16" spans="1:14" s="1" customFormat="1" ht="62.45" customHeight="1" thickBot="1" x14ac:dyDescent="0.25">
      <c r="A16" s="30" t="s">
        <v>2</v>
      </c>
      <c r="B16" s="31" t="s">
        <v>3</v>
      </c>
      <c r="C16" s="179" t="s">
        <v>4</v>
      </c>
      <c r="D16" s="180"/>
      <c r="E16" s="32" t="s">
        <v>5</v>
      </c>
      <c r="F16" s="32" t="s">
        <v>6</v>
      </c>
      <c r="G16" s="32" t="s">
        <v>7</v>
      </c>
      <c r="H16" s="32" t="s">
        <v>8</v>
      </c>
      <c r="I16" s="32" t="s">
        <v>9</v>
      </c>
      <c r="J16" s="32" t="s">
        <v>10</v>
      </c>
      <c r="K16" s="33" t="s">
        <v>11</v>
      </c>
      <c r="M16" s="83"/>
      <c r="N16" s="76"/>
    </row>
    <row r="17" spans="1:15" s="1" customFormat="1" ht="36" x14ac:dyDescent="0.2">
      <c r="A17" s="152">
        <v>1</v>
      </c>
      <c r="B17" s="154" t="s">
        <v>790</v>
      </c>
      <c r="C17" s="18" t="s">
        <v>12</v>
      </c>
      <c r="D17" s="13" t="s">
        <v>13</v>
      </c>
      <c r="E17" s="155" t="s">
        <v>14</v>
      </c>
      <c r="F17" s="156">
        <v>20.69</v>
      </c>
      <c r="G17" s="157"/>
      <c r="H17" s="159">
        <f>ROUND(F17*G17,2)</f>
        <v>0</v>
      </c>
      <c r="I17" s="160">
        <v>0.08</v>
      </c>
      <c r="J17" s="161">
        <f>ROUND(H17*I17,2)</f>
        <v>0</v>
      </c>
      <c r="K17" s="162">
        <f>ROUND(H17+J17,2)</f>
        <v>0</v>
      </c>
      <c r="M17" s="125" t="str">
        <f>IF(AND(F17&gt;0,OR(ISBLANK(G17),G17=0)),"podaj stawkę!",IF(AND(ISBLANK(F17),G17&gt;0),"usuń stawkę","OK"))</f>
        <v>podaj stawkę!</v>
      </c>
      <c r="N17" s="96">
        <f>IF(M17&lt;&gt;"OK",1,0)</f>
        <v>1</v>
      </c>
    </row>
    <row r="18" spans="1:15" s="1" customFormat="1" ht="108" x14ac:dyDescent="0.2">
      <c r="A18" s="153"/>
      <c r="B18" s="131"/>
      <c r="C18" s="19" t="s">
        <v>15</v>
      </c>
      <c r="D18" s="11" t="s">
        <v>16</v>
      </c>
      <c r="E18" s="118"/>
      <c r="F18" s="142"/>
      <c r="G18" s="158"/>
      <c r="H18" s="138"/>
      <c r="I18" s="140"/>
      <c r="J18" s="127"/>
      <c r="K18" s="129"/>
      <c r="M18" s="125" t="str">
        <f t="shared" ref="M18" si="0">IF(AND(F18&gt;0,OR(ISBLANK(G18),G18=0)),"podaj stawkę!",IF(AND(ISBLANK(F18),G18&gt;0),"usuń stawkę",""))</f>
        <v/>
      </c>
      <c r="N18" s="96"/>
    </row>
    <row r="19" spans="1:15" s="1" customFormat="1" ht="108" x14ac:dyDescent="0.2">
      <c r="A19" s="57">
        <v>2</v>
      </c>
      <c r="B19" s="52" t="s">
        <v>791</v>
      </c>
      <c r="C19" s="19" t="s">
        <v>17</v>
      </c>
      <c r="D19" s="11" t="s">
        <v>18</v>
      </c>
      <c r="E19" s="14" t="s">
        <v>14</v>
      </c>
      <c r="F19" s="37">
        <v>0.15</v>
      </c>
      <c r="G19" s="38"/>
      <c r="H19" s="39">
        <f t="shared" ref="H19:H82" si="1">ROUND(F19*G19,2)</f>
        <v>0</v>
      </c>
      <c r="I19" s="90">
        <v>0.08</v>
      </c>
      <c r="J19" s="40">
        <f>ROUND(H19*I19,2)</f>
        <v>0</v>
      </c>
      <c r="K19" s="41">
        <f>ROUND(H19+J19,2)</f>
        <v>0</v>
      </c>
      <c r="M19" s="84" t="str">
        <f>IF(AND(F19&gt;0,OR(ISBLANK(G19),G19=0)),"podaj stawkę!",IF(AND(ISBLANK(F19),G19&gt;0),"usuń stawkę","OK"))</f>
        <v>podaj stawkę!</v>
      </c>
      <c r="N19" s="78">
        <f>IF(M19&lt;&gt;"OK",1,0)</f>
        <v>1</v>
      </c>
    </row>
    <row r="20" spans="1:15" s="1" customFormat="1" ht="108" x14ac:dyDescent="0.2">
      <c r="A20" s="57">
        <v>3</v>
      </c>
      <c r="B20" s="52" t="s">
        <v>792</v>
      </c>
      <c r="C20" s="19" t="s">
        <v>19</v>
      </c>
      <c r="D20" s="11" t="s">
        <v>20</v>
      </c>
      <c r="E20" s="14" t="s">
        <v>14</v>
      </c>
      <c r="F20" s="37">
        <v>1.06</v>
      </c>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podaj stawkę!</v>
      </c>
      <c r="N20" s="78">
        <f t="shared" ref="N20:N83" si="5">IF(M20&lt;&gt;"OK",1,0)</f>
        <v>1</v>
      </c>
    </row>
    <row r="21" spans="1:15" s="1" customFormat="1" ht="108" x14ac:dyDescent="0.2">
      <c r="A21" s="57">
        <v>4</v>
      </c>
      <c r="B21" s="52" t="s">
        <v>792</v>
      </c>
      <c r="C21" s="19" t="s">
        <v>21</v>
      </c>
      <c r="D21" s="11" t="s">
        <v>22</v>
      </c>
      <c r="E21" s="15" t="s">
        <v>23</v>
      </c>
      <c r="F21" s="37">
        <v>0.15</v>
      </c>
      <c r="G21" s="38"/>
      <c r="H21" s="39">
        <f t="shared" si="1"/>
        <v>0</v>
      </c>
      <c r="I21" s="90">
        <v>0.08</v>
      </c>
      <c r="J21" s="40">
        <f t="shared" si="2"/>
        <v>0</v>
      </c>
      <c r="K21" s="41">
        <f t="shared" si="3"/>
        <v>0</v>
      </c>
      <c r="M21" s="84" t="str">
        <f t="shared" si="4"/>
        <v>podaj stawkę!</v>
      </c>
      <c r="N21" s="74">
        <f t="shared" si="5"/>
        <v>1</v>
      </c>
    </row>
    <row r="22" spans="1:15" s="1" customFormat="1" ht="36" x14ac:dyDescent="0.2">
      <c r="A22" s="57">
        <v>5</v>
      </c>
      <c r="B22" s="52" t="s">
        <v>793</v>
      </c>
      <c r="C22" s="14" t="s">
        <v>24</v>
      </c>
      <c r="D22" s="10" t="s">
        <v>25</v>
      </c>
      <c r="E22" s="14" t="s">
        <v>14</v>
      </c>
      <c r="F22" s="37">
        <v>4.71</v>
      </c>
      <c r="G22" s="38"/>
      <c r="H22" s="39">
        <f t="shared" si="1"/>
        <v>0</v>
      </c>
      <c r="I22" s="90">
        <v>0.08</v>
      </c>
      <c r="J22" s="40">
        <f t="shared" si="2"/>
        <v>0</v>
      </c>
      <c r="K22" s="41">
        <f t="shared" si="3"/>
        <v>0</v>
      </c>
      <c r="M22" s="84" t="str">
        <f t="shared" si="4"/>
        <v>podaj stawkę!</v>
      </c>
      <c r="N22" s="74">
        <f t="shared" si="5"/>
        <v>1</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x14ac:dyDescent="0.2">
      <c r="A24" s="57">
        <v>7</v>
      </c>
      <c r="B24" s="52" t="s">
        <v>795</v>
      </c>
      <c r="C24" s="14" t="s">
        <v>29</v>
      </c>
      <c r="D24" s="10" t="s">
        <v>30</v>
      </c>
      <c r="E24" s="14" t="s">
        <v>14</v>
      </c>
      <c r="F24" s="37">
        <v>8.25</v>
      </c>
      <c r="G24" s="38"/>
      <c r="H24" s="39">
        <f t="shared" si="1"/>
        <v>0</v>
      </c>
      <c r="I24" s="90">
        <v>0.08</v>
      </c>
      <c r="J24" s="40">
        <f t="shared" si="2"/>
        <v>0</v>
      </c>
      <c r="K24" s="41">
        <f t="shared" si="3"/>
        <v>0</v>
      </c>
      <c r="M24" s="84" t="str">
        <f t="shared" si="4"/>
        <v>podaj stawkę!</v>
      </c>
      <c r="N24" s="74">
        <f t="shared" si="5"/>
        <v>1</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x14ac:dyDescent="0.2">
      <c r="A32" s="57">
        <v>15</v>
      </c>
      <c r="B32" s="52" t="s">
        <v>799</v>
      </c>
      <c r="C32" s="14" t="s">
        <v>45</v>
      </c>
      <c r="D32" s="10" t="s">
        <v>46</v>
      </c>
      <c r="E32" s="14" t="s">
        <v>47</v>
      </c>
      <c r="F32" s="37">
        <v>21.4</v>
      </c>
      <c r="G32" s="38"/>
      <c r="H32" s="39">
        <f t="shared" si="1"/>
        <v>0</v>
      </c>
      <c r="I32" s="90">
        <v>0.08</v>
      </c>
      <c r="J32" s="40">
        <f t="shared" si="2"/>
        <v>0</v>
      </c>
      <c r="K32" s="41">
        <f t="shared" si="3"/>
        <v>0</v>
      </c>
      <c r="M32" s="84" t="str">
        <f t="shared" si="4"/>
        <v>podaj stawkę!</v>
      </c>
      <c r="N32" s="74">
        <f t="shared" si="5"/>
        <v>1</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x14ac:dyDescent="0.2">
      <c r="A34" s="57">
        <v>17</v>
      </c>
      <c r="B34" s="52" t="s">
        <v>801</v>
      </c>
      <c r="C34" s="14" t="s">
        <v>50</v>
      </c>
      <c r="D34" s="10" t="s">
        <v>51</v>
      </c>
      <c r="E34" s="14" t="s">
        <v>47</v>
      </c>
      <c r="F34" s="37">
        <v>20.85</v>
      </c>
      <c r="G34" s="38"/>
      <c r="H34" s="39">
        <f t="shared" si="1"/>
        <v>0</v>
      </c>
      <c r="I34" s="90">
        <v>0.08</v>
      </c>
      <c r="J34" s="40">
        <f t="shared" si="2"/>
        <v>0</v>
      </c>
      <c r="K34" s="41">
        <f t="shared" si="3"/>
        <v>0</v>
      </c>
      <c r="M34" s="84" t="str">
        <f t="shared" si="4"/>
        <v>podaj stawkę!</v>
      </c>
      <c r="N34" s="74">
        <f t="shared" si="5"/>
        <v>1</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x14ac:dyDescent="0.2">
      <c r="A36" s="130">
        <v>19</v>
      </c>
      <c r="B36" s="131" t="s">
        <v>802</v>
      </c>
      <c r="C36" s="14" t="s">
        <v>54</v>
      </c>
      <c r="D36" s="10" t="s">
        <v>55</v>
      </c>
      <c r="E36" s="118" t="s">
        <v>44</v>
      </c>
      <c r="F36" s="141">
        <v>58.26</v>
      </c>
      <c r="G36" s="135"/>
      <c r="H36" s="137">
        <f t="shared" si="1"/>
        <v>0</v>
      </c>
      <c r="I36" s="139">
        <v>0.08</v>
      </c>
      <c r="J36" s="149">
        <f t="shared" si="2"/>
        <v>0</v>
      </c>
      <c r="K36" s="128">
        <f t="shared" si="3"/>
        <v>0</v>
      </c>
      <c r="M36" s="125" t="str">
        <f t="shared" si="4"/>
        <v>podaj stawkę!</v>
      </c>
      <c r="N36" s="96">
        <f t="shared" si="5"/>
        <v>1</v>
      </c>
    </row>
    <row r="37" spans="1:14" s="1" customFormat="1" ht="24" x14ac:dyDescent="0.2">
      <c r="A37" s="130"/>
      <c r="B37" s="131"/>
      <c r="C37" s="14" t="s">
        <v>56</v>
      </c>
      <c r="D37" s="10" t="s">
        <v>57</v>
      </c>
      <c r="E37" s="118"/>
      <c r="F37" s="143"/>
      <c r="G37" s="144"/>
      <c r="H37" s="145">
        <f t="shared" si="1"/>
        <v>0</v>
      </c>
      <c r="I37" s="146"/>
      <c r="J37" s="150">
        <f t="shared" si="2"/>
        <v>0</v>
      </c>
      <c r="K37" s="148"/>
      <c r="M37" s="125"/>
      <c r="N37" s="96"/>
    </row>
    <row r="38" spans="1:14" s="1" customFormat="1" ht="24" x14ac:dyDescent="0.2">
      <c r="A38" s="130"/>
      <c r="B38" s="131"/>
      <c r="C38" s="14" t="s">
        <v>58</v>
      </c>
      <c r="D38" s="10" t="s">
        <v>59</v>
      </c>
      <c r="E38" s="118"/>
      <c r="F38" s="143"/>
      <c r="G38" s="144"/>
      <c r="H38" s="145">
        <f t="shared" si="1"/>
        <v>0</v>
      </c>
      <c r="I38" s="146"/>
      <c r="J38" s="150">
        <f t="shared" si="2"/>
        <v>0</v>
      </c>
      <c r="K38" s="148"/>
      <c r="M38" s="125"/>
      <c r="N38" s="96"/>
    </row>
    <row r="39" spans="1:14" s="1" customFormat="1" ht="24" x14ac:dyDescent="0.2">
      <c r="A39" s="130"/>
      <c r="B39" s="131"/>
      <c r="C39" s="14" t="s">
        <v>60</v>
      </c>
      <c r="D39" s="10" t="s">
        <v>61</v>
      </c>
      <c r="E39" s="118"/>
      <c r="F39" s="143"/>
      <c r="G39" s="144"/>
      <c r="H39" s="145">
        <f t="shared" si="1"/>
        <v>0</v>
      </c>
      <c r="I39" s="146"/>
      <c r="J39" s="150">
        <f t="shared" si="2"/>
        <v>0</v>
      </c>
      <c r="K39" s="148"/>
      <c r="M39" s="125"/>
      <c r="N39" s="96"/>
    </row>
    <row r="40" spans="1:14" s="1" customFormat="1" ht="24" x14ac:dyDescent="0.2">
      <c r="A40" s="130"/>
      <c r="B40" s="131"/>
      <c r="C40" s="14" t="s">
        <v>62</v>
      </c>
      <c r="D40" s="10" t="s">
        <v>63</v>
      </c>
      <c r="E40" s="118"/>
      <c r="F40" s="142"/>
      <c r="G40" s="136"/>
      <c r="H40" s="138">
        <f t="shared" si="1"/>
        <v>0</v>
      </c>
      <c r="I40" s="140"/>
      <c r="J40" s="151">
        <f t="shared" si="2"/>
        <v>0</v>
      </c>
      <c r="K40" s="129"/>
      <c r="M40" s="125"/>
      <c r="N40" s="96"/>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30">
        <v>24</v>
      </c>
      <c r="B45" s="131" t="s">
        <v>807</v>
      </c>
      <c r="C45" s="14" t="s">
        <v>73</v>
      </c>
      <c r="D45" s="10" t="s">
        <v>74</v>
      </c>
      <c r="E45" s="118" t="s">
        <v>47</v>
      </c>
      <c r="F45" s="141"/>
      <c r="G45" s="135"/>
      <c r="H45" s="137">
        <f t="shared" si="1"/>
        <v>0</v>
      </c>
      <c r="I45" s="139">
        <v>0.08</v>
      </c>
      <c r="J45" s="126">
        <f t="shared" si="2"/>
        <v>0</v>
      </c>
      <c r="K45" s="128">
        <f t="shared" si="3"/>
        <v>0</v>
      </c>
      <c r="M45" s="125" t="str">
        <f t="shared" si="4"/>
        <v>OK</v>
      </c>
      <c r="N45" s="96">
        <f t="shared" si="5"/>
        <v>0</v>
      </c>
    </row>
    <row r="46" spans="1:14" s="1" customFormat="1" ht="36" hidden="1" x14ac:dyDescent="0.2">
      <c r="A46" s="130"/>
      <c r="B46" s="131"/>
      <c r="C46" s="14" t="s">
        <v>75</v>
      </c>
      <c r="D46" s="11" t="s">
        <v>76</v>
      </c>
      <c r="E46" s="118"/>
      <c r="F46" s="143"/>
      <c r="G46" s="144"/>
      <c r="H46" s="145">
        <f t="shared" si="1"/>
        <v>0</v>
      </c>
      <c r="I46" s="146"/>
      <c r="J46" s="147"/>
      <c r="K46" s="148"/>
      <c r="M46" s="125"/>
      <c r="N46" s="96"/>
    </row>
    <row r="47" spans="1:14" s="1" customFormat="1" ht="24" hidden="1" x14ac:dyDescent="0.2">
      <c r="A47" s="130"/>
      <c r="B47" s="131"/>
      <c r="C47" s="14" t="s">
        <v>77</v>
      </c>
      <c r="D47" s="10" t="s">
        <v>78</v>
      </c>
      <c r="E47" s="118"/>
      <c r="F47" s="142"/>
      <c r="G47" s="136"/>
      <c r="H47" s="138">
        <f t="shared" si="1"/>
        <v>0</v>
      </c>
      <c r="I47" s="140"/>
      <c r="J47" s="127"/>
      <c r="K47" s="129"/>
      <c r="M47" s="125"/>
      <c r="N47" s="96"/>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x14ac:dyDescent="0.2">
      <c r="A49" s="130">
        <v>26</v>
      </c>
      <c r="B49" s="131" t="s">
        <v>808</v>
      </c>
      <c r="C49" s="14" t="s">
        <v>81</v>
      </c>
      <c r="D49" s="10" t="s">
        <v>82</v>
      </c>
      <c r="E49" s="118" t="s">
        <v>47</v>
      </c>
      <c r="F49" s="141">
        <v>28.59</v>
      </c>
      <c r="G49" s="135"/>
      <c r="H49" s="137">
        <f t="shared" si="1"/>
        <v>0</v>
      </c>
      <c r="I49" s="139">
        <v>0.08</v>
      </c>
      <c r="J49" s="126">
        <f t="shared" si="2"/>
        <v>0</v>
      </c>
      <c r="K49" s="128">
        <f t="shared" si="3"/>
        <v>0</v>
      </c>
      <c r="M49" s="125" t="str">
        <f t="shared" si="4"/>
        <v>podaj stawkę!</v>
      </c>
      <c r="N49" s="96">
        <f t="shared" si="5"/>
        <v>1</v>
      </c>
    </row>
    <row r="50" spans="1:14" s="1" customFormat="1" ht="24" x14ac:dyDescent="0.2">
      <c r="A50" s="130"/>
      <c r="B50" s="131"/>
      <c r="C50" s="14" t="s">
        <v>83</v>
      </c>
      <c r="D50" s="10" t="s">
        <v>84</v>
      </c>
      <c r="E50" s="118"/>
      <c r="F50" s="142"/>
      <c r="G50" s="136"/>
      <c r="H50" s="138">
        <f t="shared" si="1"/>
        <v>0</v>
      </c>
      <c r="I50" s="140"/>
      <c r="J50" s="127"/>
      <c r="K50" s="129"/>
      <c r="M50" s="125"/>
      <c r="N50" s="96"/>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x14ac:dyDescent="0.2">
      <c r="A53" s="130">
        <v>29</v>
      </c>
      <c r="B53" s="131" t="s">
        <v>808</v>
      </c>
      <c r="C53" s="14" t="s">
        <v>92</v>
      </c>
      <c r="D53" s="10" t="s">
        <v>93</v>
      </c>
      <c r="E53" s="118" t="s">
        <v>47</v>
      </c>
      <c r="F53" s="141">
        <v>16.37</v>
      </c>
      <c r="G53" s="135"/>
      <c r="H53" s="137">
        <f t="shared" si="1"/>
        <v>0</v>
      </c>
      <c r="I53" s="139">
        <v>0.08</v>
      </c>
      <c r="J53" s="126">
        <f t="shared" si="2"/>
        <v>0</v>
      </c>
      <c r="K53" s="128">
        <f t="shared" si="3"/>
        <v>0</v>
      </c>
      <c r="M53" s="125" t="str">
        <f t="shared" si="4"/>
        <v>podaj stawkę!</v>
      </c>
      <c r="N53" s="96">
        <f t="shared" si="5"/>
        <v>1</v>
      </c>
    </row>
    <row r="54" spans="1:14" s="1" customFormat="1" ht="24" x14ac:dyDescent="0.2">
      <c r="A54" s="130"/>
      <c r="B54" s="131"/>
      <c r="C54" s="14" t="s">
        <v>94</v>
      </c>
      <c r="D54" s="10" t="s">
        <v>95</v>
      </c>
      <c r="E54" s="118"/>
      <c r="F54" s="143"/>
      <c r="G54" s="144"/>
      <c r="H54" s="145">
        <f t="shared" si="1"/>
        <v>0</v>
      </c>
      <c r="I54" s="146"/>
      <c r="J54" s="147"/>
      <c r="K54" s="148"/>
      <c r="M54" s="125"/>
      <c r="N54" s="96"/>
    </row>
    <row r="55" spans="1:14" s="1" customFormat="1" ht="13.5" customHeight="1" x14ac:dyDescent="0.2">
      <c r="A55" s="130"/>
      <c r="B55" s="131"/>
      <c r="C55" s="15" t="s">
        <v>96</v>
      </c>
      <c r="D55" s="10" t="s">
        <v>97</v>
      </c>
      <c r="E55" s="118"/>
      <c r="F55" s="142"/>
      <c r="G55" s="136"/>
      <c r="H55" s="138">
        <f t="shared" si="1"/>
        <v>0</v>
      </c>
      <c r="I55" s="140"/>
      <c r="J55" s="127"/>
      <c r="K55" s="129"/>
      <c r="M55" s="125"/>
      <c r="N55" s="96"/>
    </row>
    <row r="56" spans="1:14" s="1" customFormat="1" ht="24" x14ac:dyDescent="0.2">
      <c r="A56" s="57">
        <v>30</v>
      </c>
      <c r="B56" s="88" t="s">
        <v>810</v>
      </c>
      <c r="C56" s="14" t="s">
        <v>98</v>
      </c>
      <c r="D56" s="10" t="s">
        <v>99</v>
      </c>
      <c r="E56" s="14" t="s">
        <v>47</v>
      </c>
      <c r="F56" s="37">
        <v>82.79</v>
      </c>
      <c r="G56" s="38"/>
      <c r="H56" s="39">
        <f t="shared" si="1"/>
        <v>0</v>
      </c>
      <c r="I56" s="90">
        <v>0.08</v>
      </c>
      <c r="J56" s="40">
        <f t="shared" si="2"/>
        <v>0</v>
      </c>
      <c r="K56" s="41">
        <f t="shared" si="3"/>
        <v>0</v>
      </c>
      <c r="M56" s="84" t="str">
        <f t="shared" si="4"/>
        <v>podaj stawkę!</v>
      </c>
      <c r="N56" s="74">
        <f t="shared" si="5"/>
        <v>1</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30">
        <v>33</v>
      </c>
      <c r="B59" s="131" t="s">
        <v>811</v>
      </c>
      <c r="C59" s="14" t="s">
        <v>104</v>
      </c>
      <c r="D59" s="11" t="s">
        <v>105</v>
      </c>
      <c r="E59" s="118" t="s">
        <v>47</v>
      </c>
      <c r="F59" s="141"/>
      <c r="G59" s="135"/>
      <c r="H59" s="137">
        <f t="shared" si="1"/>
        <v>0</v>
      </c>
      <c r="I59" s="139">
        <v>0.08</v>
      </c>
      <c r="J59" s="126">
        <f t="shared" si="2"/>
        <v>0</v>
      </c>
      <c r="K59" s="128">
        <f t="shared" si="3"/>
        <v>0</v>
      </c>
      <c r="M59" s="125" t="str">
        <f t="shared" si="4"/>
        <v>OK</v>
      </c>
      <c r="N59" s="96">
        <f t="shared" si="5"/>
        <v>0</v>
      </c>
    </row>
    <row r="60" spans="1:14" s="1" customFormat="1" ht="24" hidden="1" x14ac:dyDescent="0.2">
      <c r="A60" s="130"/>
      <c r="B60" s="131"/>
      <c r="C60" s="14" t="s">
        <v>106</v>
      </c>
      <c r="D60" s="10" t="s">
        <v>107</v>
      </c>
      <c r="E60" s="118"/>
      <c r="F60" s="142"/>
      <c r="G60" s="136"/>
      <c r="H60" s="138">
        <f t="shared" si="1"/>
        <v>0</v>
      </c>
      <c r="I60" s="140"/>
      <c r="J60" s="127"/>
      <c r="K60" s="129"/>
      <c r="M60" s="125"/>
      <c r="N60" s="96"/>
    </row>
    <row r="61" spans="1:14" s="1" customFormat="1" ht="36" hidden="1" customHeight="1" x14ac:dyDescent="0.2">
      <c r="A61" s="130">
        <v>34</v>
      </c>
      <c r="B61" s="131" t="s">
        <v>811</v>
      </c>
      <c r="C61" s="14" t="s">
        <v>108</v>
      </c>
      <c r="D61" s="10" t="s">
        <v>109</v>
      </c>
      <c r="E61" s="118" t="s">
        <v>47</v>
      </c>
      <c r="F61" s="141"/>
      <c r="G61" s="135"/>
      <c r="H61" s="137">
        <f t="shared" si="1"/>
        <v>0</v>
      </c>
      <c r="I61" s="139">
        <v>0.08</v>
      </c>
      <c r="J61" s="126">
        <f t="shared" si="2"/>
        <v>0</v>
      </c>
      <c r="K61" s="128">
        <f t="shared" si="3"/>
        <v>0</v>
      </c>
      <c r="M61" s="125" t="str">
        <f t="shared" si="4"/>
        <v>OK</v>
      </c>
      <c r="N61" s="96">
        <f t="shared" si="5"/>
        <v>0</v>
      </c>
    </row>
    <row r="62" spans="1:14" s="1" customFormat="1" ht="48" hidden="1" customHeight="1" x14ac:dyDescent="0.2">
      <c r="A62" s="130"/>
      <c r="B62" s="131"/>
      <c r="C62" s="14" t="s">
        <v>110</v>
      </c>
      <c r="D62" s="11" t="s">
        <v>111</v>
      </c>
      <c r="E62" s="118"/>
      <c r="F62" s="143"/>
      <c r="G62" s="144"/>
      <c r="H62" s="145">
        <f t="shared" si="1"/>
        <v>0</v>
      </c>
      <c r="I62" s="146"/>
      <c r="J62" s="147"/>
      <c r="K62" s="148"/>
      <c r="M62" s="125"/>
      <c r="N62" s="96"/>
    </row>
    <row r="63" spans="1:14" s="1" customFormat="1" ht="36" hidden="1" x14ac:dyDescent="0.2">
      <c r="A63" s="130"/>
      <c r="B63" s="131"/>
      <c r="C63" s="14" t="s">
        <v>112</v>
      </c>
      <c r="D63" s="10" t="s">
        <v>113</v>
      </c>
      <c r="E63" s="118"/>
      <c r="F63" s="142"/>
      <c r="G63" s="136"/>
      <c r="H63" s="138">
        <f t="shared" si="1"/>
        <v>0</v>
      </c>
      <c r="I63" s="140"/>
      <c r="J63" s="127"/>
      <c r="K63" s="129"/>
      <c r="M63" s="125"/>
      <c r="N63" s="96"/>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x14ac:dyDescent="0.2">
      <c r="A73" s="57">
        <v>44</v>
      </c>
      <c r="B73" s="88" t="s">
        <v>816</v>
      </c>
      <c r="C73" s="14" t="s">
        <v>132</v>
      </c>
      <c r="D73" s="11" t="s">
        <v>133</v>
      </c>
      <c r="E73" s="14" t="s">
        <v>47</v>
      </c>
      <c r="F73" s="37">
        <v>127.75</v>
      </c>
      <c r="G73" s="38"/>
      <c r="H73" s="39">
        <f t="shared" si="1"/>
        <v>0</v>
      </c>
      <c r="I73" s="90">
        <v>0.08</v>
      </c>
      <c r="J73" s="40">
        <f t="shared" si="2"/>
        <v>0</v>
      </c>
      <c r="K73" s="41">
        <f t="shared" si="3"/>
        <v>0</v>
      </c>
      <c r="M73" s="84" t="str">
        <f t="shared" si="4"/>
        <v>podaj stawkę!</v>
      </c>
      <c r="N73" s="74">
        <f t="shared" si="5"/>
        <v>1</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x14ac:dyDescent="0.2">
      <c r="A75" s="57">
        <v>46</v>
      </c>
      <c r="B75" s="88" t="s">
        <v>818</v>
      </c>
      <c r="C75" s="15" t="s">
        <v>138</v>
      </c>
      <c r="D75" s="10" t="s">
        <v>139</v>
      </c>
      <c r="E75" s="15" t="s">
        <v>140</v>
      </c>
      <c r="F75" s="37">
        <v>84</v>
      </c>
      <c r="G75" s="38"/>
      <c r="H75" s="39">
        <f t="shared" si="1"/>
        <v>0</v>
      </c>
      <c r="I75" s="90" t="s">
        <v>89</v>
      </c>
      <c r="J75" s="40">
        <f t="shared" si="2"/>
        <v>0</v>
      </c>
      <c r="K75" s="41">
        <f t="shared" si="3"/>
        <v>0</v>
      </c>
      <c r="M75" s="84" t="str">
        <f t="shared" si="4"/>
        <v>podaj stawkę!</v>
      </c>
      <c r="N75" s="74">
        <f t="shared" si="5"/>
        <v>1</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x14ac:dyDescent="0.2">
      <c r="A77" s="109" t="s">
        <v>785</v>
      </c>
      <c r="B77" s="131" t="s">
        <v>819</v>
      </c>
      <c r="C77" s="14" t="s">
        <v>143</v>
      </c>
      <c r="D77" s="10" t="s">
        <v>144</v>
      </c>
      <c r="E77" s="118" t="s">
        <v>47</v>
      </c>
      <c r="F77" s="141">
        <v>3.43</v>
      </c>
      <c r="G77" s="135"/>
      <c r="H77" s="137">
        <f t="shared" si="1"/>
        <v>0</v>
      </c>
      <c r="I77" s="139">
        <v>0.08</v>
      </c>
      <c r="J77" s="126">
        <f t="shared" si="2"/>
        <v>0</v>
      </c>
      <c r="K77" s="128">
        <f t="shared" si="3"/>
        <v>0</v>
      </c>
      <c r="M77" s="107" t="str">
        <f t="shared" si="4"/>
        <v>podaj stawkę!</v>
      </c>
      <c r="N77" s="78">
        <f>IF(M77&lt;&gt;"OK",1,0)</f>
        <v>1</v>
      </c>
    </row>
    <row r="78" spans="1:14" s="1" customFormat="1" ht="24" x14ac:dyDescent="0.2">
      <c r="A78" s="109"/>
      <c r="B78" s="131"/>
      <c r="C78" s="14" t="s">
        <v>145</v>
      </c>
      <c r="D78" s="10" t="s">
        <v>146</v>
      </c>
      <c r="E78" s="118"/>
      <c r="F78" s="142"/>
      <c r="G78" s="136"/>
      <c r="H78" s="138">
        <f t="shared" si="1"/>
        <v>0</v>
      </c>
      <c r="I78" s="140"/>
      <c r="J78" s="127"/>
      <c r="K78" s="129"/>
      <c r="M78" s="107"/>
      <c r="N78" s="78"/>
    </row>
    <row r="79" spans="1:14" s="1" customFormat="1" ht="24" x14ac:dyDescent="0.2">
      <c r="A79" s="130">
        <v>49</v>
      </c>
      <c r="B79" s="131" t="s">
        <v>821</v>
      </c>
      <c r="C79" s="14" t="s">
        <v>147</v>
      </c>
      <c r="D79" s="10" t="s">
        <v>148</v>
      </c>
      <c r="E79" s="118" t="s">
        <v>14</v>
      </c>
      <c r="F79" s="141">
        <v>45.26</v>
      </c>
      <c r="G79" s="135"/>
      <c r="H79" s="137">
        <f t="shared" si="1"/>
        <v>0</v>
      </c>
      <c r="I79" s="139">
        <v>0.08</v>
      </c>
      <c r="J79" s="126">
        <f t="shared" si="2"/>
        <v>0</v>
      </c>
      <c r="K79" s="128">
        <f t="shared" si="3"/>
        <v>0</v>
      </c>
      <c r="M79" s="125" t="str">
        <f t="shared" si="4"/>
        <v>podaj stawkę!</v>
      </c>
      <c r="N79" s="96">
        <f t="shared" si="5"/>
        <v>1</v>
      </c>
    </row>
    <row r="80" spans="1:14" s="1" customFormat="1" ht="36" customHeight="1" x14ac:dyDescent="0.2">
      <c r="A80" s="130"/>
      <c r="B80" s="131"/>
      <c r="C80" s="14" t="s">
        <v>149</v>
      </c>
      <c r="D80" s="10" t="s">
        <v>150</v>
      </c>
      <c r="E80" s="118"/>
      <c r="F80" s="143"/>
      <c r="G80" s="144"/>
      <c r="H80" s="145">
        <f t="shared" si="1"/>
        <v>0</v>
      </c>
      <c r="I80" s="146"/>
      <c r="J80" s="147"/>
      <c r="K80" s="148"/>
      <c r="M80" s="125"/>
      <c r="N80" s="96"/>
    </row>
    <row r="81" spans="1:14" s="1" customFormat="1" ht="24" x14ac:dyDescent="0.2">
      <c r="A81" s="130"/>
      <c r="B81" s="131"/>
      <c r="C81" s="14" t="s">
        <v>151</v>
      </c>
      <c r="D81" s="10" t="s">
        <v>152</v>
      </c>
      <c r="E81" s="118"/>
      <c r="F81" s="142"/>
      <c r="G81" s="136"/>
      <c r="H81" s="138">
        <f t="shared" si="1"/>
        <v>0</v>
      </c>
      <c r="I81" s="140"/>
      <c r="J81" s="127"/>
      <c r="K81" s="129"/>
      <c r="M81" s="125"/>
      <c r="N81" s="96"/>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30">
        <v>51</v>
      </c>
      <c r="B83" s="131" t="s">
        <v>820</v>
      </c>
      <c r="C83" s="14" t="s">
        <v>155</v>
      </c>
      <c r="D83" s="10" t="s">
        <v>156</v>
      </c>
      <c r="E83" s="118" t="s">
        <v>14</v>
      </c>
      <c r="F83" s="141"/>
      <c r="G83" s="135"/>
      <c r="H83" s="137">
        <f t="shared" ref="H83:H149" si="6">ROUND(F83*G83,2)</f>
        <v>0</v>
      </c>
      <c r="I83" s="139">
        <v>0.08</v>
      </c>
      <c r="J83" s="126">
        <f t="shared" si="2"/>
        <v>0</v>
      </c>
      <c r="K83" s="128">
        <f t="shared" si="3"/>
        <v>0</v>
      </c>
      <c r="M83" s="125" t="str">
        <f t="shared" si="4"/>
        <v>OK</v>
      </c>
      <c r="N83" s="96">
        <f t="shared" si="5"/>
        <v>0</v>
      </c>
    </row>
    <row r="84" spans="1:14" s="1" customFormat="1" ht="24" hidden="1" x14ac:dyDescent="0.2">
      <c r="A84" s="130"/>
      <c r="B84" s="131"/>
      <c r="C84" s="14" t="s">
        <v>157</v>
      </c>
      <c r="D84" s="10" t="s">
        <v>158</v>
      </c>
      <c r="E84" s="118"/>
      <c r="F84" s="143"/>
      <c r="G84" s="144"/>
      <c r="H84" s="145">
        <f t="shared" si="6"/>
        <v>0</v>
      </c>
      <c r="I84" s="146"/>
      <c r="J84" s="147"/>
      <c r="K84" s="148"/>
      <c r="M84" s="125"/>
      <c r="N84" s="96"/>
    </row>
    <row r="85" spans="1:14" s="1" customFormat="1" ht="24" hidden="1" x14ac:dyDescent="0.2">
      <c r="A85" s="130"/>
      <c r="B85" s="131"/>
      <c r="C85" s="14" t="s">
        <v>159</v>
      </c>
      <c r="D85" s="11" t="s">
        <v>160</v>
      </c>
      <c r="E85" s="118"/>
      <c r="F85" s="143"/>
      <c r="G85" s="144"/>
      <c r="H85" s="145">
        <f t="shared" si="6"/>
        <v>0</v>
      </c>
      <c r="I85" s="146"/>
      <c r="J85" s="147"/>
      <c r="K85" s="148"/>
      <c r="M85" s="125"/>
      <c r="N85" s="96"/>
    </row>
    <row r="86" spans="1:14" s="1" customFormat="1" ht="24" hidden="1" x14ac:dyDescent="0.2">
      <c r="A86" s="130"/>
      <c r="B86" s="131"/>
      <c r="C86" s="14" t="s">
        <v>161</v>
      </c>
      <c r="D86" s="11" t="s">
        <v>162</v>
      </c>
      <c r="E86" s="118"/>
      <c r="F86" s="142"/>
      <c r="G86" s="136"/>
      <c r="H86" s="138">
        <f t="shared" si="6"/>
        <v>0</v>
      </c>
      <c r="I86" s="140"/>
      <c r="J86" s="127"/>
      <c r="K86" s="129"/>
      <c r="M86" s="125"/>
      <c r="N86" s="96"/>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x14ac:dyDescent="0.2">
      <c r="A88" s="57">
        <v>53</v>
      </c>
      <c r="B88" s="88" t="s">
        <v>824</v>
      </c>
      <c r="C88" s="14" t="s">
        <v>165</v>
      </c>
      <c r="D88" s="11" t="s">
        <v>166</v>
      </c>
      <c r="E88" s="14" t="s">
        <v>14</v>
      </c>
      <c r="F88" s="37">
        <v>3.91</v>
      </c>
      <c r="G88" s="38"/>
      <c r="H88" s="39">
        <f t="shared" si="6"/>
        <v>0</v>
      </c>
      <c r="I88" s="90">
        <v>0.08</v>
      </c>
      <c r="J88" s="40">
        <f t="shared" si="7"/>
        <v>0</v>
      </c>
      <c r="K88" s="41">
        <f t="shared" si="8"/>
        <v>0</v>
      </c>
      <c r="M88" s="84" t="str">
        <f t="shared" si="9"/>
        <v>podaj stawkę!</v>
      </c>
      <c r="N88" s="74">
        <f t="shared" si="10"/>
        <v>1</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x14ac:dyDescent="0.2">
      <c r="A92" s="57">
        <v>57</v>
      </c>
      <c r="B92" s="88" t="s">
        <v>826</v>
      </c>
      <c r="C92" s="15" t="s">
        <v>172</v>
      </c>
      <c r="D92" s="11" t="s">
        <v>173</v>
      </c>
      <c r="E92" s="14" t="s">
        <v>47</v>
      </c>
      <c r="F92" s="37">
        <v>3.85</v>
      </c>
      <c r="G92" s="38"/>
      <c r="H92" s="39">
        <f t="shared" si="6"/>
        <v>0</v>
      </c>
      <c r="I92" s="90">
        <v>0.08</v>
      </c>
      <c r="J92" s="40">
        <f t="shared" si="7"/>
        <v>0</v>
      </c>
      <c r="K92" s="41">
        <f t="shared" si="8"/>
        <v>0</v>
      </c>
      <c r="M92" s="84" t="str">
        <f t="shared" si="9"/>
        <v>podaj stawkę!</v>
      </c>
      <c r="N92" s="74">
        <f t="shared" si="10"/>
        <v>1</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x14ac:dyDescent="0.2">
      <c r="A94" s="130">
        <v>59</v>
      </c>
      <c r="B94" s="131" t="s">
        <v>827</v>
      </c>
      <c r="C94" s="15" t="s">
        <v>176</v>
      </c>
      <c r="D94" s="10" t="s">
        <v>177</v>
      </c>
      <c r="E94" s="118" t="s">
        <v>14</v>
      </c>
      <c r="F94" s="141">
        <v>5.27</v>
      </c>
      <c r="G94" s="135"/>
      <c r="H94" s="137">
        <f t="shared" si="6"/>
        <v>0</v>
      </c>
      <c r="I94" s="139">
        <v>0.08</v>
      </c>
      <c r="J94" s="126">
        <f t="shared" si="7"/>
        <v>0</v>
      </c>
      <c r="K94" s="128">
        <f t="shared" si="8"/>
        <v>0</v>
      </c>
      <c r="M94" s="125" t="str">
        <f t="shared" si="9"/>
        <v>podaj stawkę!</v>
      </c>
      <c r="N94" s="96">
        <f t="shared" si="10"/>
        <v>1</v>
      </c>
    </row>
    <row r="95" spans="1:14" s="1" customFormat="1" ht="36" x14ac:dyDescent="0.2">
      <c r="A95" s="130"/>
      <c r="B95" s="131"/>
      <c r="C95" s="14" t="s">
        <v>178</v>
      </c>
      <c r="D95" s="11" t="s">
        <v>179</v>
      </c>
      <c r="E95" s="118"/>
      <c r="F95" s="142"/>
      <c r="G95" s="136"/>
      <c r="H95" s="138">
        <f t="shared" si="6"/>
        <v>0</v>
      </c>
      <c r="I95" s="140"/>
      <c r="J95" s="127"/>
      <c r="K95" s="129"/>
      <c r="M95" s="125"/>
      <c r="N95" s="96"/>
    </row>
    <row r="96" spans="1:14" s="1" customFormat="1" ht="36" hidden="1" x14ac:dyDescent="0.2">
      <c r="A96" s="130">
        <v>60</v>
      </c>
      <c r="B96" s="131" t="s">
        <v>827</v>
      </c>
      <c r="C96" s="14" t="s">
        <v>180</v>
      </c>
      <c r="D96" s="11" t="s">
        <v>181</v>
      </c>
      <c r="E96" s="118" t="s">
        <v>14</v>
      </c>
      <c r="F96" s="141"/>
      <c r="G96" s="135"/>
      <c r="H96" s="137">
        <f t="shared" si="6"/>
        <v>0</v>
      </c>
      <c r="I96" s="139">
        <v>0.08</v>
      </c>
      <c r="J96" s="126">
        <f t="shared" si="7"/>
        <v>0</v>
      </c>
      <c r="K96" s="128">
        <f t="shared" si="8"/>
        <v>0</v>
      </c>
      <c r="M96" s="125" t="str">
        <f t="shared" si="9"/>
        <v>OK</v>
      </c>
      <c r="N96" s="96">
        <f t="shared" si="10"/>
        <v>0</v>
      </c>
    </row>
    <row r="97" spans="1:14" s="1" customFormat="1" ht="24" hidden="1" x14ac:dyDescent="0.2">
      <c r="A97" s="130"/>
      <c r="B97" s="131"/>
      <c r="C97" s="14" t="s">
        <v>182</v>
      </c>
      <c r="D97" s="10" t="s">
        <v>183</v>
      </c>
      <c r="E97" s="118"/>
      <c r="F97" s="142"/>
      <c r="G97" s="136"/>
      <c r="H97" s="138">
        <f t="shared" si="6"/>
        <v>0</v>
      </c>
      <c r="I97" s="140"/>
      <c r="J97" s="127"/>
      <c r="K97" s="129"/>
      <c r="M97" s="125"/>
      <c r="N97" s="96"/>
    </row>
    <row r="98" spans="1:14" s="1" customFormat="1" ht="36" hidden="1" x14ac:dyDescent="0.2">
      <c r="A98" s="130">
        <v>61</v>
      </c>
      <c r="B98" s="131" t="s">
        <v>827</v>
      </c>
      <c r="C98" s="14" t="s">
        <v>184</v>
      </c>
      <c r="D98" s="11" t="s">
        <v>185</v>
      </c>
      <c r="E98" s="118" t="s">
        <v>14</v>
      </c>
      <c r="F98" s="141"/>
      <c r="G98" s="135"/>
      <c r="H98" s="137">
        <f t="shared" si="6"/>
        <v>0</v>
      </c>
      <c r="I98" s="139">
        <v>0.08</v>
      </c>
      <c r="J98" s="126">
        <f t="shared" si="7"/>
        <v>0</v>
      </c>
      <c r="K98" s="128">
        <f t="shared" si="8"/>
        <v>0</v>
      </c>
      <c r="M98" s="125" t="str">
        <f t="shared" si="9"/>
        <v>OK</v>
      </c>
      <c r="N98" s="96">
        <f t="shared" si="10"/>
        <v>0</v>
      </c>
    </row>
    <row r="99" spans="1:14" s="1" customFormat="1" ht="36" hidden="1" x14ac:dyDescent="0.2">
      <c r="A99" s="130"/>
      <c r="B99" s="131"/>
      <c r="C99" s="14" t="s">
        <v>186</v>
      </c>
      <c r="D99" s="11" t="s">
        <v>187</v>
      </c>
      <c r="E99" s="118"/>
      <c r="F99" s="142"/>
      <c r="G99" s="136"/>
      <c r="H99" s="138">
        <f t="shared" si="6"/>
        <v>0</v>
      </c>
      <c r="I99" s="140"/>
      <c r="J99" s="127"/>
      <c r="K99" s="129"/>
      <c r="M99" s="125"/>
      <c r="N99" s="96"/>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x14ac:dyDescent="0.2">
      <c r="A101" s="57">
        <v>63</v>
      </c>
      <c r="B101" s="88" t="s">
        <v>829</v>
      </c>
      <c r="C101" s="14" t="s">
        <v>190</v>
      </c>
      <c r="D101" s="11" t="s">
        <v>191</v>
      </c>
      <c r="E101" s="14" t="s">
        <v>14</v>
      </c>
      <c r="F101" s="95">
        <v>0.91</v>
      </c>
      <c r="G101" s="38"/>
      <c r="H101" s="39">
        <f t="shared" si="6"/>
        <v>0</v>
      </c>
      <c r="I101" s="90">
        <v>0.08</v>
      </c>
      <c r="J101" s="40">
        <f t="shared" si="7"/>
        <v>0</v>
      </c>
      <c r="K101" s="41">
        <f t="shared" si="8"/>
        <v>0</v>
      </c>
      <c r="M101" s="84" t="str">
        <f t="shared" si="9"/>
        <v>podaj stawkę!</v>
      </c>
      <c r="N101" s="74">
        <f t="shared" si="10"/>
        <v>1</v>
      </c>
    </row>
    <row r="102" spans="1:14" s="1" customFormat="1" ht="36" x14ac:dyDescent="0.2">
      <c r="A102" s="57">
        <v>64</v>
      </c>
      <c r="B102" s="88" t="s">
        <v>830</v>
      </c>
      <c r="C102" s="14" t="s">
        <v>192</v>
      </c>
      <c r="D102" s="11" t="s">
        <v>193</v>
      </c>
      <c r="E102" s="14" t="s">
        <v>47</v>
      </c>
      <c r="F102" s="95">
        <v>4.55</v>
      </c>
      <c r="G102" s="38"/>
      <c r="H102" s="39">
        <f t="shared" si="6"/>
        <v>0</v>
      </c>
      <c r="I102" s="90">
        <v>0.08</v>
      </c>
      <c r="J102" s="40">
        <f t="shared" si="7"/>
        <v>0</v>
      </c>
      <c r="K102" s="41">
        <f t="shared" si="8"/>
        <v>0</v>
      </c>
      <c r="M102" s="84" t="str">
        <f t="shared" si="9"/>
        <v>podaj stawkę!</v>
      </c>
      <c r="N102" s="74">
        <f t="shared" si="10"/>
        <v>1</v>
      </c>
    </row>
    <row r="103" spans="1:14" s="1" customFormat="1" ht="36" hidden="1" x14ac:dyDescent="0.2">
      <c r="A103" s="57">
        <v>65</v>
      </c>
      <c r="B103" s="88" t="s">
        <v>831</v>
      </c>
      <c r="C103" s="14" t="s">
        <v>194</v>
      </c>
      <c r="D103" s="11" t="s">
        <v>195</v>
      </c>
      <c r="E103" s="14" t="s">
        <v>44</v>
      </c>
      <c r="F103" s="95"/>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832</v>
      </c>
      <c r="C104" s="14" t="s">
        <v>196</v>
      </c>
      <c r="D104" s="11" t="s">
        <v>197</v>
      </c>
      <c r="E104" s="14" t="s">
        <v>47</v>
      </c>
      <c r="F104" s="95"/>
      <c r="G104" s="38"/>
      <c r="H104" s="39">
        <f t="shared" si="6"/>
        <v>0</v>
      </c>
      <c r="I104" s="90">
        <v>0.08</v>
      </c>
      <c r="J104" s="40">
        <f t="shared" si="7"/>
        <v>0</v>
      </c>
      <c r="K104" s="41">
        <f t="shared" si="8"/>
        <v>0</v>
      </c>
      <c r="M104" s="84" t="str">
        <f t="shared" si="9"/>
        <v>OK</v>
      </c>
      <c r="N104" s="74">
        <f t="shared" si="10"/>
        <v>0</v>
      </c>
    </row>
    <row r="105" spans="1:14" s="1" customFormat="1" ht="36" x14ac:dyDescent="0.2">
      <c r="A105" s="57">
        <v>67</v>
      </c>
      <c r="B105" s="88" t="s">
        <v>833</v>
      </c>
      <c r="C105" s="14" t="s">
        <v>198</v>
      </c>
      <c r="D105" s="11" t="s">
        <v>199</v>
      </c>
      <c r="E105" s="15" t="s">
        <v>88</v>
      </c>
      <c r="F105" s="95">
        <v>11.9</v>
      </c>
      <c r="G105" s="38"/>
      <c r="H105" s="39">
        <f t="shared" si="6"/>
        <v>0</v>
      </c>
      <c r="I105" s="90">
        <v>0.08</v>
      </c>
      <c r="J105" s="40">
        <f t="shared" si="7"/>
        <v>0</v>
      </c>
      <c r="K105" s="41">
        <f t="shared" si="8"/>
        <v>0</v>
      </c>
      <c r="M105" s="84" t="str">
        <f t="shared" si="9"/>
        <v>podaj stawkę!</v>
      </c>
      <c r="N105" s="74">
        <f t="shared" si="10"/>
        <v>1</v>
      </c>
    </row>
    <row r="106" spans="1:14" s="1" customFormat="1" ht="36" hidden="1" x14ac:dyDescent="0.2">
      <c r="A106" s="57">
        <v>68</v>
      </c>
      <c r="B106" s="88" t="s">
        <v>834</v>
      </c>
      <c r="C106" s="14" t="s">
        <v>200</v>
      </c>
      <c r="D106" s="11" t="s">
        <v>201</v>
      </c>
      <c r="E106" s="14" t="s">
        <v>47</v>
      </c>
      <c r="F106" s="95"/>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835</v>
      </c>
      <c r="C107" s="14" t="s">
        <v>202</v>
      </c>
      <c r="D107" s="11" t="s">
        <v>203</v>
      </c>
      <c r="E107" s="15" t="s">
        <v>88</v>
      </c>
      <c r="F107" s="95"/>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95"/>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95"/>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95"/>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95"/>
      <c r="G111" s="38"/>
      <c r="H111" s="39">
        <f t="shared" si="6"/>
        <v>0</v>
      </c>
      <c r="I111" s="90">
        <v>0.08</v>
      </c>
      <c r="J111" s="40">
        <f t="shared" si="7"/>
        <v>0</v>
      </c>
      <c r="K111" s="41">
        <f t="shared" si="8"/>
        <v>0</v>
      </c>
      <c r="M111" s="84" t="str">
        <f t="shared" si="9"/>
        <v>OK</v>
      </c>
      <c r="N111" s="74">
        <f t="shared" si="10"/>
        <v>0</v>
      </c>
    </row>
    <row r="112" spans="1:14" s="1" customFormat="1" ht="24" x14ac:dyDescent="0.2">
      <c r="A112" s="57">
        <v>74</v>
      </c>
      <c r="B112" s="88" t="s">
        <v>840</v>
      </c>
      <c r="C112" s="14" t="s">
        <v>213</v>
      </c>
      <c r="D112" s="11" t="s">
        <v>214</v>
      </c>
      <c r="E112" s="14" t="s">
        <v>210</v>
      </c>
      <c r="F112" s="95">
        <v>357</v>
      </c>
      <c r="G112" s="38"/>
      <c r="H112" s="39">
        <f t="shared" si="6"/>
        <v>0</v>
      </c>
      <c r="I112" s="90">
        <v>0.08</v>
      </c>
      <c r="J112" s="40">
        <f t="shared" si="7"/>
        <v>0</v>
      </c>
      <c r="K112" s="41">
        <f t="shared" si="8"/>
        <v>0</v>
      </c>
      <c r="M112" s="84" t="str">
        <f t="shared" si="9"/>
        <v>podaj stawkę!</v>
      </c>
      <c r="N112" s="74">
        <f t="shared" si="10"/>
        <v>1</v>
      </c>
    </row>
    <row r="113" spans="1:14" s="1" customFormat="1" ht="24" hidden="1" x14ac:dyDescent="0.2">
      <c r="A113" s="57">
        <v>75</v>
      </c>
      <c r="B113" s="88" t="s">
        <v>841</v>
      </c>
      <c r="C113" s="14" t="s">
        <v>215</v>
      </c>
      <c r="D113" s="10" t="s">
        <v>216</v>
      </c>
      <c r="E113" s="14" t="s">
        <v>210</v>
      </c>
      <c r="F113" s="95"/>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95"/>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95"/>
      <c r="G115" s="38"/>
      <c r="H115" s="39">
        <f t="shared" si="6"/>
        <v>0</v>
      </c>
      <c r="I115" s="90">
        <v>0.08</v>
      </c>
      <c r="J115" s="40">
        <f t="shared" si="7"/>
        <v>0</v>
      </c>
      <c r="K115" s="41">
        <f t="shared" si="8"/>
        <v>0</v>
      </c>
      <c r="M115" s="84" t="str">
        <f t="shared" si="9"/>
        <v>OK</v>
      </c>
      <c r="N115" s="74">
        <f t="shared" si="10"/>
        <v>0</v>
      </c>
    </row>
    <row r="116" spans="1:14" s="1" customFormat="1" ht="24" x14ac:dyDescent="0.2">
      <c r="A116" s="57">
        <v>78</v>
      </c>
      <c r="B116" s="88" t="s">
        <v>843</v>
      </c>
      <c r="C116" s="15" t="s">
        <v>221</v>
      </c>
      <c r="D116" s="10" t="s">
        <v>222</v>
      </c>
      <c r="E116" s="15" t="s">
        <v>223</v>
      </c>
      <c r="F116" s="95">
        <v>17</v>
      </c>
      <c r="G116" s="38"/>
      <c r="H116" s="39">
        <f t="shared" si="6"/>
        <v>0</v>
      </c>
      <c r="I116" s="90" t="s">
        <v>89</v>
      </c>
      <c r="J116" s="40">
        <f t="shared" si="7"/>
        <v>0</v>
      </c>
      <c r="K116" s="41">
        <f t="shared" si="8"/>
        <v>0</v>
      </c>
      <c r="M116" s="84" t="str">
        <f t="shared" si="9"/>
        <v>podaj stawkę!</v>
      </c>
      <c r="N116" s="74">
        <f t="shared" si="10"/>
        <v>1</v>
      </c>
    </row>
    <row r="117" spans="1:14" s="1" customFormat="1" ht="24" hidden="1" x14ac:dyDescent="0.2">
      <c r="A117" s="57">
        <v>79</v>
      </c>
      <c r="B117" s="88" t="s">
        <v>844</v>
      </c>
      <c r="C117" s="14" t="s">
        <v>224</v>
      </c>
      <c r="D117" s="11" t="s">
        <v>225</v>
      </c>
      <c r="E117" s="14" t="s">
        <v>14</v>
      </c>
      <c r="F117" s="95"/>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95"/>
      <c r="G118" s="38"/>
      <c r="H118" s="39">
        <f t="shared" si="6"/>
        <v>0</v>
      </c>
      <c r="I118" s="90">
        <v>0.08</v>
      </c>
      <c r="J118" s="40">
        <f t="shared" si="7"/>
        <v>0</v>
      </c>
      <c r="K118" s="41">
        <f t="shared" si="8"/>
        <v>0</v>
      </c>
      <c r="M118" s="84" t="str">
        <f t="shared" si="9"/>
        <v>OK</v>
      </c>
      <c r="N118" s="74">
        <f t="shared" si="10"/>
        <v>0</v>
      </c>
    </row>
    <row r="119" spans="1:14" s="1" customFormat="1" ht="24" x14ac:dyDescent="0.2">
      <c r="A119" s="57">
        <v>81</v>
      </c>
      <c r="B119" s="88" t="s">
        <v>846</v>
      </c>
      <c r="C119" s="14" t="s">
        <v>228</v>
      </c>
      <c r="D119" s="11" t="s">
        <v>229</v>
      </c>
      <c r="E119" s="14" t="s">
        <v>230</v>
      </c>
      <c r="F119" s="95">
        <v>7.2</v>
      </c>
      <c r="G119" s="38"/>
      <c r="H119" s="39">
        <f t="shared" si="6"/>
        <v>0</v>
      </c>
      <c r="I119" s="90">
        <v>0.23</v>
      </c>
      <c r="J119" s="40">
        <f t="shared" si="7"/>
        <v>0</v>
      </c>
      <c r="K119" s="41">
        <f t="shared" si="8"/>
        <v>0</v>
      </c>
      <c r="M119" s="84" t="str">
        <f t="shared" si="9"/>
        <v>podaj stawkę!</v>
      </c>
      <c r="N119" s="74">
        <f t="shared" si="10"/>
        <v>1</v>
      </c>
    </row>
    <row r="120" spans="1:14" s="1" customFormat="1" ht="36" customHeight="1" x14ac:dyDescent="0.2">
      <c r="A120" s="57">
        <v>82</v>
      </c>
      <c r="B120" s="88" t="s">
        <v>846</v>
      </c>
      <c r="C120" s="14" t="s">
        <v>231</v>
      </c>
      <c r="D120" s="11" t="s">
        <v>232</v>
      </c>
      <c r="E120" s="14" t="s">
        <v>230</v>
      </c>
      <c r="F120" s="95">
        <v>4.5</v>
      </c>
      <c r="G120" s="38"/>
      <c r="H120" s="39">
        <f t="shared" si="6"/>
        <v>0</v>
      </c>
      <c r="I120" s="90">
        <v>0.23</v>
      </c>
      <c r="J120" s="40">
        <f t="shared" si="7"/>
        <v>0</v>
      </c>
      <c r="K120" s="41">
        <f t="shared" si="8"/>
        <v>0</v>
      </c>
      <c r="M120" s="84" t="str">
        <f t="shared" si="9"/>
        <v>podaj stawkę!</v>
      </c>
      <c r="N120" s="74">
        <f t="shared" si="10"/>
        <v>1</v>
      </c>
    </row>
    <row r="121" spans="1:14" s="1" customFormat="1" ht="24" hidden="1" x14ac:dyDescent="0.2">
      <c r="A121" s="57">
        <v>83</v>
      </c>
      <c r="B121" s="88" t="s">
        <v>847</v>
      </c>
      <c r="C121" s="14" t="s">
        <v>233</v>
      </c>
      <c r="D121" s="10" t="s">
        <v>234</v>
      </c>
      <c r="E121" s="14" t="s">
        <v>230</v>
      </c>
      <c r="F121" s="95"/>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95"/>
      <c r="G122" s="38"/>
      <c r="H122" s="39">
        <f t="shared" si="6"/>
        <v>0</v>
      </c>
      <c r="I122" s="90" t="s">
        <v>137</v>
      </c>
      <c r="J122" s="40">
        <f t="shared" si="7"/>
        <v>0</v>
      </c>
      <c r="K122" s="41">
        <f t="shared" si="8"/>
        <v>0</v>
      </c>
      <c r="M122" s="84" t="str">
        <f t="shared" si="9"/>
        <v>OK</v>
      </c>
      <c r="N122" s="74">
        <f t="shared" si="10"/>
        <v>0</v>
      </c>
    </row>
    <row r="123" spans="1:14" s="1" customFormat="1" ht="24" x14ac:dyDescent="0.2">
      <c r="A123" s="130">
        <v>85</v>
      </c>
      <c r="B123" s="131" t="s">
        <v>848</v>
      </c>
      <c r="C123" s="15" t="s">
        <v>237</v>
      </c>
      <c r="D123" s="11" t="s">
        <v>238</v>
      </c>
      <c r="E123" s="14" t="s">
        <v>210</v>
      </c>
      <c r="F123" s="95">
        <v>376</v>
      </c>
      <c r="G123" s="38"/>
      <c r="H123" s="39">
        <f t="shared" si="6"/>
        <v>0</v>
      </c>
      <c r="I123" s="90">
        <v>0.23</v>
      </c>
      <c r="J123" s="40">
        <f t="shared" si="7"/>
        <v>0</v>
      </c>
      <c r="K123" s="41">
        <f t="shared" si="8"/>
        <v>0</v>
      </c>
      <c r="M123" s="84" t="str">
        <f t="shared" si="9"/>
        <v>podaj stawkę!</v>
      </c>
      <c r="N123" s="74">
        <f t="shared" si="10"/>
        <v>1</v>
      </c>
    </row>
    <row r="124" spans="1:14" s="1" customFormat="1" ht="24" hidden="1" x14ac:dyDescent="0.2">
      <c r="A124" s="130"/>
      <c r="B124" s="131"/>
      <c r="C124" s="14" t="s">
        <v>239</v>
      </c>
      <c r="D124" s="11" t="s">
        <v>240</v>
      </c>
      <c r="E124" s="14" t="s">
        <v>210</v>
      </c>
      <c r="F124" s="95"/>
      <c r="G124" s="38"/>
      <c r="H124" s="39">
        <f t="shared" si="6"/>
        <v>0</v>
      </c>
      <c r="I124" s="90">
        <v>0.23</v>
      </c>
      <c r="J124" s="40">
        <f t="shared" si="7"/>
        <v>0</v>
      </c>
      <c r="K124" s="41">
        <f t="shared" si="8"/>
        <v>0</v>
      </c>
      <c r="M124" s="84" t="str">
        <f t="shared" si="9"/>
        <v>OK</v>
      </c>
      <c r="N124" s="74">
        <f t="shared" si="10"/>
        <v>0</v>
      </c>
    </row>
    <row r="125" spans="1:14" s="1" customFormat="1" ht="24" x14ac:dyDescent="0.2">
      <c r="A125" s="57">
        <v>86</v>
      </c>
      <c r="B125" s="88" t="s">
        <v>849</v>
      </c>
      <c r="C125" s="14" t="s">
        <v>241</v>
      </c>
      <c r="D125" s="11" t="s">
        <v>242</v>
      </c>
      <c r="E125" s="15" t="s">
        <v>243</v>
      </c>
      <c r="F125" s="95">
        <v>3.65</v>
      </c>
      <c r="G125" s="38"/>
      <c r="H125" s="39">
        <f t="shared" si="6"/>
        <v>0</v>
      </c>
      <c r="I125" s="90">
        <v>0.23</v>
      </c>
      <c r="J125" s="40">
        <f t="shared" si="7"/>
        <v>0</v>
      </c>
      <c r="K125" s="41">
        <f t="shared" si="8"/>
        <v>0</v>
      </c>
      <c r="M125" s="84" t="str">
        <f t="shared" si="9"/>
        <v>podaj stawkę!</v>
      </c>
      <c r="N125" s="74">
        <f t="shared" si="10"/>
        <v>1</v>
      </c>
    </row>
    <row r="126" spans="1:14" s="1" customFormat="1" ht="24" hidden="1" x14ac:dyDescent="0.2">
      <c r="A126" s="53">
        <v>87</v>
      </c>
      <c r="B126" s="88" t="s">
        <v>850</v>
      </c>
      <c r="C126" s="15" t="s">
        <v>244</v>
      </c>
      <c r="D126" s="10" t="s">
        <v>245</v>
      </c>
      <c r="E126" s="14" t="s">
        <v>230</v>
      </c>
      <c r="F126" s="95"/>
      <c r="G126" s="38"/>
      <c r="H126" s="39">
        <f t="shared" si="6"/>
        <v>0</v>
      </c>
      <c r="I126" s="90" t="s">
        <v>137</v>
      </c>
      <c r="J126" s="40">
        <f t="shared" si="7"/>
        <v>0</v>
      </c>
      <c r="K126" s="41">
        <f t="shared" si="8"/>
        <v>0</v>
      </c>
      <c r="M126" s="84" t="str">
        <f t="shared" si="9"/>
        <v>OK</v>
      </c>
      <c r="N126" s="74">
        <f t="shared" si="10"/>
        <v>0</v>
      </c>
    </row>
    <row r="127" spans="1:14" s="1" customFormat="1" ht="24" x14ac:dyDescent="0.2">
      <c r="A127" s="57">
        <v>88</v>
      </c>
      <c r="B127" s="88" t="s">
        <v>851</v>
      </c>
      <c r="C127" s="14" t="s">
        <v>246</v>
      </c>
      <c r="D127" s="11" t="s">
        <v>247</v>
      </c>
      <c r="E127" s="15" t="s">
        <v>136</v>
      </c>
      <c r="F127" s="95">
        <v>44.5</v>
      </c>
      <c r="G127" s="38"/>
      <c r="H127" s="39">
        <f t="shared" si="6"/>
        <v>0</v>
      </c>
      <c r="I127" s="90">
        <v>0.23</v>
      </c>
      <c r="J127" s="40">
        <f t="shared" si="7"/>
        <v>0</v>
      </c>
      <c r="K127" s="41">
        <f t="shared" si="8"/>
        <v>0</v>
      </c>
      <c r="M127" s="84" t="str">
        <f t="shared" si="9"/>
        <v>podaj stawkę!</v>
      </c>
      <c r="N127" s="74">
        <f t="shared" si="10"/>
        <v>1</v>
      </c>
    </row>
    <row r="128" spans="1:14" s="1" customFormat="1" ht="24" hidden="1" x14ac:dyDescent="0.2">
      <c r="A128" s="109" t="s">
        <v>786</v>
      </c>
      <c r="B128" s="112" t="s">
        <v>852</v>
      </c>
      <c r="C128" s="14" t="s">
        <v>248</v>
      </c>
      <c r="D128" s="11" t="s">
        <v>249</v>
      </c>
      <c r="E128" s="132" t="s">
        <v>140</v>
      </c>
      <c r="F128" s="133"/>
      <c r="G128" s="135"/>
      <c r="H128" s="137">
        <f t="shared" si="6"/>
        <v>0</v>
      </c>
      <c r="I128" s="139">
        <v>0.08</v>
      </c>
      <c r="J128" s="126">
        <f t="shared" si="7"/>
        <v>0</v>
      </c>
      <c r="K128" s="128">
        <f t="shared" si="8"/>
        <v>0</v>
      </c>
      <c r="M128" s="125" t="str">
        <f t="shared" si="9"/>
        <v>OK</v>
      </c>
      <c r="N128" s="96">
        <f t="shared" si="10"/>
        <v>0</v>
      </c>
    </row>
    <row r="129" spans="1:14" s="1" customFormat="1" ht="48" hidden="1" x14ac:dyDescent="0.2">
      <c r="A129" s="109"/>
      <c r="B129" s="112"/>
      <c r="C129" s="14" t="s">
        <v>250</v>
      </c>
      <c r="D129" s="11" t="s">
        <v>251</v>
      </c>
      <c r="E129" s="132"/>
      <c r="F129" s="134"/>
      <c r="G129" s="136"/>
      <c r="H129" s="138">
        <f t="shared" si="6"/>
        <v>0</v>
      </c>
      <c r="I129" s="140"/>
      <c r="J129" s="127"/>
      <c r="K129" s="129"/>
      <c r="M129" s="125"/>
      <c r="N129" s="96"/>
    </row>
    <row r="130" spans="1:14" s="1" customFormat="1" ht="24" x14ac:dyDescent="0.2">
      <c r="A130" s="57">
        <v>90</v>
      </c>
      <c r="B130" s="88" t="s">
        <v>853</v>
      </c>
      <c r="C130" s="14" t="s">
        <v>252</v>
      </c>
      <c r="D130" s="10" t="s">
        <v>253</v>
      </c>
      <c r="E130" s="14" t="s">
        <v>210</v>
      </c>
      <c r="F130" s="95">
        <v>10</v>
      </c>
      <c r="G130" s="38"/>
      <c r="H130" s="39">
        <f t="shared" si="6"/>
        <v>0</v>
      </c>
      <c r="I130" s="90">
        <v>0.08</v>
      </c>
      <c r="J130" s="40">
        <f t="shared" si="7"/>
        <v>0</v>
      </c>
      <c r="K130" s="41">
        <f t="shared" si="8"/>
        <v>0</v>
      </c>
      <c r="M130" s="84" t="str">
        <f t="shared" si="9"/>
        <v>podaj stawkę!</v>
      </c>
      <c r="N130" s="74">
        <f t="shared" si="10"/>
        <v>1</v>
      </c>
    </row>
    <row r="131" spans="1:14" s="1" customFormat="1" ht="36" hidden="1" x14ac:dyDescent="0.2">
      <c r="A131" s="57">
        <v>91</v>
      </c>
      <c r="B131" s="88" t="s">
        <v>854</v>
      </c>
      <c r="C131" s="14" t="s">
        <v>254</v>
      </c>
      <c r="D131" s="11" t="s">
        <v>255</v>
      </c>
      <c r="E131" s="14" t="s">
        <v>210</v>
      </c>
      <c r="F131" s="95"/>
      <c r="G131" s="38"/>
      <c r="H131" s="39">
        <f t="shared" si="6"/>
        <v>0</v>
      </c>
      <c r="I131" s="90">
        <v>0.08</v>
      </c>
      <c r="J131" s="40">
        <f t="shared" si="7"/>
        <v>0</v>
      </c>
      <c r="K131" s="41">
        <f t="shared" si="8"/>
        <v>0</v>
      </c>
      <c r="M131" s="84" t="str">
        <f t="shared" si="9"/>
        <v>OK</v>
      </c>
      <c r="N131" s="74">
        <f t="shared" si="10"/>
        <v>0</v>
      </c>
    </row>
    <row r="132" spans="1:14" s="1" customFormat="1" ht="24" x14ac:dyDescent="0.2">
      <c r="A132" s="57">
        <v>92</v>
      </c>
      <c r="B132" s="88" t="s">
        <v>855</v>
      </c>
      <c r="C132" s="14" t="s">
        <v>256</v>
      </c>
      <c r="D132" s="10" t="s">
        <v>257</v>
      </c>
      <c r="E132" s="14" t="s">
        <v>210</v>
      </c>
      <c r="F132" s="95">
        <v>80</v>
      </c>
      <c r="G132" s="38"/>
      <c r="H132" s="39">
        <f t="shared" si="6"/>
        <v>0</v>
      </c>
      <c r="I132" s="90">
        <v>0.08</v>
      </c>
      <c r="J132" s="40">
        <f t="shared" si="7"/>
        <v>0</v>
      </c>
      <c r="K132" s="41">
        <f t="shared" si="8"/>
        <v>0</v>
      </c>
      <c r="M132" s="84" t="str">
        <f t="shared" si="9"/>
        <v>podaj stawkę!</v>
      </c>
      <c r="N132" s="74">
        <f t="shared" si="10"/>
        <v>1</v>
      </c>
    </row>
    <row r="133" spans="1:14" s="1" customFormat="1" ht="24" hidden="1" x14ac:dyDescent="0.2">
      <c r="A133" s="57">
        <v>93</v>
      </c>
      <c r="B133" s="88" t="s">
        <v>856</v>
      </c>
      <c r="C133" s="14" t="s">
        <v>258</v>
      </c>
      <c r="D133" s="10" t="s">
        <v>259</v>
      </c>
      <c r="E133" s="14" t="s">
        <v>210</v>
      </c>
      <c r="F133" s="95"/>
      <c r="G133" s="38"/>
      <c r="H133" s="39">
        <f t="shared" si="6"/>
        <v>0</v>
      </c>
      <c r="I133" s="90">
        <v>0.08</v>
      </c>
      <c r="J133" s="40">
        <f t="shared" si="7"/>
        <v>0</v>
      </c>
      <c r="K133" s="41">
        <f t="shared" si="8"/>
        <v>0</v>
      </c>
      <c r="M133" s="84" t="str">
        <f t="shared" si="9"/>
        <v>OK</v>
      </c>
      <c r="N133" s="74">
        <f t="shared" si="10"/>
        <v>0</v>
      </c>
    </row>
    <row r="134" spans="1:14" s="1" customFormat="1" ht="24" x14ac:dyDescent="0.2">
      <c r="A134" s="57">
        <v>94</v>
      </c>
      <c r="B134" s="88" t="s">
        <v>857</v>
      </c>
      <c r="C134" s="14" t="s">
        <v>260</v>
      </c>
      <c r="D134" s="10" t="s">
        <v>261</v>
      </c>
      <c r="E134" s="14" t="s">
        <v>210</v>
      </c>
      <c r="F134" s="95">
        <v>357</v>
      </c>
      <c r="G134" s="38"/>
      <c r="H134" s="39">
        <f t="shared" si="6"/>
        <v>0</v>
      </c>
      <c r="I134" s="90">
        <v>0.08</v>
      </c>
      <c r="J134" s="40">
        <f t="shared" si="7"/>
        <v>0</v>
      </c>
      <c r="K134" s="41">
        <f t="shared" si="8"/>
        <v>0</v>
      </c>
      <c r="M134" s="84" t="str">
        <f t="shared" si="9"/>
        <v>podaj stawkę!</v>
      </c>
      <c r="N134" s="74">
        <f t="shared" si="10"/>
        <v>1</v>
      </c>
    </row>
    <row r="135" spans="1:14" s="1" customFormat="1" ht="24" x14ac:dyDescent="0.2">
      <c r="A135" s="57">
        <v>95</v>
      </c>
      <c r="B135" s="88" t="s">
        <v>858</v>
      </c>
      <c r="C135" s="15" t="s">
        <v>262</v>
      </c>
      <c r="D135" s="10" t="s">
        <v>263</v>
      </c>
      <c r="E135" s="14" t="s">
        <v>210</v>
      </c>
      <c r="F135" s="95">
        <v>10</v>
      </c>
      <c r="G135" s="38"/>
      <c r="H135" s="39">
        <f t="shared" si="6"/>
        <v>0</v>
      </c>
      <c r="I135" s="90" t="s">
        <v>89</v>
      </c>
      <c r="J135" s="40">
        <f t="shared" si="7"/>
        <v>0</v>
      </c>
      <c r="K135" s="41">
        <f t="shared" si="8"/>
        <v>0</v>
      </c>
      <c r="M135" s="84" t="str">
        <f t="shared" si="9"/>
        <v>podaj stawkę!</v>
      </c>
      <c r="N135" s="74">
        <f t="shared" si="10"/>
        <v>1</v>
      </c>
    </row>
    <row r="136" spans="1:14" s="1" customFormat="1" ht="24" hidden="1" x14ac:dyDescent="0.2">
      <c r="A136" s="57">
        <v>96</v>
      </c>
      <c r="B136" s="88" t="s">
        <v>859</v>
      </c>
      <c r="C136" s="14" t="s">
        <v>264</v>
      </c>
      <c r="D136" s="10" t="s">
        <v>265</v>
      </c>
      <c r="E136" s="14" t="s">
        <v>210</v>
      </c>
      <c r="F136" s="95"/>
      <c r="G136" s="38"/>
      <c r="H136" s="39">
        <f t="shared" si="6"/>
        <v>0</v>
      </c>
      <c r="I136" s="90" t="s">
        <v>89</v>
      </c>
      <c r="J136" s="40">
        <f t="shared" si="7"/>
        <v>0</v>
      </c>
      <c r="K136" s="41">
        <f t="shared" si="8"/>
        <v>0</v>
      </c>
      <c r="M136" s="84" t="str">
        <f t="shared" si="9"/>
        <v>OK</v>
      </c>
      <c r="N136" s="74">
        <f t="shared" si="10"/>
        <v>0</v>
      </c>
    </row>
    <row r="137" spans="1:14" s="1" customFormat="1" ht="24" x14ac:dyDescent="0.2">
      <c r="A137" s="57">
        <v>97</v>
      </c>
      <c r="B137" s="88" t="s">
        <v>860</v>
      </c>
      <c r="C137" s="14" t="s">
        <v>266</v>
      </c>
      <c r="D137" s="11" t="s">
        <v>267</v>
      </c>
      <c r="E137" s="14" t="s">
        <v>14</v>
      </c>
      <c r="F137" s="95">
        <v>7.8</v>
      </c>
      <c r="G137" s="38"/>
      <c r="H137" s="39">
        <f t="shared" si="6"/>
        <v>0</v>
      </c>
      <c r="I137" s="90">
        <v>0.08</v>
      </c>
      <c r="J137" s="40">
        <f t="shared" si="7"/>
        <v>0</v>
      </c>
      <c r="K137" s="41">
        <f t="shared" si="8"/>
        <v>0</v>
      </c>
      <c r="M137" s="84" t="str">
        <f t="shared" si="9"/>
        <v>podaj stawkę!</v>
      </c>
      <c r="N137" s="74">
        <f t="shared" si="10"/>
        <v>1</v>
      </c>
    </row>
    <row r="138" spans="1:14" s="1" customFormat="1" ht="24" hidden="1" x14ac:dyDescent="0.2">
      <c r="A138" s="57">
        <v>98</v>
      </c>
      <c r="B138" s="88" t="s">
        <v>861</v>
      </c>
      <c r="C138" s="14" t="s">
        <v>268</v>
      </c>
      <c r="D138" s="10" t="s">
        <v>269</v>
      </c>
      <c r="E138" s="14" t="s">
        <v>270</v>
      </c>
      <c r="F138" s="95"/>
      <c r="G138" s="38"/>
      <c r="H138" s="39">
        <f t="shared" si="6"/>
        <v>0</v>
      </c>
      <c r="I138" s="90">
        <v>0.08</v>
      </c>
      <c r="J138" s="40">
        <f t="shared" si="7"/>
        <v>0</v>
      </c>
      <c r="K138" s="41">
        <f t="shared" si="8"/>
        <v>0</v>
      </c>
      <c r="M138" s="84" t="str">
        <f t="shared" si="9"/>
        <v>OK</v>
      </c>
      <c r="N138" s="74">
        <f t="shared" si="10"/>
        <v>0</v>
      </c>
    </row>
    <row r="139" spans="1:14" s="1" customFormat="1" ht="24" x14ac:dyDescent="0.2">
      <c r="A139" s="57">
        <v>99</v>
      </c>
      <c r="B139" s="88" t="s">
        <v>862</v>
      </c>
      <c r="C139" s="14" t="s">
        <v>271</v>
      </c>
      <c r="D139" s="11" t="s">
        <v>272</v>
      </c>
      <c r="E139" s="14" t="s">
        <v>273</v>
      </c>
      <c r="F139" s="95">
        <v>40</v>
      </c>
      <c r="G139" s="38"/>
      <c r="H139" s="39">
        <f t="shared" si="6"/>
        <v>0</v>
      </c>
      <c r="I139" s="90">
        <v>0.08</v>
      </c>
      <c r="J139" s="40">
        <f t="shared" si="7"/>
        <v>0</v>
      </c>
      <c r="K139" s="41">
        <f t="shared" si="8"/>
        <v>0</v>
      </c>
      <c r="M139" s="84" t="str">
        <f t="shared" si="9"/>
        <v>podaj stawkę!</v>
      </c>
      <c r="N139" s="74">
        <f t="shared" si="10"/>
        <v>1</v>
      </c>
    </row>
    <row r="140" spans="1:14" s="1" customFormat="1" ht="25.5" customHeight="1" x14ac:dyDescent="0.2">
      <c r="A140" s="57">
        <v>100</v>
      </c>
      <c r="B140" s="88" t="s">
        <v>863</v>
      </c>
      <c r="C140" s="15" t="s">
        <v>274</v>
      </c>
      <c r="D140" s="10" t="s">
        <v>275</v>
      </c>
      <c r="E140" s="15" t="s">
        <v>140</v>
      </c>
      <c r="F140" s="95">
        <v>10</v>
      </c>
      <c r="G140" s="38"/>
      <c r="H140" s="39">
        <f t="shared" si="6"/>
        <v>0</v>
      </c>
      <c r="I140" s="90" t="s">
        <v>89</v>
      </c>
      <c r="J140" s="40">
        <f t="shared" si="7"/>
        <v>0</v>
      </c>
      <c r="K140" s="41">
        <f t="shared" si="8"/>
        <v>0</v>
      </c>
      <c r="M140" s="84" t="str">
        <f t="shared" si="9"/>
        <v>podaj stawkę!</v>
      </c>
      <c r="N140" s="74">
        <f t="shared" si="10"/>
        <v>1</v>
      </c>
    </row>
    <row r="141" spans="1:14" s="1" customFormat="1" ht="21.75" hidden="1" customHeight="1" x14ac:dyDescent="0.2">
      <c r="A141" s="57">
        <v>101</v>
      </c>
      <c r="B141" s="88" t="s">
        <v>863</v>
      </c>
      <c r="C141" s="15" t="s">
        <v>276</v>
      </c>
      <c r="D141" s="10" t="s">
        <v>277</v>
      </c>
      <c r="E141" s="15" t="s">
        <v>140</v>
      </c>
      <c r="F141" s="95"/>
      <c r="G141" s="38"/>
      <c r="H141" s="39">
        <f t="shared" si="6"/>
        <v>0</v>
      </c>
      <c r="I141" s="90" t="s">
        <v>89</v>
      </c>
      <c r="J141" s="40">
        <f t="shared" si="7"/>
        <v>0</v>
      </c>
      <c r="K141" s="41">
        <f t="shared" si="8"/>
        <v>0</v>
      </c>
      <c r="M141" s="84" t="str">
        <f t="shared" si="9"/>
        <v>OK</v>
      </c>
      <c r="N141" s="74">
        <f t="shared" si="10"/>
        <v>0</v>
      </c>
    </row>
    <row r="142" spans="1:14" s="1" customFormat="1" ht="24" x14ac:dyDescent="0.2">
      <c r="A142" s="57">
        <v>102</v>
      </c>
      <c r="B142" s="88" t="s">
        <v>863</v>
      </c>
      <c r="C142" s="15" t="s">
        <v>278</v>
      </c>
      <c r="D142" s="10" t="s">
        <v>279</v>
      </c>
      <c r="E142" s="15" t="s">
        <v>140</v>
      </c>
      <c r="F142" s="95">
        <v>10</v>
      </c>
      <c r="G142" s="38"/>
      <c r="H142" s="39">
        <f t="shared" si="6"/>
        <v>0</v>
      </c>
      <c r="I142" s="90" t="s">
        <v>89</v>
      </c>
      <c r="J142" s="40">
        <f t="shared" si="7"/>
        <v>0</v>
      </c>
      <c r="K142" s="41">
        <f t="shared" si="8"/>
        <v>0</v>
      </c>
      <c r="M142" s="84" t="str">
        <f t="shared" si="9"/>
        <v>podaj stawkę!</v>
      </c>
      <c r="N142" s="74">
        <f t="shared" si="10"/>
        <v>1</v>
      </c>
    </row>
    <row r="143" spans="1:14" s="1" customFormat="1" ht="24" hidden="1" x14ac:dyDescent="0.2">
      <c r="A143" s="57">
        <v>103</v>
      </c>
      <c r="B143" s="88" t="s">
        <v>863</v>
      </c>
      <c r="C143" s="15" t="s">
        <v>280</v>
      </c>
      <c r="D143" s="10" t="s">
        <v>281</v>
      </c>
      <c r="E143" s="15" t="s">
        <v>140</v>
      </c>
      <c r="F143" s="95"/>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95"/>
      <c r="G144" s="38"/>
      <c r="H144" s="39">
        <f t="shared" si="6"/>
        <v>0</v>
      </c>
      <c r="I144" s="90" t="s">
        <v>89</v>
      </c>
      <c r="J144" s="40">
        <f t="shared" si="7"/>
        <v>0</v>
      </c>
      <c r="K144" s="41">
        <f t="shared" si="8"/>
        <v>0</v>
      </c>
      <c r="M144" s="84" t="str">
        <f t="shared" si="9"/>
        <v>OK</v>
      </c>
      <c r="N144" s="74">
        <f t="shared" si="10"/>
        <v>0</v>
      </c>
    </row>
    <row r="145" spans="1:14" s="1" customFormat="1" ht="24.75" thickBot="1" x14ac:dyDescent="0.25">
      <c r="A145" s="57">
        <v>105</v>
      </c>
      <c r="B145" s="88" t="s">
        <v>865</v>
      </c>
      <c r="C145" s="15" t="s">
        <v>284</v>
      </c>
      <c r="D145" s="10" t="s">
        <v>285</v>
      </c>
      <c r="E145" s="15" t="s">
        <v>286</v>
      </c>
      <c r="F145" s="95">
        <v>1400</v>
      </c>
      <c r="G145" s="38"/>
      <c r="H145" s="39">
        <f t="shared" si="6"/>
        <v>0</v>
      </c>
      <c r="I145" s="90" t="s">
        <v>89</v>
      </c>
      <c r="J145" s="40">
        <f t="shared" si="7"/>
        <v>0</v>
      </c>
      <c r="K145" s="41">
        <f t="shared" si="8"/>
        <v>0</v>
      </c>
      <c r="M145" s="84" t="str">
        <f t="shared" si="9"/>
        <v>podaj stawkę!</v>
      </c>
      <c r="N145" s="74">
        <f t="shared" si="10"/>
        <v>1</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14" t="s">
        <v>289</v>
      </c>
      <c r="B147" s="115"/>
      <c r="C147" s="115"/>
      <c r="D147" s="115"/>
      <c r="E147" s="115"/>
      <c r="F147" s="115"/>
      <c r="G147" s="115"/>
      <c r="H147" s="115"/>
      <c r="I147" s="115"/>
      <c r="J147" s="115"/>
      <c r="K147" s="116"/>
      <c r="M147" s="81"/>
      <c r="N147" s="72"/>
    </row>
    <row r="148" spans="1:14" s="1" customFormat="1" ht="30" hidden="1" customHeight="1" x14ac:dyDescent="0.2">
      <c r="A148" s="108" t="s">
        <v>305</v>
      </c>
      <c r="B148" s="111" t="s">
        <v>866</v>
      </c>
      <c r="C148" s="26" t="s">
        <v>290</v>
      </c>
      <c r="D148" s="9" t="s">
        <v>291</v>
      </c>
      <c r="E148" s="18" t="s">
        <v>292</v>
      </c>
      <c r="F148" s="37"/>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OK</v>
      </c>
      <c r="N148" s="74">
        <f t="shared" ref="N148:N211" si="14">IF(M148&lt;&gt;"OK",1,0)</f>
        <v>0</v>
      </c>
    </row>
    <row r="149" spans="1:14" s="1" customFormat="1" ht="36" hidden="1" x14ac:dyDescent="0.2">
      <c r="A149" s="109"/>
      <c r="B149" s="112"/>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10"/>
      <c r="B150" s="113"/>
      <c r="C150" s="22" t="s">
        <v>939</v>
      </c>
      <c r="D150" s="23" t="s">
        <v>295</v>
      </c>
      <c r="E150" s="22" t="s">
        <v>292</v>
      </c>
      <c r="F150" s="50">
        <v>3349</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hidden="1" customHeight="1" thickBot="1" x14ac:dyDescent="0.3">
      <c r="A151" s="114" t="s">
        <v>296</v>
      </c>
      <c r="B151" s="115"/>
      <c r="C151" s="115"/>
      <c r="D151" s="115"/>
      <c r="E151" s="115"/>
      <c r="F151" s="115"/>
      <c r="G151" s="115"/>
      <c r="H151" s="115"/>
      <c r="I151" s="115"/>
      <c r="J151" s="115"/>
      <c r="K151" s="116"/>
      <c r="M151" s="81"/>
      <c r="N151" s="72"/>
    </row>
    <row r="152" spans="1:14" s="1" customFormat="1" ht="48" hidden="1" x14ac:dyDescent="0.2">
      <c r="A152" s="108" t="s">
        <v>307</v>
      </c>
      <c r="B152" s="111" t="s">
        <v>866</v>
      </c>
      <c r="C152" s="28" t="s">
        <v>297</v>
      </c>
      <c r="D152" s="9" t="s">
        <v>291</v>
      </c>
      <c r="E152" s="18" t="s">
        <v>292</v>
      </c>
      <c r="F152" s="37"/>
      <c r="G152" s="38"/>
      <c r="H152" s="39">
        <f t="shared" ref="H152:H154" si="16">ROUND(F152*G152,2)</f>
        <v>0</v>
      </c>
      <c r="I152" s="90" t="s">
        <v>89</v>
      </c>
      <c r="J152" s="47">
        <f t="shared" ref="J152:J154" si="17">ROUND(H152*I152,2)</f>
        <v>0</v>
      </c>
      <c r="K152" s="48">
        <f t="shared" ref="K152:K154" si="18">ROUND(H152+J152,2)</f>
        <v>0</v>
      </c>
      <c r="M152" s="84" t="str">
        <f t="shared" si="13"/>
        <v>OK</v>
      </c>
      <c r="N152" s="74">
        <f t="shared" si="14"/>
        <v>0</v>
      </c>
    </row>
    <row r="153" spans="1:14" s="1" customFormat="1" ht="36" hidden="1" x14ac:dyDescent="0.2">
      <c r="A153" s="109"/>
      <c r="B153" s="112"/>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hidden="1" thickBot="1" x14ac:dyDescent="0.25">
      <c r="A154" s="110"/>
      <c r="B154" s="113"/>
      <c r="C154" s="29" t="s">
        <v>300</v>
      </c>
      <c r="D154" s="23" t="s">
        <v>295</v>
      </c>
      <c r="E154" s="22" t="s">
        <v>292</v>
      </c>
      <c r="F154" s="50"/>
      <c r="G154" s="38"/>
      <c r="H154" s="39">
        <f t="shared" si="16"/>
        <v>0</v>
      </c>
      <c r="I154" s="92">
        <v>0.08</v>
      </c>
      <c r="J154" s="47">
        <f t="shared" si="17"/>
        <v>0</v>
      </c>
      <c r="K154" s="48">
        <f t="shared" si="18"/>
        <v>0</v>
      </c>
      <c r="M154" s="84" t="str">
        <f t="shared" si="13"/>
        <v>OK</v>
      </c>
      <c r="N154" s="74">
        <f t="shared" si="14"/>
        <v>0</v>
      </c>
    </row>
    <row r="155" spans="1:14" s="1" customFormat="1" ht="41.25" customHeight="1" thickBot="1" x14ac:dyDescent="0.3">
      <c r="A155" s="181" t="s">
        <v>301</v>
      </c>
      <c r="B155" s="182"/>
      <c r="C155" s="182"/>
      <c r="D155" s="182"/>
      <c r="E155" s="182"/>
      <c r="F155" s="182"/>
      <c r="G155" s="182"/>
      <c r="H155" s="182"/>
      <c r="I155" s="182"/>
      <c r="J155" s="182"/>
      <c r="K155" s="183"/>
      <c r="M155" s="81"/>
      <c r="N155" s="72"/>
    </row>
    <row r="156" spans="1:14" s="1" customFormat="1" ht="48" hidden="1" x14ac:dyDescent="0.2">
      <c r="A156" s="108" t="s">
        <v>787</v>
      </c>
      <c r="B156" s="111" t="s">
        <v>866</v>
      </c>
      <c r="C156" s="18" t="s">
        <v>302</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09"/>
      <c r="B157" s="112"/>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10"/>
      <c r="B158" s="113"/>
      <c r="C158" s="22" t="s">
        <v>940</v>
      </c>
      <c r="D158" s="23" t="s">
        <v>295</v>
      </c>
      <c r="E158" s="22" t="s">
        <v>292</v>
      </c>
      <c r="F158" s="50">
        <v>537</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14" t="s">
        <v>303</v>
      </c>
      <c r="B159" s="115"/>
      <c r="C159" s="115"/>
      <c r="D159" s="115"/>
      <c r="E159" s="115"/>
      <c r="F159" s="115"/>
      <c r="G159" s="115"/>
      <c r="H159" s="115"/>
      <c r="I159" s="115"/>
      <c r="J159" s="115"/>
      <c r="K159" s="116"/>
      <c r="M159" s="81"/>
      <c r="N159" s="72"/>
    </row>
    <row r="160" spans="1:14" s="1" customFormat="1" ht="48" x14ac:dyDescent="0.2">
      <c r="A160" s="108" t="s">
        <v>788</v>
      </c>
      <c r="B160" s="111" t="s">
        <v>866</v>
      </c>
      <c r="C160" s="18" t="s">
        <v>941</v>
      </c>
      <c r="D160" s="9" t="s">
        <v>291</v>
      </c>
      <c r="E160" s="18" t="s">
        <v>292</v>
      </c>
      <c r="F160" s="37">
        <v>7</v>
      </c>
      <c r="G160" s="38"/>
      <c r="H160" s="39">
        <f t="shared" ref="H160:H162" si="22">ROUND(F160*G160,2)</f>
        <v>0</v>
      </c>
      <c r="I160" s="90" t="s">
        <v>89</v>
      </c>
      <c r="J160" s="47">
        <f t="shared" ref="J160:J162" si="23">ROUND(H160*I160,2)</f>
        <v>0</v>
      </c>
      <c r="K160" s="48">
        <f t="shared" ref="K160:K162" si="24">ROUND(H160+J160,2)</f>
        <v>0</v>
      </c>
      <c r="M160" s="84" t="str">
        <f t="shared" si="13"/>
        <v>podaj stawkę!</v>
      </c>
      <c r="N160" s="74">
        <f t="shared" si="14"/>
        <v>1</v>
      </c>
    </row>
    <row r="161" spans="1:14" s="1" customFormat="1" ht="36" hidden="1" x14ac:dyDescent="0.2">
      <c r="A161" s="109"/>
      <c r="B161" s="112"/>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24.75" thickBot="1" x14ac:dyDescent="0.25">
      <c r="A162" s="110"/>
      <c r="B162" s="113"/>
      <c r="C162" s="22" t="s">
        <v>942</v>
      </c>
      <c r="D162" s="23" t="s">
        <v>295</v>
      </c>
      <c r="E162" s="22" t="s">
        <v>292</v>
      </c>
      <c r="F162" s="50">
        <v>100</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14" t="s">
        <v>304</v>
      </c>
      <c r="B163" s="115"/>
      <c r="C163" s="115"/>
      <c r="D163" s="115"/>
      <c r="E163" s="115"/>
      <c r="F163" s="115"/>
      <c r="G163" s="115"/>
      <c r="H163" s="115"/>
      <c r="I163" s="115"/>
      <c r="J163" s="115"/>
      <c r="K163" s="116"/>
      <c r="M163" s="81"/>
      <c r="N163" s="72"/>
    </row>
    <row r="164" spans="1:14" s="1" customFormat="1" ht="48" x14ac:dyDescent="0.2">
      <c r="A164" s="108" t="s">
        <v>789</v>
      </c>
      <c r="B164" s="111" t="s">
        <v>866</v>
      </c>
      <c r="C164" s="18" t="s">
        <v>943</v>
      </c>
      <c r="D164" s="9" t="s">
        <v>291</v>
      </c>
      <c r="E164" s="18" t="s">
        <v>292</v>
      </c>
      <c r="F164" s="37">
        <v>33</v>
      </c>
      <c r="G164" s="38"/>
      <c r="H164" s="39">
        <f t="shared" ref="H164:H166" si="25">ROUND(F164*G164,2)</f>
        <v>0</v>
      </c>
      <c r="I164" s="90" t="s">
        <v>89</v>
      </c>
      <c r="J164" s="47">
        <f t="shared" ref="J164:J166" si="26">ROUND(H164*I164,2)</f>
        <v>0</v>
      </c>
      <c r="K164" s="48">
        <f t="shared" ref="K164:K166" si="27">ROUND(H164+J164,2)</f>
        <v>0</v>
      </c>
      <c r="M164" s="84" t="str">
        <f t="shared" si="13"/>
        <v>podaj stawkę!</v>
      </c>
      <c r="N164" s="74">
        <f t="shared" si="14"/>
        <v>1</v>
      </c>
    </row>
    <row r="165" spans="1:14" s="1" customFormat="1" ht="36" hidden="1" x14ac:dyDescent="0.2">
      <c r="A165" s="109"/>
      <c r="B165" s="112"/>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thickBot="1" x14ac:dyDescent="0.25">
      <c r="A166" s="110"/>
      <c r="B166" s="113"/>
      <c r="C166" s="22" t="s">
        <v>940</v>
      </c>
      <c r="D166" s="23" t="s">
        <v>295</v>
      </c>
      <c r="E166" s="22" t="s">
        <v>292</v>
      </c>
      <c r="F166" s="50">
        <v>367</v>
      </c>
      <c r="G166" s="38"/>
      <c r="H166" s="39">
        <f t="shared" si="25"/>
        <v>0</v>
      </c>
      <c r="I166" s="92">
        <v>0.08</v>
      </c>
      <c r="J166" s="47">
        <f t="shared" si="26"/>
        <v>0</v>
      </c>
      <c r="K166" s="48">
        <f t="shared" si="27"/>
        <v>0</v>
      </c>
      <c r="M166" s="84" t="str">
        <f t="shared" si="13"/>
        <v>podaj stawkę!</v>
      </c>
      <c r="N166" s="74">
        <f t="shared" si="14"/>
        <v>1</v>
      </c>
    </row>
    <row r="167" spans="1:14" s="1" customFormat="1" ht="27" customHeight="1" thickBot="1" x14ac:dyDescent="0.3">
      <c r="A167" s="114" t="s">
        <v>306</v>
      </c>
      <c r="B167" s="115"/>
      <c r="C167" s="115"/>
      <c r="D167" s="115"/>
      <c r="E167" s="115"/>
      <c r="F167" s="115"/>
      <c r="G167" s="115"/>
      <c r="H167" s="115"/>
      <c r="I167" s="115"/>
      <c r="J167" s="115"/>
      <c r="K167" s="116"/>
      <c r="M167" s="81"/>
      <c r="N167" s="72"/>
    </row>
    <row r="168" spans="1:14" s="1" customFormat="1" ht="24.75" thickBot="1" x14ac:dyDescent="0.25">
      <c r="A168" s="59">
        <v>112</v>
      </c>
      <c r="B168" s="88" t="s">
        <v>867</v>
      </c>
      <c r="C168" s="18" t="s">
        <v>308</v>
      </c>
      <c r="D168" s="9" t="s">
        <v>306</v>
      </c>
      <c r="E168" s="18" t="s">
        <v>292</v>
      </c>
      <c r="F168" s="37">
        <v>4393</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customHeight="1" thickBot="1" x14ac:dyDescent="0.3">
      <c r="A170" s="181" t="s">
        <v>311</v>
      </c>
      <c r="B170" s="182"/>
      <c r="C170" s="182"/>
      <c r="D170" s="182"/>
      <c r="E170" s="182"/>
      <c r="F170" s="182"/>
      <c r="G170" s="182"/>
      <c r="H170" s="182"/>
      <c r="I170" s="182"/>
      <c r="J170" s="182"/>
      <c r="K170" s="183"/>
      <c r="M170" s="81"/>
      <c r="N170" s="72"/>
    </row>
    <row r="171" spans="1:14" s="1" customFormat="1" ht="24" x14ac:dyDescent="0.2">
      <c r="A171" s="59">
        <v>114</v>
      </c>
      <c r="B171" s="88" t="s">
        <v>869</v>
      </c>
      <c r="C171" s="26" t="s">
        <v>312</v>
      </c>
      <c r="D171" s="9" t="s">
        <v>313</v>
      </c>
      <c r="E171" s="18" t="s">
        <v>292</v>
      </c>
      <c r="F171" s="37">
        <v>13</v>
      </c>
      <c r="G171" s="38"/>
      <c r="H171" s="39">
        <f t="shared" ref="H171:H173" si="31">ROUND(F171*G171,2)</f>
        <v>0</v>
      </c>
      <c r="I171" s="90" t="s">
        <v>89</v>
      </c>
      <c r="J171" s="47">
        <f t="shared" ref="J171:J173" si="32">ROUND(H171*I171,2)</f>
        <v>0</v>
      </c>
      <c r="K171" s="48">
        <f t="shared" ref="K171:K173" si="33">ROUND(H171+J171,2)</f>
        <v>0</v>
      </c>
      <c r="M171" s="84" t="str">
        <f t="shared" si="13"/>
        <v>podaj stawkę!</v>
      </c>
      <c r="N171" s="74">
        <f t="shared" si="14"/>
        <v>1</v>
      </c>
    </row>
    <row r="172" spans="1:14" s="1" customFormat="1" ht="24" x14ac:dyDescent="0.2">
      <c r="A172" s="51">
        <v>115</v>
      </c>
      <c r="B172" s="88" t="s">
        <v>869</v>
      </c>
      <c r="C172" s="14" t="s">
        <v>314</v>
      </c>
      <c r="D172" s="11" t="s">
        <v>315</v>
      </c>
      <c r="E172" s="14" t="s">
        <v>292</v>
      </c>
      <c r="F172" s="49">
        <v>6</v>
      </c>
      <c r="G172" s="38"/>
      <c r="H172" s="39">
        <f t="shared" si="31"/>
        <v>0</v>
      </c>
      <c r="I172" s="92">
        <v>0.08</v>
      </c>
      <c r="J172" s="47">
        <f t="shared" si="32"/>
        <v>0</v>
      </c>
      <c r="K172" s="48">
        <f t="shared" si="33"/>
        <v>0</v>
      </c>
      <c r="M172" s="84" t="str">
        <f t="shared" si="13"/>
        <v>podaj stawkę!</v>
      </c>
      <c r="N172" s="74">
        <f t="shared" si="14"/>
        <v>1</v>
      </c>
    </row>
    <row r="173" spans="1:14" s="1" customFormat="1" ht="24.75" thickBot="1" x14ac:dyDescent="0.25">
      <c r="A173" s="56">
        <v>116</v>
      </c>
      <c r="B173" s="88" t="s">
        <v>869</v>
      </c>
      <c r="C173" s="22" t="s">
        <v>316</v>
      </c>
      <c r="D173" s="23" t="s">
        <v>317</v>
      </c>
      <c r="E173" s="22" t="s">
        <v>292</v>
      </c>
      <c r="F173" s="50">
        <v>6</v>
      </c>
      <c r="G173" s="38"/>
      <c r="H173" s="39">
        <f t="shared" si="31"/>
        <v>0</v>
      </c>
      <c r="I173" s="92">
        <v>0.08</v>
      </c>
      <c r="J173" s="47">
        <f t="shared" si="32"/>
        <v>0</v>
      </c>
      <c r="K173" s="48">
        <f t="shared" si="33"/>
        <v>0</v>
      </c>
      <c r="M173" s="84" t="str">
        <f t="shared" si="13"/>
        <v>podaj stawkę!</v>
      </c>
      <c r="N173" s="74">
        <f t="shared" si="14"/>
        <v>1</v>
      </c>
    </row>
    <row r="174" spans="1:14" s="1" customFormat="1" ht="27.75" customHeight="1" thickBot="1" x14ac:dyDescent="0.3">
      <c r="A174" s="114" t="s">
        <v>318</v>
      </c>
      <c r="B174" s="115"/>
      <c r="C174" s="115"/>
      <c r="D174" s="115"/>
      <c r="E174" s="115"/>
      <c r="F174" s="115"/>
      <c r="G174" s="115"/>
      <c r="H174" s="115"/>
      <c r="I174" s="115"/>
      <c r="J174" s="115"/>
      <c r="K174" s="116"/>
      <c r="M174" s="81"/>
      <c r="N174" s="72"/>
    </row>
    <row r="175" spans="1:14" s="1" customFormat="1" ht="24" x14ac:dyDescent="0.2">
      <c r="A175" s="59">
        <v>117</v>
      </c>
      <c r="B175" s="88" t="s">
        <v>870</v>
      </c>
      <c r="C175" s="28" t="s">
        <v>319</v>
      </c>
      <c r="D175" s="9" t="s">
        <v>320</v>
      </c>
      <c r="E175" s="18" t="s">
        <v>321</v>
      </c>
      <c r="F175" s="63">
        <v>20</v>
      </c>
      <c r="G175" s="64"/>
      <c r="H175" s="87">
        <f t="shared" ref="H175:H238" si="34">ROUND(F175*G175,2)</f>
        <v>0</v>
      </c>
      <c r="I175" s="93" t="s">
        <v>89</v>
      </c>
      <c r="J175" s="65">
        <f t="shared" ref="J175:J238" si="35">ROUND(H175*I175,2)</f>
        <v>0</v>
      </c>
      <c r="K175" s="66">
        <f t="shared" ref="K175:K238" si="36">ROUND(H175+J175,2)</f>
        <v>0</v>
      </c>
      <c r="M175" s="84" t="str">
        <f t="shared" si="13"/>
        <v>podaj stawkę!</v>
      </c>
      <c r="N175" s="74">
        <f t="shared" si="14"/>
        <v>1</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hidden="1" x14ac:dyDescent="0.2">
      <c r="A178" s="51">
        <v>120</v>
      </c>
      <c r="B178" s="88" t="s">
        <v>873</v>
      </c>
      <c r="C178" s="19" t="s">
        <v>326</v>
      </c>
      <c r="D178" s="10" t="s">
        <v>327</v>
      </c>
      <c r="E178" s="15" t="s">
        <v>23</v>
      </c>
      <c r="F178" s="67"/>
      <c r="G178" s="38"/>
      <c r="H178" s="39">
        <f t="shared" si="34"/>
        <v>0</v>
      </c>
      <c r="I178" s="92">
        <v>0.08</v>
      </c>
      <c r="J178" s="47">
        <f t="shared" si="35"/>
        <v>0</v>
      </c>
      <c r="K178" s="48">
        <f t="shared" si="36"/>
        <v>0</v>
      </c>
      <c r="M178" s="84" t="str">
        <f t="shared" si="13"/>
        <v>OK</v>
      </c>
      <c r="N178" s="74">
        <f t="shared" si="14"/>
        <v>0</v>
      </c>
    </row>
    <row r="179" spans="1:14" s="1" customFormat="1" ht="24" x14ac:dyDescent="0.2">
      <c r="A179" s="59">
        <v>121</v>
      </c>
      <c r="B179" s="88" t="s">
        <v>874</v>
      </c>
      <c r="C179" s="19" t="s">
        <v>328</v>
      </c>
      <c r="D179" s="10" t="s">
        <v>329</v>
      </c>
      <c r="E179" s="15" t="s">
        <v>23</v>
      </c>
      <c r="F179" s="67">
        <v>16.18</v>
      </c>
      <c r="G179" s="38"/>
      <c r="H179" s="39">
        <f t="shared" si="34"/>
        <v>0</v>
      </c>
      <c r="I179" s="92">
        <v>0.08</v>
      </c>
      <c r="J179" s="47">
        <f t="shared" si="35"/>
        <v>0</v>
      </c>
      <c r="K179" s="48">
        <f t="shared" si="36"/>
        <v>0</v>
      </c>
      <c r="M179" s="84" t="str">
        <f t="shared" si="13"/>
        <v>podaj stawkę!</v>
      </c>
      <c r="N179" s="74">
        <f t="shared" si="14"/>
        <v>1</v>
      </c>
    </row>
    <row r="180" spans="1:14" s="1" customFormat="1" ht="24" x14ac:dyDescent="0.2">
      <c r="A180" s="51">
        <v>122</v>
      </c>
      <c r="B180" s="88" t="s">
        <v>875</v>
      </c>
      <c r="C180" s="19" t="s">
        <v>330</v>
      </c>
      <c r="D180" s="10" t="s">
        <v>331</v>
      </c>
      <c r="E180" s="15" t="s">
        <v>72</v>
      </c>
      <c r="F180" s="67">
        <v>0.15</v>
      </c>
      <c r="G180" s="38"/>
      <c r="H180" s="39">
        <f t="shared" si="34"/>
        <v>0</v>
      </c>
      <c r="I180" s="92">
        <v>0.08</v>
      </c>
      <c r="J180" s="47">
        <f t="shared" si="35"/>
        <v>0</v>
      </c>
      <c r="K180" s="48">
        <f t="shared" si="36"/>
        <v>0</v>
      </c>
      <c r="M180" s="84" t="str">
        <f t="shared" si="13"/>
        <v>podaj stawkę!</v>
      </c>
      <c r="N180" s="74">
        <f t="shared" si="14"/>
        <v>1</v>
      </c>
    </row>
    <row r="181" spans="1:14" s="1" customFormat="1" ht="24" x14ac:dyDescent="0.2">
      <c r="A181" s="59">
        <v>123</v>
      </c>
      <c r="B181" s="88" t="s">
        <v>876</v>
      </c>
      <c r="C181" s="19" t="s">
        <v>332</v>
      </c>
      <c r="D181" s="10" t="s">
        <v>333</v>
      </c>
      <c r="E181" s="15" t="s">
        <v>72</v>
      </c>
      <c r="F181" s="67">
        <v>0.37</v>
      </c>
      <c r="G181" s="38"/>
      <c r="H181" s="39">
        <f t="shared" si="34"/>
        <v>0</v>
      </c>
      <c r="I181" s="92">
        <v>0.08</v>
      </c>
      <c r="J181" s="47">
        <f t="shared" si="35"/>
        <v>0</v>
      </c>
      <c r="K181" s="48">
        <f t="shared" si="36"/>
        <v>0</v>
      </c>
      <c r="M181" s="84" t="str">
        <f t="shared" si="13"/>
        <v>podaj stawkę!</v>
      </c>
      <c r="N181" s="74">
        <f t="shared" si="14"/>
        <v>1</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customHeight="1" x14ac:dyDescent="0.2">
      <c r="A183" s="59">
        <v>125</v>
      </c>
      <c r="B183" s="88" t="s">
        <v>878</v>
      </c>
      <c r="C183" s="19" t="s">
        <v>336</v>
      </c>
      <c r="D183" s="10" t="s">
        <v>337</v>
      </c>
      <c r="E183" s="15" t="s">
        <v>223</v>
      </c>
      <c r="F183" s="67">
        <v>5</v>
      </c>
      <c r="G183" s="38"/>
      <c r="H183" s="39">
        <f t="shared" si="34"/>
        <v>0</v>
      </c>
      <c r="I183" s="92">
        <v>0.08</v>
      </c>
      <c r="J183" s="47">
        <f t="shared" si="35"/>
        <v>0</v>
      </c>
      <c r="K183" s="48">
        <f t="shared" si="36"/>
        <v>0</v>
      </c>
      <c r="M183" s="84" t="str">
        <f t="shared" si="13"/>
        <v>podaj stawkę!</v>
      </c>
      <c r="N183" s="74">
        <f t="shared" si="14"/>
        <v>1</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09" t="s">
        <v>470</v>
      </c>
      <c r="B254" s="110" t="s">
        <v>901</v>
      </c>
      <c r="C254" s="14" t="s">
        <v>483</v>
      </c>
      <c r="D254" s="11" t="s">
        <v>484</v>
      </c>
      <c r="E254" s="118" t="s">
        <v>47</v>
      </c>
      <c r="F254" s="119"/>
      <c r="G254" s="122"/>
      <c r="H254" s="98">
        <f t="shared" si="39"/>
        <v>0</v>
      </c>
      <c r="I254" s="101">
        <v>0.08</v>
      </c>
      <c r="J254" s="104">
        <f t="shared" si="40"/>
        <v>0</v>
      </c>
      <c r="K254" s="104">
        <f t="shared" si="41"/>
        <v>0</v>
      </c>
      <c r="M254" s="107" t="str">
        <f t="shared" si="37"/>
        <v>OK</v>
      </c>
      <c r="N254" s="96">
        <f t="shared" si="38"/>
        <v>0</v>
      </c>
    </row>
    <row r="255" spans="1:14" s="1" customFormat="1" ht="24" hidden="1" x14ac:dyDescent="0.2">
      <c r="A255" s="109"/>
      <c r="B255" s="117"/>
      <c r="C255" s="14" t="s">
        <v>485</v>
      </c>
      <c r="D255" s="11" t="s">
        <v>486</v>
      </c>
      <c r="E255" s="118"/>
      <c r="F255" s="120"/>
      <c r="G255" s="123"/>
      <c r="H255" s="99"/>
      <c r="I255" s="102"/>
      <c r="J255" s="105"/>
      <c r="K255" s="105"/>
      <c r="M255" s="107"/>
      <c r="N255" s="96"/>
    </row>
    <row r="256" spans="1:14" s="1" customFormat="1" ht="24" hidden="1" x14ac:dyDescent="0.2">
      <c r="A256" s="109"/>
      <c r="B256" s="108"/>
      <c r="C256" s="14" t="s">
        <v>487</v>
      </c>
      <c r="D256" s="11" t="s">
        <v>488</v>
      </c>
      <c r="E256" s="118"/>
      <c r="F256" s="121"/>
      <c r="G256" s="124"/>
      <c r="H256" s="100"/>
      <c r="I256" s="103"/>
      <c r="J256" s="106"/>
      <c r="K256" s="106"/>
      <c r="M256" s="107"/>
      <c r="N256" s="96"/>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918</v>
      </c>
      <c r="C305" s="19" t="s">
        <v>584</v>
      </c>
      <c r="D305" s="10" t="s">
        <v>585</v>
      </c>
      <c r="E305" s="15" t="s">
        <v>586</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x14ac:dyDescent="0.2">
      <c r="A361" s="51">
        <v>301</v>
      </c>
      <c r="B361" s="89" t="s">
        <v>922</v>
      </c>
      <c r="C361" s="19" t="s">
        <v>699</v>
      </c>
      <c r="D361" s="10" t="s">
        <v>700</v>
      </c>
      <c r="E361" s="15" t="s">
        <v>28</v>
      </c>
      <c r="F361" s="67">
        <v>976</v>
      </c>
      <c r="G361" s="38"/>
      <c r="H361" s="39">
        <f t="shared" si="44"/>
        <v>0</v>
      </c>
      <c r="I361" s="92">
        <v>0.08</v>
      </c>
      <c r="J361" s="47">
        <f t="shared" si="45"/>
        <v>0</v>
      </c>
      <c r="K361" s="48">
        <f t="shared" si="46"/>
        <v>0</v>
      </c>
      <c r="M361" s="84" t="str">
        <f t="shared" si="47"/>
        <v>podaj stawkę!</v>
      </c>
      <c r="N361" s="74">
        <f t="shared" si="48"/>
        <v>1</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x14ac:dyDescent="0.2">
      <c r="A397" s="51">
        <v>337</v>
      </c>
      <c r="B397" s="52"/>
      <c r="C397" s="19" t="s">
        <v>772</v>
      </c>
      <c r="D397" s="10" t="s">
        <v>773</v>
      </c>
      <c r="E397" s="15" t="s">
        <v>136</v>
      </c>
      <c r="F397" s="67">
        <f>718-84</f>
        <v>634</v>
      </c>
      <c r="G397" s="38"/>
      <c r="H397" s="39">
        <f t="shared" si="49"/>
        <v>0</v>
      </c>
      <c r="I397" s="92">
        <v>0.08</v>
      </c>
      <c r="J397" s="47">
        <f t="shared" si="50"/>
        <v>0</v>
      </c>
      <c r="K397" s="48">
        <f t="shared" si="51"/>
        <v>0</v>
      </c>
      <c r="M397" s="84" t="str">
        <f t="shared" si="47"/>
        <v>podaj stawkę!</v>
      </c>
      <c r="N397" s="74">
        <f t="shared" si="48"/>
        <v>1</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x14ac:dyDescent="0.2">
      <c r="A399" s="51">
        <v>339</v>
      </c>
      <c r="B399" s="52"/>
      <c r="C399" s="19" t="s">
        <v>775</v>
      </c>
      <c r="D399" s="10" t="s">
        <v>776</v>
      </c>
      <c r="E399" s="15" t="s">
        <v>136</v>
      </c>
      <c r="F399" s="67">
        <f>297-65-30</f>
        <v>202</v>
      </c>
      <c r="G399" s="38"/>
      <c r="H399" s="39">
        <f t="shared" si="49"/>
        <v>0</v>
      </c>
      <c r="I399" s="92">
        <v>0.08</v>
      </c>
      <c r="J399" s="47">
        <f t="shared" si="50"/>
        <v>0</v>
      </c>
      <c r="K399" s="48">
        <f t="shared" si="51"/>
        <v>0</v>
      </c>
      <c r="M399" s="84" t="str">
        <f t="shared" si="47"/>
        <v>podaj stawkę!</v>
      </c>
      <c r="N399" s="74">
        <f t="shared" si="48"/>
        <v>1</v>
      </c>
    </row>
    <row r="400" spans="1:14" s="1" customFormat="1" ht="19.5" thickBot="1" x14ac:dyDescent="0.25">
      <c r="A400" s="61">
        <v>340</v>
      </c>
      <c r="B400" s="62"/>
      <c r="C400" s="20" t="s">
        <v>777</v>
      </c>
      <c r="D400" s="12" t="s">
        <v>776</v>
      </c>
      <c r="E400" s="16" t="s">
        <v>136</v>
      </c>
      <c r="F400" s="68">
        <f>21.9-21.9</f>
        <v>0</v>
      </c>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56</v>
      </c>
    </row>
    <row r="402" spans="1:14" s="1" customFormat="1" x14ac:dyDescent="0.25">
      <c r="C402" s="17"/>
      <c r="M402" s="81"/>
      <c r="N402" s="72"/>
    </row>
    <row r="403" spans="1:14" s="1" customFormat="1" ht="33.75" customHeight="1" x14ac:dyDescent="0.3">
      <c r="A403" s="97" t="s">
        <v>778</v>
      </c>
      <c r="B403" s="97"/>
      <c r="C403" s="97"/>
      <c r="D403" s="71">
        <f>SUM(H17:H146,H148:H150,H152:H154,H156:H158,H160:H162,H164:H166,H168:H169,H171:H173,H175:H400)</f>
        <v>0</v>
      </c>
      <c r="E403" s="7"/>
      <c r="F403" s="7"/>
      <c r="G403" s="7"/>
      <c r="H403" s="163"/>
      <c r="I403" s="164"/>
      <c r="J403" s="164"/>
      <c r="K403" s="165"/>
      <c r="M403" s="85"/>
      <c r="N403" s="46"/>
    </row>
    <row r="404" spans="1:14" s="1" customFormat="1" ht="36.75" customHeight="1" x14ac:dyDescent="0.3">
      <c r="A404" s="97" t="s">
        <v>779</v>
      </c>
      <c r="B404" s="97"/>
      <c r="C404" s="97"/>
      <c r="D404" s="71">
        <f>SUM(K17:K146,K148:K150,K152:K154,K156:K158,K160:K162,K164:K166,K168:K169,K171:K173,K175:K400)</f>
        <v>0</v>
      </c>
      <c r="E404" s="7"/>
      <c r="F404" s="7"/>
      <c r="G404" s="7"/>
      <c r="H404" s="166"/>
      <c r="I404" s="167"/>
      <c r="J404" s="167"/>
      <c r="K404" s="168"/>
      <c r="L404" s="8"/>
      <c r="M404" s="85"/>
      <c r="N404" s="46"/>
    </row>
    <row r="405" spans="1:14" s="1" customFormat="1" x14ac:dyDescent="0.25">
      <c r="C405" s="17"/>
      <c r="E405" s="36"/>
      <c r="F405" s="36"/>
      <c r="G405" s="36"/>
      <c r="H405" s="166"/>
      <c r="I405" s="167"/>
      <c r="J405" s="167"/>
      <c r="K405" s="168"/>
      <c r="L405" s="8"/>
      <c r="M405" s="81"/>
      <c r="N405" s="72"/>
    </row>
    <row r="406" spans="1:14" s="1" customFormat="1" x14ac:dyDescent="0.25">
      <c r="C406" s="17"/>
      <c r="E406" s="36"/>
      <c r="F406" s="36"/>
      <c r="G406" s="36"/>
      <c r="H406" s="169"/>
      <c r="I406" s="170"/>
      <c r="J406" s="170"/>
      <c r="K406" s="171"/>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bO64/2zG9cCdagOwOhz7Y1OUbUf6zDWL18txntYjAV4fEwG/pysgytWHsRbbkAaQVB1qA5kbhYqGwFvhRlj4Ug==" saltValue="4XY13N3VPtv728V9IwSeQA==" spinCount="100000" sheet="1" selectLockedCells="1"/>
  <mergeCells count="196">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A174:K174"/>
    <mergeCell ref="A254:A256"/>
    <mergeCell ref="B254:B256"/>
    <mergeCell ref="E254:E256"/>
    <mergeCell ref="F254:F256"/>
    <mergeCell ref="G254:G256"/>
    <mergeCell ref="A156:A158"/>
    <mergeCell ref="B156:B158"/>
    <mergeCell ref="A159:K159"/>
    <mergeCell ref="A160:A162"/>
    <mergeCell ref="B160:B162"/>
    <mergeCell ref="A163:K163"/>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1"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2020-10-23T06:24:03Z</cp:lastPrinted>
  <dcterms:created xsi:type="dcterms:W3CDTF">2020-10-18T08:42:39Z</dcterms:created>
  <dcterms:modified xsi:type="dcterms:W3CDTF">2020-10-23T06:24:05Z</dcterms:modified>
</cp:coreProperties>
</file>