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Arkusz1" sheetId="1" r:id="rId1"/>
  </sheets>
  <calcPr calcId="152511" fullPrecision="0"/>
</workbook>
</file>

<file path=xl/calcChain.xml><?xml version="1.0" encoding="utf-8"?>
<calcChain xmlns="http://schemas.openxmlformats.org/spreadsheetml/2006/main">
  <c r="H28" i="1" l="1"/>
  <c r="J28" i="1" s="1"/>
  <c r="H27" i="1"/>
  <c r="J27" i="1" s="1"/>
  <c r="H26" i="1"/>
  <c r="J26" i="1" s="1"/>
  <c r="H25" i="1"/>
  <c r="J25" i="1" s="1"/>
  <c r="H24" i="1"/>
  <c r="J24" i="1" s="1"/>
  <c r="J29" i="1" l="1"/>
  <c r="H29" i="1"/>
  <c r="H17" i="1" l="1"/>
  <c r="J17" i="1" s="1"/>
  <c r="J18" i="1" s="1"/>
  <c r="H18" i="1" l="1"/>
  <c r="H12" i="1"/>
  <c r="H5" i="1"/>
  <c r="J5" i="1" s="1"/>
  <c r="H4" i="1"/>
  <c r="J4" i="1" s="1"/>
  <c r="H3" i="1"/>
  <c r="J3" i="1" s="1"/>
  <c r="J12" i="1" l="1"/>
  <c r="J13" i="1" s="1"/>
  <c r="H13" i="1"/>
  <c r="J6" i="1"/>
  <c r="H6" i="1"/>
  <c r="H33" i="1" l="1"/>
  <c r="J33" i="1"/>
</calcChain>
</file>

<file path=xl/sharedStrings.xml><?xml version="1.0" encoding="utf-8"?>
<sst xmlns="http://schemas.openxmlformats.org/spreadsheetml/2006/main" count="79" uniqueCount="40">
  <si>
    <t>Ilość</t>
  </si>
  <si>
    <t>1.</t>
  </si>
  <si>
    <t>Lp.</t>
  </si>
  <si>
    <t>J.m.</t>
  </si>
  <si>
    <t>Opis przedmiotu zamówienia</t>
  </si>
  <si>
    <t>Wartość netto zł</t>
  </si>
  <si>
    <t>Cena jednostkowa netto zł</t>
  </si>
  <si>
    <t>Wartość brutto zł</t>
  </si>
  <si>
    <t>Nazwa handlowa/ Numer Katalogowy</t>
  </si>
  <si>
    <t>Producent / wielkość opakowania</t>
  </si>
  <si>
    <t>Data ważności certyfikatu zgodności (jeżeli dotyczy)</t>
  </si>
  <si>
    <t>Klasa wyrobu medycznego</t>
  </si>
  <si>
    <t>2.</t>
  </si>
  <si>
    <t>3.</t>
  </si>
  <si>
    <t>Razem:</t>
  </si>
  <si>
    <t xml:space="preserve">Monitor o cechach następujacych:
wyjście video: HDMI i 3G-SDI (1920 x 1080p, 60 fps)
możliwość podłączenia urządzenia zewnętrznego za pomocą złącza USB 3.0 typ A (2 złącza)
podłączenie endoskopu do procesora za pomocą przewodu
funkcja wyostrzenia obrazu, adaptacyjna kontrola światła
typ ekranu: 12,8” kolorowy TFT LCD, funkcja automatycznego rozpoznawania endoskopów: model, średnica kanału roboczego, średnica pancerza sondy, umożliwia zapis filmów i zdjęć
wbudowana pojemność przechowywania 32 GB. Posiada 2 wyjścia USB,
zewnętrzny port USB do zapisu i przenoszenia danych na urządzenie przenośne
możliwość podłączenia się do systemem PACS poprzez DICOM
antyrefleksyjny ekran dotykowy
funkcja wyświetlania obrazu z dwóch urządzeń w czasie rzeczywistym z podziałem ekranu na 2 części
nagrywanie filmów bezpośrednio na wbudowany dysk
wbudowany system archiwizacji danych umożliwiający tworzenie i zapis raportów
funkcja powiększenia obrazu – 2 tryby
złącze Ethernet RJ45, 10/100/1000 Mbps
tryb regulacji poziomu tonu kolorów
uchwyt na zasilacz oraz opakowanie z endoskopem
podgląd ustawień użytkownika
tryb pracy ciągłej bez konieczności każdorazowego wyłączenia procesora wideo przy podłączeniu kolejnego endoskopu
wyposażony w trzy wejścia do podłączenia bronchoskopów min. dwóch różnych generacji, rurek jedno lub dwuświatłowych z torem wizyjnym, cystoskopów, endoskopów laryngologicznych
waga ok 3000 g (=/_)500 g2
-możliwość wykonywania zdjęć i nagrywania filmów z procedur z jednoczesnym zapisem w pamięci wewnętrznej
-możliwość przesyłania obrazu na zewnętrzny monitor  za pomocą HDMI lub SDI
-wskaźnik stanu naładowania baterii </t>
  </si>
  <si>
    <t>Rurki jednoświatłowe (jednoświatłowa z torem wizyjnym)
Rurka jednoświatłowa z systemem video ze zintegrowanym torem wizyjnym
Rurki intubacyjna SLT w rozmiarach do wyboru przez Zamawiającego: 
7,0 mm 
7,5 mm 
8,0 mm 
Rurka jednoświatłowa z torem wizyjnym o długości 323 mm
Rurki dotchawicze SLT w rozmiarach do wyboru przez Zamawiającego: 7.0 mm (śr. wewn 4.6 mm / śr. zewn. 10.0 mm), 7.5 mm (śr. wewn 4.8 mm / śr. zewn. 10.5 mm), 8.0 mm (śr. wewn 5.2 mm / śr. zewn. 11.0 mm)  
Kamera CMOS, źródło światła – 2 białe diody LED
Wykonana z medycznego PCV, z dodatkowym portem iniekcyjnym do płukania optyki kamery
Mankiet wysokoobjętościowy, niskociśnieniowy
Długość kabla łączącego z monitorem 2000mm (+/-50 mm)
Twardość: 85 w skali Shore A
Produkt sterylny, nie zawera ftalanów
Produkt kompatybilny z monitorem Ambu aView i aView 2 Advance</t>
  </si>
  <si>
    <t>szt.</t>
  </si>
  <si>
    <t>Stawka podatku VAT [%]</t>
  </si>
  <si>
    <t>szt</t>
  </si>
  <si>
    <t>Elektroda do czasowej stymulacji serca, konfiguracja końca zagięta, jałowa, nietoskyczna, apirogenna, rozmiar od f5 do f8</t>
  </si>
  <si>
    <t xml:space="preserve">Zadanie 1. Bronchoskopy jednorazowe </t>
  </si>
  <si>
    <t xml:space="preserve">Bronchoskop jednorazowy dla jednego pacjenta, sterylny.  Slim 3.8/1.2, Regular 5.0/2.2, Large 5.2/2.8 - 1 szt.
- technologia video składająca się z kamery, źródło światła LED
- pole widzenia min. 85°- głębia ostrości 6-50 mm (+/- 2 mm)
- oświetlenie LED, min. 2 diody - długość części roboczej min. 600 mm
- możliwość manipulacji w jednej płaszczyźnie sekcją giętą części roboczej
- zakres regulacji co najmniej do góry 180°, do dołu 160°
- endoskop w trzech rozmiarach do wyboru przez Zamawiającego:
- z kanałem roboczym o średnicy min. 2,6 mm; 2.0 mm; 1,2 mm z możliwością odsysania przez kanał roboczy; do stosowania z rurką 
intubacyjną o minimalnym rozmiarze (średnicy wewnętrznej) 6,0 mm; 7.0 mm; 5,0 mm
- wejście do kanału roboczego umieszczone od góry rękojeści bronchoskopu
- podłączenie do ssaka z boku rękojeści
- jednorazowy bronchoskop kompatybilny z pojemnikami do pobierania wydzielin w systemie zamkniętym nie zawierający lateksu
</t>
  </si>
  <si>
    <t>Zadanie 2. Elektrody do stymulacji serca</t>
  </si>
  <si>
    <t>plaster do
mocowania cewników CVC, Midline, PICC,
cewników dializacyjnych oraz linii tętniczych,</t>
  </si>
  <si>
    <t xml:space="preserve">Zadanie 3. Plastry do mocowania cewników </t>
  </si>
  <si>
    <t>Nazwa handlowa/ producent</t>
  </si>
  <si>
    <t>Numer katalogowy/ ilość w opakowaniu</t>
  </si>
  <si>
    <t>Cena jednostkowa netto 
[zł]</t>
  </si>
  <si>
    <t>Wartość zamówienia netto [zł]</t>
  </si>
  <si>
    <t>Stawka podatku VAT 
[%]</t>
  </si>
  <si>
    <t>Wartość zamówienia brutto 
[zł]</t>
  </si>
  <si>
    <r>
      <t xml:space="preserve">Data ważności certyfikatu zgodności 
</t>
    </r>
    <r>
      <rPr>
        <sz val="7"/>
        <color rgb="FF000000"/>
        <rFont val="Arial"/>
        <family val="2"/>
        <charset val="238"/>
      </rPr>
      <t>(jeżeli dotyczy)</t>
    </r>
  </si>
  <si>
    <t>Cewnik jednokanałowy, poliuretanowy do krótko i średnioterminowego stosowania(do 29 dni), wprowadzany techniką seldingera, dedykowany pacjentom z utrudnionym dostępem żylnym lub pacjentom wymagającym leczenia przez więcej niż 6 dni bez wskazań do uzyskania dostępu centralnego. Parametry3Fr:długość 8, 10  cm, maks. szybkość przepływu(ml/s)od 1 do 1,5; przepływ grawitacyjny ml/min 13-18,długość igły 4 i 7cm;maks. ciśnienie psi 100, zewn, średnica cewnika 1mm;  4Fr:długość 8, 10, 12  cm, maks. szybkość przepływu (ml/s) 5,przepływ grawitacyjny ml/min 24-28, długość igły7cm, ,maks ciśnienie psi:300, zewn. średnica cewnika 1,4mm;  Skład zestawu: cewnik poliuretanowy ze zintegrowaną linią przedłużającą i elastyczną końcówką stożkową; igłą 21G-7cm; z prostym prowadnikiem nitinolowym o średnicy 0,53mm,długości 29,40 i 50cm, rozszerzacz</t>
  </si>
  <si>
    <t>Cewnik jednokanałowy, poliuretanowy do krótko i średnioterminowego stosowania(do 29 dni), wprowadzany techniką Seldingera, dedykowany pacjentom z utrudnionym dostępem żylnym lub pacjentom wymagającym leczenia przez więcej niż 6 dni bez wskazań do uzyskania dostępu centralnego. Parametry3Fr:długość 8,10 , 12, 15, 20  cm, maks. szybkość przepływu(ml/s)od 1 do 1,5; przepływ grawitacyjny ml/min 13-18,długość igły 4 i 7cm;maks. ciśnienie psi 100, zewn, średnica cewnika 1mm;  4Fr:długość 8, 10, 12  cm, maks. szybkość przepływu (ml/s) 5,przepływ grawitacyjny ml/min 24-28, długość igły7cm, ,maks ciśnienie psi:300, zewn. średnica cewnika 1,4mm;  Skład zestawu: cewnik poliuretanowy ze zintegrowaną linią przedłużającą i elastyczną końcówką stożkową ;igłą 21G-7cm; z prostym prowadnikiem ze stali nierdzewnej o średnicy 0,53mm,długości 29,40 i 50cm, rozszerzacz</t>
  </si>
  <si>
    <t>Bezigłowy zestaw przedłużający z 3 kanałami ,3 złączami bezigłowymi i  zaciskami , o średnicy 1,5 x 2,5 mm x 0,36ml   6 cm  lub 10 cm PUR</t>
  </si>
  <si>
    <t>Sterylny system mocowania cewnika wkłucia centralnego, pasujący do wszystkich stosowanych na rynku wkłuć. Samorozprężalny plaster o dużej przepuszczalności, blokujący cewnik  nie powodując jego zamknięcia. Odporny na działanie wody.Bez lateksu i nie zawierający ftalanów.</t>
  </si>
  <si>
    <t>Korek do pasywnej dezynfekcji  łączników bezigłowych, na bazie 70% alkoholu izopropylowego. Korek  zapewnia szybką i skuteczną dezynfekcję łącznika. Można pozostawić korek na łączniku do 7dni. Dezynfekcja łącznika w ciągu 1 minuty od założenia korka. Paski po 10 szt., 25 pasków w pudełku, 10 pudełek na opakowanie.</t>
  </si>
  <si>
    <t>RAZEM</t>
  </si>
  <si>
    <t>Zadanie nr 4 Wkłucia średnioterminowe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</si>
</sst>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164" formatCode="#,##0.00\ [$zł-415];[Red]\-#,##0.00\ [$zł-415]"/>
    <numFmt numFmtId="165" formatCode="#,##0.00&quot; &quot;[$zł-415];[Red]&quot;-&quot;#,##0.00&quot; &quot;[$zł-415]"/>
    <numFmt numFmtId="166" formatCode="[$-415]General"/>
    <numFmt numFmtId="167" formatCode="&quot; &quot;#,##0.00&quot; &quot;[$zł-415]&quot; &quot;;&quot;-&quot;#,##0.00&quot; &quot;[$zł-415]&quot; &quot;;&quot;-&quot;00&quot; &quot;[$zł-415]&quot; &quot;;@&quot; &quot;"/>
    <numFmt numFmtId="168" formatCode="[$-415]#,##0"/>
    <numFmt numFmtId="169" formatCode="&quot; &quot;#,##0.00&quot; zł &quot;;&quot;-&quot;#,##0.00&quot; zł &quot;;&quot;-&quot;#&quot; zł &quot;;@&quot; &quot;"/>
    <numFmt numFmtId="170" formatCode="[$-415]0"/>
    <numFmt numFmtId="171" formatCode="[$-415]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7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164" fontId="2" fillId="0" borderId="0"/>
    <xf numFmtId="165" fontId="3" fillId="0" borderId="0"/>
    <xf numFmtId="0" fontId="9" fillId="0" borderId="0"/>
    <xf numFmtId="167" fontId="9" fillId="0" borderId="0"/>
    <xf numFmtId="165" fontId="9" fillId="0" borderId="0" applyBorder="0" applyProtection="0"/>
    <xf numFmtId="166" fontId="9" fillId="0" borderId="0" applyBorder="0" applyProtection="0"/>
    <xf numFmtId="169" fontId="3" fillId="0" borderId="0" applyBorder="0" applyProtection="0"/>
    <xf numFmtId="9" fontId="1" fillId="0" borderId="0" applyFont="0" applyFill="0" applyBorder="0" applyAlignment="0" applyProtection="0"/>
    <xf numFmtId="171" fontId="3" fillId="0" borderId="0" applyBorder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44" fontId="6" fillId="0" borderId="1" xfId="1" applyFont="1" applyBorder="1" applyAlignment="1">
      <alignment vertical="center" wrapText="1"/>
    </xf>
    <xf numFmtId="3" fontId="5" fillId="0" borderId="0" xfId="0" applyNumberFormat="1" applyFont="1"/>
    <xf numFmtId="0" fontId="5" fillId="0" borderId="0" xfId="0" applyFont="1"/>
    <xf numFmtId="0" fontId="8" fillId="0" borderId="1" xfId="0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 wrapText="1"/>
    </xf>
    <xf numFmtId="0" fontId="4" fillId="0" borderId="0" xfId="0" applyFont="1"/>
    <xf numFmtId="0" fontId="11" fillId="0" borderId="0" xfId="0" applyFont="1"/>
    <xf numFmtId="44" fontId="10" fillId="0" borderId="6" xfId="1" applyFont="1" applyBorder="1" applyAlignment="1">
      <alignment vertical="center" wrapText="1"/>
    </xf>
    <xf numFmtId="44" fontId="10" fillId="0" borderId="7" xfId="1" applyFont="1" applyBorder="1" applyAlignment="1">
      <alignment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5" fontId="8" fillId="2" borderId="2" xfId="3" applyFont="1" applyFill="1" applyBorder="1" applyAlignment="1" applyProtection="1">
      <alignment horizontal="center" vertical="center" wrapText="1"/>
    </xf>
    <xf numFmtId="168" fontId="8" fillId="2" borderId="2" xfId="3" applyNumberFormat="1" applyFont="1" applyFill="1" applyBorder="1" applyAlignment="1" applyProtection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6" fontId="12" fillId="4" borderId="1" xfId="4" applyNumberFormat="1" applyFont="1" applyFill="1" applyBorder="1" applyAlignment="1" applyProtection="1">
      <alignment horizontal="center" vertical="center" wrapText="1"/>
    </xf>
    <xf numFmtId="3" fontId="12" fillId="4" borderId="1" xfId="4" applyNumberFormat="1" applyFont="1" applyFill="1" applyBorder="1" applyAlignment="1" applyProtection="1">
      <alignment horizontal="center" vertical="center" wrapText="1"/>
    </xf>
    <xf numFmtId="4" fontId="12" fillId="4" borderId="1" xfId="4" applyNumberFormat="1" applyFont="1" applyFill="1" applyBorder="1" applyAlignment="1" applyProtection="1">
      <alignment horizontal="center" vertical="center" wrapText="1"/>
    </xf>
    <xf numFmtId="9" fontId="12" fillId="4" borderId="1" xfId="4" applyNumberFormat="1" applyFont="1" applyFill="1" applyBorder="1" applyAlignment="1" applyProtection="1">
      <alignment horizontal="center" vertical="center" wrapText="1"/>
    </xf>
    <xf numFmtId="4" fontId="12" fillId="4" borderId="1" xfId="5" applyNumberFormat="1" applyFont="1" applyFill="1" applyBorder="1" applyAlignment="1" applyProtection="1">
      <alignment horizontal="center" vertical="center" wrapText="1"/>
    </xf>
    <xf numFmtId="0" fontId="12" fillId="4" borderId="1" xfId="4" applyFont="1" applyFill="1" applyBorder="1" applyAlignment="1" applyProtection="1">
      <alignment horizontal="center" vertical="center" wrapText="1"/>
    </xf>
    <xf numFmtId="165" fontId="8" fillId="0" borderId="2" xfId="6" applyFont="1" applyFill="1" applyBorder="1" applyAlignment="1" applyProtection="1">
      <alignment wrapText="1"/>
    </xf>
    <xf numFmtId="165" fontId="13" fillId="2" borderId="2" xfId="3" applyFont="1" applyFill="1" applyBorder="1" applyAlignment="1" applyProtection="1">
      <alignment horizontal="center" vertical="center" wrapText="1"/>
    </xf>
    <xf numFmtId="2" fontId="8" fillId="2" borderId="2" xfId="8" applyNumberFormat="1" applyFont="1" applyFill="1" applyBorder="1" applyAlignment="1" applyProtection="1">
      <alignment horizontal="center" vertical="center" wrapText="1"/>
    </xf>
    <xf numFmtId="2" fontId="8" fillId="0" borderId="2" xfId="6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1" fontId="8" fillId="3" borderId="9" xfId="6" applyNumberFormat="1" applyFont="1" applyFill="1" applyBorder="1" applyAlignment="1" applyProtection="1">
      <alignment horizontal="center" vertical="center"/>
    </xf>
    <xf numFmtId="165" fontId="8" fillId="3" borderId="9" xfId="6" applyFont="1" applyFill="1" applyBorder="1" applyAlignment="1" applyProtection="1">
      <alignment horizontal="center" vertical="center" wrapText="1"/>
    </xf>
    <xf numFmtId="0" fontId="8" fillId="3" borderId="9" xfId="6" applyNumberFormat="1" applyFont="1" applyFill="1" applyBorder="1" applyAlignment="1" applyProtection="1">
      <alignment horizontal="center" vertical="center" wrapText="1"/>
    </xf>
    <xf numFmtId="2" fontId="8" fillId="3" borderId="9" xfId="6" applyNumberFormat="1" applyFont="1" applyFill="1" applyBorder="1" applyAlignment="1" applyProtection="1">
      <alignment horizontal="center" vertical="center" wrapText="1"/>
    </xf>
    <xf numFmtId="9" fontId="8" fillId="3" borderId="9" xfId="6" applyNumberFormat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0" fontId="8" fillId="2" borderId="2" xfId="3" applyNumberFormat="1" applyFont="1" applyFill="1" applyBorder="1" applyAlignment="1" applyProtection="1">
      <alignment horizontal="center" vertical="center" wrapText="1"/>
    </xf>
    <xf numFmtId="165" fontId="6" fillId="0" borderId="2" xfId="3" applyFont="1" applyFill="1" applyBorder="1" applyAlignment="1" applyProtection="1">
      <alignment vertical="center" wrapText="1"/>
    </xf>
    <xf numFmtId="9" fontId="8" fillId="2" borderId="2" xfId="9" applyFont="1" applyFill="1" applyBorder="1" applyAlignment="1" applyProtection="1">
      <alignment horizontal="center" vertical="center" wrapText="1"/>
    </xf>
    <xf numFmtId="165" fontId="8" fillId="0" borderId="2" xfId="6" applyFont="1" applyFill="1" applyBorder="1" applyAlignment="1" applyProtection="1">
      <alignment vertical="center" wrapText="1"/>
    </xf>
    <xf numFmtId="2" fontId="12" fillId="0" borderId="1" xfId="6" applyNumberFormat="1" applyFont="1" applyFill="1" applyBorder="1" applyAlignment="1" applyProtection="1">
      <alignment horizontal="center" vertical="center"/>
    </xf>
    <xf numFmtId="9" fontId="8" fillId="5" borderId="1" xfId="10" applyNumberFormat="1" applyFont="1" applyFill="1" applyBorder="1" applyAlignment="1" applyProtection="1">
      <alignment horizontal="center" vertical="center" wrapText="1"/>
    </xf>
    <xf numFmtId="0" fontId="8" fillId="5" borderId="1" xfId="6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65" fontId="12" fillId="6" borderId="8" xfId="6" applyFont="1" applyFill="1" applyBorder="1" applyAlignment="1" applyProtection="1">
      <alignment horizontal="left" vertical="center"/>
    </xf>
    <xf numFmtId="170" fontId="12" fillId="0" borderId="1" xfId="7" applyNumberFormat="1" applyFont="1" applyFill="1" applyBorder="1" applyAlignment="1" applyProtection="1">
      <alignment horizontal="right" vertical="center"/>
    </xf>
  </cellXfs>
  <cellStyles count="11">
    <cellStyle name="Excel Built-in Currency" xfId="5"/>
    <cellStyle name="Excel Built-in Currency 1" xfId="8"/>
    <cellStyle name="Excel Built-in Normal 1" xfId="3"/>
    <cellStyle name="Excel Built-in Normal 3 2" xfId="7"/>
    <cellStyle name="Excel Built-in Normal 5" xfId="4"/>
    <cellStyle name="Excel Built-in Percent 1" xfId="10"/>
    <cellStyle name="Normalny" xfId="0" builtinId="0"/>
    <cellStyle name="Normalny 2" xfId="2"/>
    <cellStyle name="Normalny 4" xfId="6"/>
    <cellStyle name="Procentowy" xfId="9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="96" zoomScaleNormal="96" workbookViewId="0">
      <selection activeCell="B25" sqref="B25"/>
    </sheetView>
  </sheetViews>
  <sheetFormatPr defaultRowHeight="15" x14ac:dyDescent="0.25"/>
  <cols>
    <col min="1" max="1" width="5.7109375" style="2" customWidth="1"/>
    <col min="2" max="2" width="89.7109375" style="2" customWidth="1"/>
    <col min="3" max="3" width="17.42578125" style="2" customWidth="1"/>
    <col min="4" max="4" width="13.140625" style="2" customWidth="1"/>
    <col min="5" max="5" width="7.7109375" style="2" customWidth="1"/>
    <col min="6" max="6" width="9.5703125" style="5" customWidth="1"/>
    <col min="7" max="7" width="11.85546875" style="3" customWidth="1"/>
    <col min="8" max="8" width="13.140625" style="3" customWidth="1"/>
    <col min="9" max="9" width="9.140625" style="4" customWidth="1"/>
    <col min="10" max="10" width="13.28515625" style="3" customWidth="1"/>
    <col min="11" max="11" width="14.85546875" style="2" customWidth="1"/>
    <col min="12" max="12" width="15.85546875" style="11" customWidth="1"/>
    <col min="13" max="13" width="12.140625" style="12" customWidth="1"/>
    <col min="14" max="14" width="11.28515625" style="12" customWidth="1"/>
    <col min="15" max="15" width="9.140625" style="12"/>
  </cols>
  <sheetData>
    <row r="1" spans="1:15" x14ac:dyDescent="0.25">
      <c r="A1" s="1" t="s">
        <v>21</v>
      </c>
    </row>
    <row r="2" spans="1:15" ht="51" x14ac:dyDescent="0.25">
      <c r="A2" s="24" t="s">
        <v>2</v>
      </c>
      <c r="B2" s="25" t="s">
        <v>4</v>
      </c>
      <c r="C2" s="26" t="s">
        <v>8</v>
      </c>
      <c r="D2" s="26" t="s">
        <v>9</v>
      </c>
      <c r="E2" s="26" t="s">
        <v>3</v>
      </c>
      <c r="F2" s="27" t="s">
        <v>0</v>
      </c>
      <c r="G2" s="28" t="s">
        <v>6</v>
      </c>
      <c r="H2" s="28" t="s">
        <v>5</v>
      </c>
      <c r="I2" s="29" t="s">
        <v>18</v>
      </c>
      <c r="J2" s="30" t="s">
        <v>7</v>
      </c>
      <c r="K2" s="31" t="s">
        <v>11</v>
      </c>
      <c r="L2" s="31" t="s">
        <v>10</v>
      </c>
    </row>
    <row r="3" spans="1:15" ht="357" x14ac:dyDescent="0.25">
      <c r="A3" s="6" t="s">
        <v>1</v>
      </c>
      <c r="B3" s="13" t="s">
        <v>15</v>
      </c>
      <c r="C3" s="7"/>
      <c r="D3" s="7"/>
      <c r="E3" s="20" t="s">
        <v>17</v>
      </c>
      <c r="F3" s="21">
        <v>1</v>
      </c>
      <c r="G3" s="8"/>
      <c r="H3" s="8">
        <f>F3*G3</f>
        <v>0</v>
      </c>
      <c r="I3" s="9">
        <v>0.08</v>
      </c>
      <c r="J3" s="8">
        <f>H3*I3+H3</f>
        <v>0</v>
      </c>
      <c r="K3" s="10"/>
      <c r="L3" s="10"/>
    </row>
    <row r="4" spans="1:15" ht="229.5" x14ac:dyDescent="0.25">
      <c r="A4" s="6" t="s">
        <v>12</v>
      </c>
      <c r="B4" s="13" t="s">
        <v>22</v>
      </c>
      <c r="C4" s="7"/>
      <c r="D4" s="7"/>
      <c r="E4" s="20" t="s">
        <v>17</v>
      </c>
      <c r="F4" s="21">
        <v>90</v>
      </c>
      <c r="G4" s="8"/>
      <c r="H4" s="8">
        <f>F4*G4</f>
        <v>0</v>
      </c>
      <c r="I4" s="9">
        <v>0.08</v>
      </c>
      <c r="J4" s="8">
        <f>H4*I4+H4</f>
        <v>0</v>
      </c>
      <c r="K4" s="10"/>
      <c r="L4" s="10"/>
    </row>
    <row r="5" spans="1:15" ht="216.75" x14ac:dyDescent="0.25">
      <c r="A5" s="6" t="s">
        <v>13</v>
      </c>
      <c r="B5" s="13" t="s">
        <v>16</v>
      </c>
      <c r="C5" s="7"/>
      <c r="D5" s="7"/>
      <c r="E5" s="20" t="s">
        <v>17</v>
      </c>
      <c r="F5" s="21">
        <v>10</v>
      </c>
      <c r="G5" s="8"/>
      <c r="H5" s="8">
        <f>F5*G5</f>
        <v>0</v>
      </c>
      <c r="I5" s="9">
        <v>0.08</v>
      </c>
      <c r="J5" s="8">
        <f>H5*I5+H5</f>
        <v>0</v>
      </c>
      <c r="K5" s="10"/>
      <c r="L5" s="10"/>
    </row>
    <row r="6" spans="1:15" s="17" customFormat="1" x14ac:dyDescent="0.25">
      <c r="A6" s="50" t="s">
        <v>14</v>
      </c>
      <c r="B6" s="51"/>
      <c r="C6" s="51"/>
      <c r="D6" s="51"/>
      <c r="E6" s="51"/>
      <c r="F6" s="51"/>
      <c r="G6" s="52"/>
      <c r="H6" s="14">
        <f>SUM(H3:H5)</f>
        <v>0</v>
      </c>
      <c r="I6" s="15"/>
      <c r="J6" s="14">
        <f>SUM(J3:J5)</f>
        <v>0</v>
      </c>
      <c r="K6" s="18"/>
      <c r="L6" s="19"/>
      <c r="M6" s="16"/>
      <c r="N6" s="16"/>
      <c r="O6" s="16"/>
    </row>
    <row r="10" spans="1:15" x14ac:dyDescent="0.25">
      <c r="A10" s="1" t="s">
        <v>23</v>
      </c>
    </row>
    <row r="11" spans="1:15" ht="51" x14ac:dyDescent="0.25">
      <c r="A11" s="24" t="s">
        <v>2</v>
      </c>
      <c r="B11" s="25" t="s">
        <v>4</v>
      </c>
      <c r="C11" s="26" t="s">
        <v>8</v>
      </c>
      <c r="D11" s="26" t="s">
        <v>9</v>
      </c>
      <c r="E11" s="26" t="s">
        <v>3</v>
      </c>
      <c r="F11" s="27" t="s">
        <v>0</v>
      </c>
      <c r="G11" s="28" t="s">
        <v>6</v>
      </c>
      <c r="H11" s="28" t="s">
        <v>5</v>
      </c>
      <c r="I11" s="29" t="s">
        <v>18</v>
      </c>
      <c r="J11" s="30" t="s">
        <v>7</v>
      </c>
      <c r="K11" s="31" t="s">
        <v>11</v>
      </c>
      <c r="L11" s="31" t="s">
        <v>10</v>
      </c>
    </row>
    <row r="12" spans="1:15" ht="26.25" x14ac:dyDescent="0.25">
      <c r="A12" s="6" t="s">
        <v>1</v>
      </c>
      <c r="B12" s="32" t="s">
        <v>20</v>
      </c>
      <c r="C12" s="33"/>
      <c r="D12" s="33"/>
      <c r="E12" s="22" t="s">
        <v>17</v>
      </c>
      <c r="F12" s="23">
        <v>4</v>
      </c>
      <c r="G12" s="35"/>
      <c r="H12" s="8">
        <f>F12*G12</f>
        <v>0</v>
      </c>
      <c r="I12" s="9">
        <v>0.08</v>
      </c>
      <c r="J12" s="8">
        <f>H12*I12+H12</f>
        <v>0</v>
      </c>
      <c r="K12" s="10"/>
      <c r="L12" s="10"/>
    </row>
    <row r="13" spans="1:15" x14ac:dyDescent="0.25">
      <c r="H13" s="3">
        <f>H12</f>
        <v>0</v>
      </c>
      <c r="J13" s="3">
        <f>J12</f>
        <v>0</v>
      </c>
    </row>
    <row r="15" spans="1:15" x14ac:dyDescent="0.25">
      <c r="A15" s="2" t="s">
        <v>25</v>
      </c>
    </row>
    <row r="16" spans="1:15" ht="51" x14ac:dyDescent="0.25">
      <c r="A16" s="24" t="s">
        <v>2</v>
      </c>
      <c r="B16" s="25" t="s">
        <v>4</v>
      </c>
      <c r="C16" s="26" t="s">
        <v>8</v>
      </c>
      <c r="D16" s="26" t="s">
        <v>9</v>
      </c>
      <c r="E16" s="26" t="s">
        <v>3</v>
      </c>
      <c r="F16" s="27" t="s">
        <v>0</v>
      </c>
      <c r="G16" s="28" t="s">
        <v>6</v>
      </c>
      <c r="H16" s="28" t="s">
        <v>5</v>
      </c>
      <c r="I16" s="29" t="s">
        <v>18</v>
      </c>
      <c r="J16" s="30" t="s">
        <v>7</v>
      </c>
      <c r="K16" s="31" t="s">
        <v>11</v>
      </c>
      <c r="L16" s="31" t="s">
        <v>10</v>
      </c>
    </row>
    <row r="17" spans="1:12" ht="39" x14ac:dyDescent="0.25">
      <c r="A17" s="6" t="s">
        <v>1</v>
      </c>
      <c r="B17" s="32" t="s">
        <v>24</v>
      </c>
      <c r="C17" s="33"/>
      <c r="D17" s="33"/>
      <c r="E17" s="22" t="s">
        <v>17</v>
      </c>
      <c r="F17" s="23">
        <v>50</v>
      </c>
      <c r="G17" s="35"/>
      <c r="H17" s="8">
        <f>F17*G17</f>
        <v>0</v>
      </c>
      <c r="I17" s="9">
        <v>0.08</v>
      </c>
      <c r="J17" s="8">
        <f>H17*I17+H17</f>
        <v>0</v>
      </c>
      <c r="K17" s="10"/>
      <c r="L17" s="10"/>
    </row>
    <row r="18" spans="1:12" x14ac:dyDescent="0.25">
      <c r="B18" s="36"/>
      <c r="H18" s="3">
        <f>H17</f>
        <v>0</v>
      </c>
      <c r="J18" s="3">
        <f>J17</f>
        <v>0</v>
      </c>
    </row>
    <row r="22" spans="1:12" x14ac:dyDescent="0.25">
      <c r="A22" s="53" t="s">
        <v>39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51" x14ac:dyDescent="0.25">
      <c r="A23" s="37" t="s">
        <v>2</v>
      </c>
      <c r="B23" s="38" t="s">
        <v>4</v>
      </c>
      <c r="C23" s="38" t="s">
        <v>26</v>
      </c>
      <c r="D23" s="38" t="s">
        <v>27</v>
      </c>
      <c r="E23" s="38" t="s">
        <v>3</v>
      </c>
      <c r="F23" s="39" t="s">
        <v>0</v>
      </c>
      <c r="G23" s="40" t="s">
        <v>28</v>
      </c>
      <c r="H23" s="40" t="s">
        <v>29</v>
      </c>
      <c r="I23" s="41" t="s">
        <v>30</v>
      </c>
      <c r="J23" s="40" t="s">
        <v>31</v>
      </c>
      <c r="K23" s="38" t="s">
        <v>11</v>
      </c>
      <c r="L23" s="42" t="s">
        <v>32</v>
      </c>
    </row>
    <row r="24" spans="1:12" ht="114.75" x14ac:dyDescent="0.25">
      <c r="A24" s="43">
        <v>1</v>
      </c>
      <c r="B24" s="44" t="s">
        <v>33</v>
      </c>
      <c r="C24" s="33"/>
      <c r="D24" s="33"/>
      <c r="E24" s="22" t="s">
        <v>19</v>
      </c>
      <c r="F24" s="23">
        <v>20</v>
      </c>
      <c r="G24" s="34"/>
      <c r="H24" s="34">
        <f>F24*G24</f>
        <v>0</v>
      </c>
      <c r="I24" s="45">
        <v>0.08</v>
      </c>
      <c r="J24" s="34">
        <f>H24*I24+H24</f>
        <v>0</v>
      </c>
      <c r="K24" s="35"/>
      <c r="L24" s="35"/>
    </row>
    <row r="25" spans="1:12" ht="127.5" x14ac:dyDescent="0.25">
      <c r="A25" s="43">
        <v>2</v>
      </c>
      <c r="B25" s="46" t="s">
        <v>34</v>
      </c>
      <c r="C25" s="33"/>
      <c r="D25" s="33"/>
      <c r="E25" s="22" t="s">
        <v>19</v>
      </c>
      <c r="F25" s="23">
        <v>20</v>
      </c>
      <c r="G25" s="34"/>
      <c r="H25" s="34">
        <f>F25*G25</f>
        <v>0</v>
      </c>
      <c r="I25" s="45">
        <v>0.08</v>
      </c>
      <c r="J25" s="34">
        <f>H25*I25+H25</f>
        <v>0</v>
      </c>
      <c r="K25" s="35"/>
      <c r="L25" s="35"/>
    </row>
    <row r="26" spans="1:12" ht="26.25" x14ac:dyDescent="0.25">
      <c r="A26" s="43">
        <v>3</v>
      </c>
      <c r="B26" s="32" t="s">
        <v>35</v>
      </c>
      <c r="C26" s="33"/>
      <c r="D26" s="33"/>
      <c r="E26" s="22" t="s">
        <v>19</v>
      </c>
      <c r="F26" s="23">
        <v>40</v>
      </c>
      <c r="G26" s="34"/>
      <c r="H26" s="34">
        <f>F26*G26</f>
        <v>0</v>
      </c>
      <c r="I26" s="45">
        <v>0.08</v>
      </c>
      <c r="J26" s="34">
        <f>H26*I26+H26</f>
        <v>0</v>
      </c>
      <c r="K26" s="35"/>
      <c r="L26" s="35"/>
    </row>
    <row r="27" spans="1:12" ht="38.25" x14ac:dyDescent="0.25">
      <c r="A27" s="43">
        <v>4</v>
      </c>
      <c r="B27" s="46" t="s">
        <v>36</v>
      </c>
      <c r="C27" s="33"/>
      <c r="D27" s="33"/>
      <c r="E27" s="22" t="s">
        <v>19</v>
      </c>
      <c r="F27" s="23">
        <v>60</v>
      </c>
      <c r="G27" s="34"/>
      <c r="H27" s="34">
        <f>F27*G27</f>
        <v>0</v>
      </c>
      <c r="I27" s="45">
        <v>0.08</v>
      </c>
      <c r="J27" s="34">
        <f>H27*I27+H27</f>
        <v>0</v>
      </c>
      <c r="K27" s="35"/>
      <c r="L27" s="35"/>
    </row>
    <row r="28" spans="1:12" ht="51.75" x14ac:dyDescent="0.25">
      <c r="A28" s="43">
        <v>5</v>
      </c>
      <c r="B28" s="32" t="s">
        <v>37</v>
      </c>
      <c r="C28" s="33"/>
      <c r="D28" s="33"/>
      <c r="E28" s="22" t="s">
        <v>19</v>
      </c>
      <c r="F28" s="23">
        <v>1000</v>
      </c>
      <c r="G28" s="34"/>
      <c r="H28" s="34">
        <f>F28*G28</f>
        <v>0</v>
      </c>
      <c r="I28" s="45">
        <v>0.08</v>
      </c>
      <c r="J28" s="34">
        <f>H28*I28+H28</f>
        <v>0</v>
      </c>
      <c r="K28" s="35"/>
      <c r="L28" s="35"/>
    </row>
    <row r="29" spans="1:12" x14ac:dyDescent="0.25">
      <c r="A29" s="54" t="s">
        <v>38</v>
      </c>
      <c r="B29" s="54"/>
      <c r="C29" s="54"/>
      <c r="D29" s="54"/>
      <c r="E29" s="54"/>
      <c r="F29" s="54"/>
      <c r="G29" s="54"/>
      <c r="H29" s="47">
        <f>SUM(H24:H28)</f>
        <v>0</v>
      </c>
      <c r="I29" s="48"/>
      <c r="J29" s="47">
        <f>SUM(J24:J28)</f>
        <v>0</v>
      </c>
      <c r="K29" s="49"/>
      <c r="L29" s="49"/>
    </row>
    <row r="33" spans="8:10" x14ac:dyDescent="0.25">
      <c r="H33" s="3">
        <f>H29+H18+H13+H6</f>
        <v>0</v>
      </c>
      <c r="J33" s="3">
        <f>J29+J18+J13+J6</f>
        <v>0</v>
      </c>
    </row>
  </sheetData>
  <mergeCells count="3">
    <mergeCell ref="A6:G6"/>
    <mergeCell ref="A22:L22"/>
    <mergeCell ref="A29:G29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&amp;C&amp;"Tahoma,Pogrubiony"&amp;14Formularz asortymentowo - cenowy</oddHead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2025-11-19T12:34:09Z</dcterms:modified>
</cp:coreProperties>
</file>