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firstSheet="22" activeTab="26"/>
  </bookViews>
  <sheets>
    <sheet name="Pakiet  nr 1" sheetId="1" r:id="rId1"/>
    <sheet name="Pakiet 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cenowy" sheetId="27" r:id="rId27"/>
    <sheet name=" " sheetId="28" r:id="rId28"/>
  </sheets>
  <definedNames>
    <definedName name="__Anonymous_DB__1">'Pakiet  nr 2'!$L$3:$L$6</definedName>
  </definedNames>
  <calcPr fullCalcOnLoad="1"/>
</workbook>
</file>

<file path=xl/sharedStrings.xml><?xml version="1.0" encoding="utf-8"?>
<sst xmlns="http://schemas.openxmlformats.org/spreadsheetml/2006/main" count="684" uniqueCount="212">
  <si>
    <r>
      <rPr>
        <b/>
        <sz val="14"/>
        <color indexed="8"/>
        <rFont val="Arial"/>
        <family val="2"/>
      </rPr>
      <t>Pakiet  nr 1</t>
    </r>
    <r>
      <rPr>
        <b/>
        <sz val="14"/>
        <rFont val="Arial"/>
        <family val="2"/>
      </rPr>
      <t xml:space="preserve"> Sprzęt do intubacji</t>
    </r>
  </si>
  <si>
    <t>Lp.</t>
  </si>
  <si>
    <t>Nazwa</t>
  </si>
  <si>
    <t>Producent, nazwa, nr katal.</t>
  </si>
  <si>
    <t>J.M.</t>
  </si>
  <si>
    <t>Ilość B</t>
  </si>
  <si>
    <t>Ilość K</t>
  </si>
  <si>
    <t>Ilość P</t>
  </si>
  <si>
    <t>Suma</t>
  </si>
  <si>
    <t>Cena jednostkowa netto</t>
  </si>
  <si>
    <t>Vat%</t>
  </si>
  <si>
    <t>Cena jednostkowa brutto</t>
  </si>
  <si>
    <t>Wartość netto</t>
  </si>
  <si>
    <t>Wartość brutto</t>
  </si>
  <si>
    <t>Filtr oddechowy mechaniczny z funkcją wymiennika ciepła i wilgoci, spełniający wymogi HEPA klasy 13 dla cząstek o najwyższej penetracji Skuteczność filtracji przeciwbakteryjnej 99,9999%} . Zakres objętości oddechowej 150-1200 ml, przestrzeń martwa max 45ml. Waga max. do 28g.</t>
  </si>
  <si>
    <t>szt</t>
  </si>
  <si>
    <t>Filtr oddechowy elektrostatyczny zbudowany z hydrofobowej warstwy filtrującej oraz wydzielonego celulozowego wymiennika ciepła i wilgoci , bakteryjno- wirusowy, skuteczność filtracji 99,999%, przestrzeń martwa max. 55ml,masa max.36g,Vt150-1200ml, sterylny</t>
  </si>
  <si>
    <t>Łącznik 15/22 mm do podłączania rurki intubacyjnej,tracheostomijnej  i rur do respiratora,łącznik 22F od strony respiratora z możliwością podłączenia inhalatora Aeroneb Pro, elastyczna obudowa, wewnętrzna powierzchnia gładka, podwójnie obrotowy ( dający możliwość wykonania bronchoskopii) sterylny.</t>
  </si>
  <si>
    <t>Rurka dooskrzelowa, dwuświatłowa, profilowana, posiadająca w zestawie prowadnicę, 2 podwójne obrotowe łączniki, łącznik Y ,prawa, lewa. W rozmiarach 26, 28, 35, 37, 39, 41 z ostrogą lub bez.</t>
  </si>
  <si>
    <t>Rurka intubacyjna sterylna z miękkiego przezroczystego PCV, ustno-nosowa,z mankietem uszczelniającym{typu Soft-seal, HI-Lo}, wymagany opis rozmiaru rurki na korpusie rurki lub baloniku, wszystkie krawędzie łącznie z otworem Murphego zaoblone, znacznik Rtg na całej długości, znacznik głębokości intubacji,rurki w rozmiarach 2,5-10,0.</t>
  </si>
  <si>
    <t xml:space="preserve"> RAZEM</t>
  </si>
  <si>
    <t>Pakiet  nr 2  Drenaż klatki piersiowej</t>
  </si>
  <si>
    <t>Vat</t>
  </si>
  <si>
    <t>Dren miękki do drenażu opłucnej z trokarem typu trójgraniec, płaskim, oznakowanym rozmiarem, uchwytem z podziałką głębokości na drenie co 2cm z co najmniej 3 otworami, linia widoczna w rtg na drenie, trójgraniec zapakowany w sztywną osłonę, rozm.20,24, 28, 32F</t>
  </si>
  <si>
    <t>Sterylny zestaw do drenażu klatki piersiowej z wydzieloną komorą zastawki wodnej , komorą na wydzielinę o pojemności 2100 ml, z możliwością uzyskania ciśnienia ssania powyżej 25cm H2O. Budowa kompaktowa o wysokości 20-30cm, o stabilnej podstawie, z uchwytem umożliwiającym przenoszenie lub powieszenie. Dren łączący bezlateksowy zabezpieczony przed zagięciem. Wszystkie elementy w jednym sterylnym opakowaniu z podwójnym zabezpieczeniem. Zestaw posiadający dokładny pomiar odessanego płynu, możliwość dokładnej oceny ilości płynu w przypadku drenażu obustronnego, (dwa dreny, każdy do innej komory).</t>
  </si>
  <si>
    <t>Zestaw do punkcji i drenażu jamy opłucnowej metodą Seldingera o składzie: bezpieczna igła Veressa ograniczająca ryzyko omyłkowego nakłucia płuca (poprzez sygnalizację za pomocą zielonego wskaźnika momentu wejścia do jamy opłucnej/otrzewnej) i pozwalającej na wprowadzenie prowadnicy Seldingera; cewnik 9CH lub 12CH (do wyboru) z poliuretanu, widoczny w RTG, z możliwością utrzymania w pacjencie do 29 dni, zakończony układem z automatycznymi zastawkami jednokierunkowymi i posiadający możliwość przełączenia w tryb drenażu z pominięciem zastawek (możliwość drenażu grawitacyjnego, drenażu z podłączeniem mieszków niskociśnieniowych etc.); prowadnica Seldingera pozwalająca na precyzyjną kontrolę przy pozycjonowaniu cewnika; strzykawka luer lock 30 ml, worek do drenażu 2000 ml z kranikiem spustowym i zaworem odpowietrzającym; skalpel; łącznik do systemu drenażowego, linia do przedłużenia cewnika o długości 50 cm (montowana pomiędzy układem zastawek,  a cewnikiem); zacisk nożyczkowy; mocowanie cewnika 
do skóry pacjenta. Zestaw jednorazowy, sterylny.</t>
  </si>
  <si>
    <t xml:space="preserve"> </t>
  </si>
  <si>
    <t xml:space="preserve">  </t>
  </si>
  <si>
    <t>Pakiet nr 3  Maska krtaniowa</t>
  </si>
  <si>
    <t>Maska krtaniowa sterylna, z pompowanym mankietem, jednorazowa z możliwością odsysania treści żołądka. Maska posiada utwardzoną wyprofilowaną rękojeść oraz zabezpieczenie przed zagryzieniem. W rozmiarach 2,5; 3; 4; 5</t>
  </si>
  <si>
    <t>RAZEM</t>
  </si>
  <si>
    <t>Pakiet nr 4 Cewnik w systemie zamkniętym</t>
  </si>
  <si>
    <t>Cewnik w systemie zamkniętym do odsysania pacjentów z rurką tracheostomijną, obrotowy łącznik do zamocowania do obwodu oddechowego oraz obrotowy łącznik do mocowania do rurki tracheostominej z możliwością odłączenia cewnika od łącznika. Końcówka cewnika atraumatyczna. Cewnik z dwoma zastawkami automatycznej komory płuczącej, przeznaczony do utrzymania przy pacjencie do 72 godzin bez rozłączania systemu ( wymiany cewnika). Czas utrzymania poparty badaniami klinicznymi dołączonymi do oferty i zawarty w instrukcji obsługi. W rozmiarach 14CH, 16CH rozmiar kodowany kodem, długość cewnika min.300mm.</t>
  </si>
  <si>
    <t xml:space="preserve">szt </t>
  </si>
  <si>
    <t>Cewnik w systemie zamkniętym do odsysania pacjentów z rurką intubacyjną, obrotowy łącznik do zamocowania do obwodu oddechowego oraz obrotowy łącznik do mocowania do rurki intubacyjnej. Z możliwością odłączenia cewnika od łącznika. Końcówka cewnika atraumatyczna. Cewnik z dwoma zastawkami automatycznej komory płuczącej, przeznaczony do utrzymania przy pacjencie do 72 godzin bez rozłączania systemu ( wymiany cewnika). Czas utrzymania poparty badaniami klinicznymi dołączonymi do oferty i zawarty w instrukcji obsługi. W rozmiarach 14CH, 16CH rozmiar kodowany kodem, długość cewnika min.540mm.</t>
  </si>
  <si>
    <t>Pakiet  nr 5  Rurka tracheostomijna</t>
  </si>
  <si>
    <t>Okulary tlenowe do podawania tlenu do nosa,silikonowe,bezzapachowe,dł. Min. 210 cm, z jednej strony zakończone wąsami wykonanymi z delikatnego 
i bardzo miękkiego materiału typu Sofflex,, a z drugiej strony zakończone uniwersalnym, elastycznym łącznikiem.</t>
  </si>
  <si>
    <t>Rurka tracheostomijna silikonowa jednorazowa zbrojona z regulowanym położeniem kołnierza oraz mankietem uszczelniającym TTS, samoblokującysię mandryn z otworem na prowadnicę Seldingera, centymetrowe znaczniki głębokości, w rozmiarach 6,0-9,0</t>
  </si>
  <si>
    <t>Rurka tracheostomijna silikonowana, fenestracyjna, bez mankietu uszczelniającego,z prowadnicą,w zestawie z koreczkiem i tasiemką, w rozmiarach 6,7, 8, 9</t>
  </si>
  <si>
    <t>Rurka tracheostomijna sterylna wykonana z termoplastycznego PCW, z niskociśnieniowym mankietem uszczelniającym, wyposażonym w samoczynny system ograniczania wzrostu ciśnienia w czasie wentylacji ( typu Soft Seal , Lantza Fome Cuff), wymagany opis  rozmiaru rurki oraz rodzaju mankietu na baloniku kontrolnym lub korpusie rurki wszystkie krawędzie zaoblone, z dodatkowym portem zintegrowanym ze ścianą rurki umożliwiającym odsysanie znad mankietu, w rozmiarach  6,0-9,0</t>
  </si>
  <si>
    <t>Rurka tracheostomijna z miękkim, cienkościennym mankietem niskociśnieniowym typu np.Soft Seal lub HI-Lo z balonikiem kontrolnym wyraźnie wskazującym na wypełnienie mankietu ( płaski przed wypełnieniem} posiadający oznaczenia rozmiaru rurki oraz średnicy mankietu, wykonana z termoplastycznego PCW, posiadająca elastyczny przezroczysty kołnierz z oznaczeniem rozmiaru i długości rurki oraz samoblokujący się mandryn z otworem na prowadnicę Seldingera umożliwiający założenie bądż wymianę rurki, rozmiary 6,0-10,0 (ze stopniowaniem rozmiaru co 1,0 mm) oraz 7,5 mm i 8,5 mm.</t>
  </si>
  <si>
    <t>Rurka tracheostomijna z regulowanym położeniem kołnierza, z termoplastycznego PCW , silikonowana, ze standardowym mankietem niskociśnieniowym, balonik kontrolny z rozmiarem rurki, linia Rtg na całej długości rurki, przezroczysty kołnierz, w zestawie tasiemki mocujące; sterylna, pakowana pojedynczo, rozmiary 6,0-9,0</t>
  </si>
  <si>
    <t>Pakiet nr 6  Przewody tlenowe łączniki</t>
  </si>
  <si>
    <t>Łącznik prosty, łączący worek z rurą oddechową 22mm</t>
  </si>
  <si>
    <t>Łącznik Y, 15/22mm</t>
  </si>
  <si>
    <t>Dren tlenowy do maski 210 cm – 230 cm, bezzapachowy</t>
  </si>
  <si>
    <t>Dren tlenowy do maski 500 cm - 800 cm, bezzapachowy</t>
  </si>
  <si>
    <t>Pakiet nr 7  Materiały hemostatyczne</t>
  </si>
  <si>
    <t>Hemopatch 2,7 x 2,7cm</t>
  </si>
  <si>
    <t>Hemopatch 4,5 x 4,5 cm</t>
  </si>
  <si>
    <t>Hemopatch 4,5 x 9 cm</t>
  </si>
  <si>
    <t xml:space="preserve"> Dopuszcza się awaryjne stosowanie zamienników pod warunkiem tego samego składu chemicznego i tego samego zakresu rejestracji</t>
  </si>
  <si>
    <t>Pakiet 8  Rurki intubacyjne i prowadnice</t>
  </si>
  <si>
    <t>Rozmiar</t>
  </si>
  <si>
    <t xml:space="preserve">Rurki intubacyjne, silikonowane, mankiet niskociśnieniowy w kształcie walca, znacznik głębokości w postaci grubego pierścienia, balonik kontrolny znakowany średnicą mankietu oraz rozmiarem rurki, przeźroczysty łącznik 15mm; rurka anatomicznie wyprofilowana w kształcie łuku, opakowanie z punktowymi zgrzewami zapewniającymi zachowanie anatomicznego kształtu rurki, sterylna
</t>
  </si>
  <si>
    <t>7,0 mm</t>
  </si>
  <si>
    <t>szt.</t>
  </si>
  <si>
    <t>7,5 mm</t>
  </si>
  <si>
    <t>8,0 mm</t>
  </si>
  <si>
    <t>8,5 mm</t>
  </si>
  <si>
    <t>9,0 mm</t>
  </si>
  <si>
    <t>9,5 mm</t>
  </si>
  <si>
    <t>10,0 mm</t>
  </si>
  <si>
    <t xml:space="preserve">Rurki intubacyjne. silikonowane,  do długotrwałej intubacji oznaczenie rozmiaru rurki na łączniku, na rurce i na baloniku kontrolnym, mankiet niskociśnieniowy w kształcie walca, dodatkowy port umożliwiający odsysanie z okolicy podgłośniowej, zakończony uniwersalnym łącznikiem z  zatyczką
otwór MURPHIEGO, nitka kontrastu rtg,
znacznik głębokości w postaci pełnych pierścieni
dren do odsysania w innym kolorze niż dren do napełniania mankietu, rurka anatomicznie wyprofilowana w kształcie łuku, opakowanie z punktowymi zgrzewami zapewniającymi zachowanie anatomicznego kształtu rurki
sterylna, bez zawartości ftalanów
</t>
  </si>
  <si>
    <t xml:space="preserve">Rurka dwuświatłowa typu Robertshaw do intubacji dooskrzelowej lewostronna / prawostronna  niskociśnieniowe mankiety tchawiczy i oskrzelowy  znacznik RTG pakiet musi zawierać dwie złączki  złączkę w kształcie litery Y; dwa cewniki do odsysania
Rurka dwuświatłowa typu Robertshaw do intubacji dooskrzelowej lewostronna / prawostronna niskociśnieniowe mankiety tchawiczy i oskrzelowy znacznik RTG pakiet musi zawierać dwie złączki złączkę w kształcie litery Y; dwa cewniki do odsysania
</t>
  </si>
  <si>
    <t xml:space="preserve">Rurka intubacyjna zbrojona silikonowana z manietem niskociśnieniowym i prowadnicą w środku rurki- prowadnica nie może zawierać aluminium, wyprofilowana anatomicznie w kształcie łuku , rozmiar 2,5 -10,0mm co 5mm, jałowa jednorazowego użytku, podwójny znacznik głębokości (dwa pełne pierścienie), łącznik 15mm zintegrowany na stałe z rurką, zbrojenie rurki na całej długości, podziałka co 1cm, baloniok kontrolny z oznaczeniem rozmiaru rurki, niebieski dren napełniający  </t>
  </si>
  <si>
    <t>Rurka ustno-gardłowa jednorazowa, 
w rozmiarach 1 - 6, rozmiary oznaczone kolorem.</t>
  </si>
  <si>
    <t>Prowadnica intubacyjna do ukształtowania rurki intubacyjnej z zaokrąglonym końcem,w rozmiarach: powyżej 2,5 rozmiaru rurki, sterylna metalowa, powleczona tworzywem plastycznym, bez zawartości ftalanów, długość 340-370mm</t>
  </si>
  <si>
    <t>Prowadnica jednorazowa do trudnych intubacji typu Bougle z wygiętym końcem 15Ch/60cm, materiał o właściwościach poślizgowych, pakowana w sztywny futerał, sterylna</t>
  </si>
  <si>
    <t>Prowadnica jednorazowa z kanałem do wentylacji elastycznie wzmocniona na całej długości ,kanał wewnętrzny do podawania tlenu podczas intubacji, zagięty koniec, jałowa, rozmiar 3,3 i 5,0, długość 830mm</t>
  </si>
  <si>
    <t>Prowadnica wielorazowa do trudnych intubacji typu Bougle z wygiętym końcem 15Ch/60cm, materiał o właściwościach poślizgowych, pakowana w sztywny futerał, sterylna</t>
  </si>
  <si>
    <t>Prowadnica wielorazowa do wymiany rurek intubacyjnych, elastyczna, wzmocniona na całej długości, skalowana co 1 cm, prosty koniec, pakowana w sztywny futerał, 10CH/800mm</t>
  </si>
  <si>
    <t>Rurka tracheostomijna sterylna z miękkiego, przezroczystego PCV bez mankietu uszczelniającego,z uchwytem o płynnej regulacji położenia, sztywne opakowanie chroniące rurkę przed uszkodzeniem, sterylna, w rozmiarach  rozmiary 6,0-9,0</t>
  </si>
  <si>
    <t>Aparat do ćwiczeń oddechowych, wyposażony w rurkę z ustnikiem, zakres pracy kodowany kolorem kulek</t>
  </si>
  <si>
    <t>Maska krtaniowa wygięta -delikatny, pozbawiony nierówności  i ostrych krawędzi mankiet, rurka maski wygięta zgodnie z budową anatomiczną gardła (kąt ok.. 70 st.), zabezpieczenie przed podwijaniem mankietu podczas zakładania w postaci wzmoznionego koniszka,l dren balonika kontrolnego połączony z rurką na min.  1/3 jej długości, znaczniki kontroli prawidłowego usytowania maski, oznaczenia rozmiaru maski, wagi pacjenta, objętości wypełniającej mankiet umieszczone na baloniku kontrolnym, zakres rozmiarów 1-6 (1; 1,5; 2; 2,5; 3;4;5;6;) opis w języku polskim, na opakowaniu jednostkowym widoczny musi być: numer katalogowy (jeśli posiada), data ważności, znak CE</t>
  </si>
  <si>
    <t>Membrana nebulizatora z technologią wibrującej siatki, dla jednego pacjenta (możliwość stosowania do 28 dni) z pojemnikiem na lek 6ml kompatybilna z posiadanym przez Użytkownika Sterownikiem Aeroneb</t>
  </si>
  <si>
    <t xml:space="preserve">Obwód modyfikowany Jackson Rees
rura karbowana 140cm, linia świeżego gazu, trójnik Washington’a, worek oddechowy 0,5l z zaworem, noworodkowy.
</t>
  </si>
  <si>
    <t xml:space="preserve">Obwód oddechowy karbowany do respiratora dla dorosłych
2 rury karbowane o stałej długości 180 cm; rury z PE (polietylenu)
złącza rur 22mmF z EVA (octanu winylu); trójnik Y z dwoma portami zabezpieczonymi zatyczkami przytwierdzonymi do Y; trójnik Y odłączalny od rur umożliwiający podłączenie nebulizatora w gałąź wdechową; kolanko z portem luer lock zabezpieczone stabilnie wkręcanym koreczkiem; zatyczka 22mmF zabezpieczająca układ przed wpadaniem ciał obcych / tester szczelności; wieszak do mocowania rur; czas stosowania do 7 dni (potwierdzenie w instrukcji użycia); czysty mikrobiologicznie; jednorazowy
</t>
  </si>
  <si>
    <t xml:space="preserve">Obwód oddechowy rozciągliwy do aparatów do znieczulenia dla dorosłych:     
dwie rury o zmiennej długości (rozciągliwe) - długość po rozciągnięciu 200cm; dodatkowa rura do worka o zmiennej długości (rozciągliwa) - długość po rozciągnięciu 150cm; pamięć kształtu rur (uformowany obwód zachowuje ustawiony kształt); ryflowane złącza 22mmF z EVA (od strony maszyny) zapewniające stabilne połączenie; średnica rur 22mm; trójnik Y z dwoma portami zabezpieczonymi zatyczkami przytwierdzonymi do trójnika (port o średnicy zewnętrznej 5,75 mm - do pomiaru ciśnienia, i port do pomiaru temperatury o średnicy wewnętrznej 7,7mm); kolanko 15mmM-22mmM/15mmF z portem luer lock z wkręcanym koreczkiem; zatyczka 22mmF zabezpieczająca układ przed wpadaniem ciał obcych / tester szczelności; worek oddechowy bezlateksowy, 2 l - informacja o braku lateksu umieszczona na kołnierzu worka; czysty mikrobiologicznie; opakowanie: folia; jednorazowy 
</t>
  </si>
  <si>
    <t xml:space="preserve">Obwód oddechowy rozciągliwy do aparatów do znieczulenia pediatryczny:  
dwie rury o zmiennej długości (rozciągliwe) - długość po rozciągnięciu 180cm; dodatkowa rura do worka o zmiennej długości (rozciągliwa) - długość po rozciągnięciu 150 cm; pamięć kształtu rur (uformowany obwód zachowuje ustawiony kształt); elastyczne, ryflowane złącza 22mmF z EVA (od strony maszyny) zapewniające stabilne połączenie; średnica rur 15mm; trójnik Y z dwoma portami zabezpieczonymi zatyczkami przytwierdzonymi do trójnika (port o średnicy zewnętrznej 5,75 mm - do pomiaru ciśnienia i port do pomiaru temperatury o średnicy wewnętrznej 7,7mm) ; kolanko 15mmM-22mmM/15mmF z portem luer lock z wkręcanym koreczkiem; zatyczka 22mmF zabezpieczająca układ przed wpadaniem ciał obcych / tester szczelności ; worek oddechowy bezlateteksowy 1litr - informacja o braku lateksu umieszczona na kołnierzu worka; czysty mikrobiologicznie; opakowanie: folia; jednorazowy 
</t>
  </si>
  <si>
    <t xml:space="preserve">Obwód oddechowy współosiowy dla dorosłych (rura w rurze) do respiratora:z funkcją wymiennika ciepła (powietrze wydychane przez pacjenta ogrzewa powietrze wdychane); długość 180 cm z PE (polietylen), średnica rury wewnętrznej 18mm; średnica rury zewnętrznej 30mm ; złącza rur od strony respiratora 22mmF; złącze od strony pacjenta 22mmM/15mmF; rura wydechowa rozciągliwa do 60 cm; złączka kolankowa 15mmM-22mmM/15mmF z portem luer lock i zakręcany koreczek;  zatyczka 22mmF (zabezpieczająca układ przed wpadaniem ciał obcyh / tester szczelności); czas stosowania do 7 dni dla jednego pacjenta potwierdzony w instrukcji użytkowania; opakowanie folia-folia, czysty mikrobiologicznie, jednorazowy
</t>
  </si>
  <si>
    <t>Złącze typu "T" (dla jednego pacjenta) o średnicy 22 mm służące do podłączenia  membrany nebulizatora  z pozycji 6 w układ oddechowy pacjenta</t>
  </si>
  <si>
    <t>Pakiet nr 10    Maski krtaniowe</t>
  </si>
  <si>
    <t>Opis</t>
  </si>
  <si>
    <t>Rozm.</t>
  </si>
  <si>
    <t xml:space="preserve">Maska krtaniowa jednorazowego użytku, z PCV, do wentylacji pacjenta z mankietem o klasycznym kształcie wykonanym z materiału o niskim współczynniku tarcia zmniejszającym opór przy wprowadzaniu i usuwaniu maski. Dren do napełniania mankietu zintegrowany z rurką co chroni przed możliwością uszkodzenia podczas użytkowania, w rozmiarach i zakresach wagowych. Bez lateksu, sterylna
</t>
  </si>
  <si>
    <t>2 - 5</t>
  </si>
  <si>
    <t>Maska nadkrtaniowa. Mankiet maski żelowy, nienadmuchiwany, z blokadą nagłośni. Urządzenie wyposażone w: - stabilizator położenia w jamie ustnej - bloker zgryzu zintegrowany z rurką - kanał gastryczny (nie dotyczy rozmiar 1) umożliwiający wprowadzenie sądy do żołądka. Wykonana z termoplastycznego materiału dopasowującego się do struktur gardła i krtani, zapewniając niezawodne uszczelnienie okolic nadkrtaniowych.  Z możliwością wprowadzenia rurki intubacyjnej lub prowadnika, pakowana wraz z usztywniaczem. Sterylna.</t>
  </si>
  <si>
    <t>3 - 5</t>
  </si>
  <si>
    <t>Maska anestetyczna jednorazowego użytku,nienadmuchiwany, miękki mankiet wykonany z termoplastycznego elastomeru. Rozmiar maski kodowany kolorem mankietu dla lepszej identyfikacji produktu. Bezlateksowa, bez ftalanów. Mikrobiologicznie czysta.
Dostępne rozmiary:
1 - odpowiada klasycznemu 0-1;
2 - odpowiada klasycznemu 2-3;
3 - odpowiada klasycznemu 3-5;
4 - odpowiada klasycznemu 5-6;</t>
  </si>
  <si>
    <t>1 - 5</t>
  </si>
  <si>
    <t>Maska tlenowa  z rezerwuarem dla dorosłych wykonana z miękkiego, plastycznego, przeziernego polipropylenu całkowicie pozbawionego PVC (nie zawiera ftalanów). Posiada mankiet uszczelniający elastomerowy, bezciśnieniowy, termoplastyczny, ściśle obejmujący twarz łącznie z brodą (podwójne uszczelnienie w okolicy brody), rozmiar uniwersalny dla dorosłych, zawory po obu stronach maski, mocowanie za pomocą gumki z możliwością regulacji, rezerwuar tlenowy. W zestawie dren tlenowy odłączalny, przezroczysty o przekroju gwiazdkowym (nie załamującym się), o długości 210cm, końcówka standardowa, wyprofilowany zachyłek nosowy pozbawiony blaszki, jednorazowego użytku, pojedynczo pakowane.</t>
  </si>
  <si>
    <t>x</t>
  </si>
  <si>
    <t>Pakiet nr 11  Sprzęt do znieczulenia przewodowego 1</t>
  </si>
  <si>
    <t>Igła podpajęczynówkowa ze szlifem Quinkego,  z eliptycznym uchytem i pryzmatem zmieniającym barwę w trakcie identyfikacji PMR; 22G x 88mm</t>
  </si>
  <si>
    <t>Igła podpajęczynówkowa ze szlifem Quinkego, z eliptycznym uchytem i pryzmatem zmieniającym barwę w trakcie identyfikacji PMR; 25G x 88mm</t>
  </si>
  <si>
    <t>Igła podpajęczynówkowa ze szlifem Quinkego, z eliptycznym uchytem i pryzmatem zmieniającym barwę w trakcie identyfikacji PMR; 26G x 88mm</t>
  </si>
  <si>
    <t>Igła podpajęczynówkowa ze szlifem Quinkego, z eliptycznym uchytem i pryzmatem zmieniającym barwę w trakcie identyfikacji PMR; 27G x 88mm</t>
  </si>
  <si>
    <t>Igła podpajęczynówkowa ze szlifem Quinkego,  z eliptycznym uchytem i pryzmatem zmieniającym barwę w trakcie identyfikacji PMR; 22G x 120mm</t>
  </si>
  <si>
    <t>Igła podpajęczynówkowa ze szlifem Quinkego, z eliptycznym uchytem i pryzmatem zmieniającym barwę w trakcie identyfikacji PMR; 25G x 120mm</t>
  </si>
  <si>
    <t>Igła podpajęczynówkowa ze szlifem Quinkego, z eliptycznym uchytem i pryzmatem zmieniającym barwę w trakcie identyfikacji PMR; 26G x 120mm</t>
  </si>
  <si>
    <t>Igła podpajęczynówkowa ze szlifem Quinkego, z eliptycznym uchytem i pryzmatem zmieniającym barwę w trakcie identyfikacji PMR; 27G x 120mm</t>
  </si>
  <si>
    <t>Igła podpajęczynówkowa ze szlifem Pencil Point , z eliptycznym uchytem i pryzmatem zmieniającym barwę w trakcie identyfikacji PMR; 25G x 88mm z prowadnicą</t>
  </si>
  <si>
    <t>Igła podpajęczynówkowa ze szlifem typu Atraucan, z eliptycznym uchytem i pryzmatem zmieniającym barwę w trakcie identyfikacji PMR; 26G x 88mm z prowadnicą</t>
  </si>
  <si>
    <t>Igła podpajęczynówkowa ze szlifem Pencil Point, z eliptycznym uchytem i pryzmatem zmieniającym barwę w trakcie identyfikacji PMR; 27G x 88mm z prowadnicą</t>
  </si>
  <si>
    <t>Igła podpajęczynówkowa ze szlifem Pencil Point , z eliptycznym uchytem i pryzmatem zmieniającym barwę w trakcie identyfikacji PMR; 25G x 120mm z prowadnicą</t>
  </si>
  <si>
    <t>Igła podpajęczynówkowa ze szlifem Pencil Point , z eliptycznym uchwytem i pryzmatem zmieniającym barwę w trakcie identyfikacji PMR; 27G x120mm z prowadnicą</t>
  </si>
  <si>
    <t>Igła echogeniczna do blokad nerwów obwodowych, dobrze widoczna pod USG  z możliwością połączenia do neurostymulatora. Igła zaizolowana na całej swojej długości poza szlifem. Posiadająca szlif igły 30o, czytelne znaczniki głębokości na igle co 1 cm, zintegrowany na stałe z uchwytem drenik infuzyjny do podaży leku, zintegrowany na stałe z uchwytem kabelek elektryczny do stymulatora, wychodzący z tyłu uchwytu. Igła posiadająca powierzchnię echogeniczną na 3 odcinkach począwszy od szlifu igły. rozmiar 22G x 50mm.</t>
  </si>
  <si>
    <t>Igła echogeniczna do blokad nerwów obwodowych, dobrze widoczna pod USG  z możliwością połączenia do neurostymulatora. Igła zaizolowana na całej swojej długości poza szlifem. Posiadająca szlif igły 30o, czytelne znaczniki głębokości na igle co 1 cm, zintegrowany na stałe z uchwytem drenik infuzyjny do podaży leku, zintegrowany na stałe z uchwytem kabelek elektryczny do stymulatora, wychodzący z tyłu uchwytu. Igła posiadająca powierzchnię echogeniczną na 3 odcinkach począwszy od szlifu igły. rozmiar 22G x 100mm.</t>
  </si>
  <si>
    <t>Igła echogeniczna do blokad obwodowych z wykorzystaniem USG. Powierzchnia igły izolowana na całej długości, odsłonięta tylko końcówka stymulująca/szlif. Z końcem Quincke lub równoważnym - 30stopni, z ulepszoną wizualizacją na pierwszych 2 cm - min 3 odcinki o różnych długościach dla rozróżnienia szlifu igły od jej trzonu - znaczniki echogeniczne posiadające min. 12 powierzchni/kątów odbicia, elastyczny cewnik do podawania leku zakończony luer-lock, ergonomicznie umiejscowiony na stałe z tyłu uchwutu, równolegle do drenu, sterylna, rozmiary:
22Gx35mm
22Gx55mm
22Gx100mm
20Gx100mm
20Gx150mm</t>
  </si>
  <si>
    <t>Zestaw do znieczulenia zewnątrzoponowego: Igła Tuohy 18G x 80mm, znaczniki na igle co 1 cm, skrzydełka zintegrowane z uchwytem igły; Cewnik wykonany z poliamidu z 3 otworami bocznymi, posiadający miękką końcówkę, Filtr płaski  zewnątrzoponowy 0,2 µm; Mocowanie filtra do skóry umożliwiające łatwe podanie leku dzięki możliwości obracania go wokół własnej osi; Przezroczysty zatrzaskowy łącznik cewnika z końcówką luer lock do filtra; Strzykawka do metody spadku oporu z końcówką luer ( LOR) z paraboliczną skalą zapobiegającą pomyleniu jej ze standardową strzykawką.</t>
  </si>
  <si>
    <t xml:space="preserve">Zestaw do kaniulacji żył centralnych metodą Seldingera, jednoświatłowy, o średnicy światła cewnika 16G o długości 15 cm.,20cm. W zestawie cewnik poliuretanowy z miękkim końcem i znacznikami długości, możliwością mocowania cewnika do skóry, igła Seldingera 18G/70mm ze zintegrowanym na stałe portem bocznym umożliwiającym wprowadzenie prowadnicy bez rozłączania strzykawki; strzykawka 3-częściowa 5ml z końcówką luer lock, rozszerzadło oraz kabelek umożliwiający za pomocą odprowadzeń EKG ocenę poprawnego położenia cewnika w naczyniu. </t>
  </si>
  <si>
    <t>Zestaw do kaniulacji żył centralnych metodą Seldingera, dwuświatłowy 7F, o średnicy świateł cewnika 16,16G o długości 15 cm., 20 cm. W zestawie cewnik poliuretanowy z miękkim końcem i znacznikami długości, możliwością mocowania cewnika do skóry, igła Seldingera 18G/70mm ze zintegrowanym na stałe portem bocznym umożliwiającym wprowadzenie prowadnicy bez rozłączania strzykawki;  strzykawka 3-częściowa 5ml z końcówką luer lock, rozszerzadło oraz kabelek umożliwiający za pomocą odprowadzeń EKG ocenę poprawnego położenia cewnika w naczyniu. Światła kanałów cewnika, zaopatrzone w zastawki dostępu bezigłowego z koreczkami.</t>
  </si>
  <si>
    <t>Zestaw do kaniulacji żył centralnych metodą Seldingera, trzyświatłowy 7F, o średnicy świateł cewnika 14, 16,18G o długości 15cm, 20cm. W zestawie cewnik poliuretanowy z miękkim końcem i znacznikami długości, możliwością mocowania cewnika do skóry, igła Seldingera 18G/70mm ze zintegrowanym na stałe portem bocznym umożliwiającym wprowadzenie prowadnicy bez rozłączania strzykawki;  strzykawka 3-częściowa 5ml z końcówką luer lock, rozszerzadło oraz kabelek umożliwiający za pomocą odprowadzeń EKG ocenę poprawnego położenia cewnika w naczyniu. Światła kanałów cewnika, zaopatrzone w zastawki dostępu bezigłowego z koreczkami.</t>
  </si>
  <si>
    <t>Pakiet nr 12  Zestaw do tracheostomii  przezskórnej</t>
  </si>
  <si>
    <t>Zestaw do tracheotomii przezskórnej metodą Ciaglii. Wyposażony w:
- jednostopniowy rozszerzacz w kształcie „rogu nosorożca”, pokryty powłoką hydrofilną aktywowaną po zanurzeniu w wodzie. 
 - nitinolową (odporną na zaginania) prowadnicę Seldingera typu J, umożliwiającą wprowadzenie prowadnicy przy użyciu jednej ręki, z dwoma markerami informującymi o położeniu cewnika wprowadzającego,
 - cewnik wprowadzający z ogranicznikiem bezpieczeństwa
 - bezpieczny skalpel
 - strzykawka 10ml
 - 4 gaziki
 - igła punkcyjna 14G z kaniulą teflonową
 - krótkie rozszerzadło 14Ch
 - pakowany sterylnie
Wraz z rurką tracheostomijną z mankietem niskociśnieniowym z balonikiem kontrolnym zawierającym informacje o średnicy wewnętrznej rurki i mankietu oraz możliwością odsysania wydzieliny z przestrzeni podgłośniowej przez płaski kanał znajdujący się nad mankietem. Rurka wraz ze specjalnie dedykowanym stożkowym prowadnikiem (z otworem na prowadnicę Seldingera) do wprowadzania rurki do tchawicy z silikonową tuleją wypełniającą szczelinę pomiędzy prowadnikiem a końcem rurki. Z zakrzywionym, przeźroczystym kołnierzem zawierającym oznaczenia dotyczące średnicy wewnętrznej i zewnętrznej rurki, długości rurki oraz nazwy producenta i numeru katalogowego. Konstrukcja rurki dodatkowo umożliwia ruchy rotacyjne kołnierza wzdłuż osi pionowej i poziomej, dzięki czemu kołnierz podąża za ruchami głowy pacjenta. Ponadto w zestawie znajdują się 2 kaniule wewnętrzne z łącznikiem 15 mm z możliwością blokady przed wyciągnięciem, jałowy żel poślizgowy 2,7g, zestaw łączników do odsysania oraz tasiemka mocująca. Rurka wykonana z poliuretanu (mankiet rurki z wysokiej klasy medycznego PCV – nie zawierającego DEHP). Całość w sterylnym opakowaniu.
Rozmiary:
Średnica wewnętrzna rurki: 7 mm, średnica zewnętrzna max. 10 mm, długość rurki min. 74 mm 
Średnica wewnętrzna rurki: 8 mm, średnica zewnętrzna max. 11 mm, długość rurki min. 76 mm 
Średnica wewnętrzna rurki: 9 mm, średnica zewnętrzna max.  12 mm, długość rurki min. 78 mm 
Średnica wewnętrzna rurki: 10 mm, średnica zewnętrzna max. 13 mm, długość rurki min. 80 mm</t>
  </si>
  <si>
    <t xml:space="preserve">zestaw </t>
  </si>
  <si>
    <t>Zestaw uzupełniający do tracheotomii przezskórnej firmy  SIMS Portex zawierający:
rurkę tracheotomijną z drenem umożliwiającym odsysanie znad mankietu,
metalową prowadnicę z końcówką J, igłę do identyfikacji tchawicy, jednorazowy skalpel,
rozszerzadło,
jednorazową strzykawkę</t>
  </si>
  <si>
    <t>Pakiet nr 13  Płyny kompatybilne z aparatem typu Prismaflex do zabiegów CRRT</t>
  </si>
  <si>
    <r>
      <rPr>
        <b/>
        <sz val="10"/>
        <color indexed="8"/>
        <rFont val="Arial"/>
        <family val="2"/>
      </rPr>
      <t>Roztwór do hemofiltracji z zawartością cytrynianu</t>
    </r>
    <r>
      <rPr>
        <sz val="10"/>
        <color indexed="8"/>
        <rFont val="Arial"/>
        <family val="2"/>
      </rPr>
      <t>, kompatybilny z aparatem Prismaflex; Worek 5000 ml o zawartości cytrynianów 19mmol/l. Połączenie zestawu do zabiegów z workiem przez port z dużą gumową membraną przekłuwaną plastikową igłą bez konieczności przełamania zawleczki. Kompatybilny z zestawem CRRT do aparatu Prismaflex. Skład: 
Sodu chlorek 5,03 g/l,
Sodu cytrynian 5,29 g/l.</t>
    </r>
  </si>
  <si>
    <t>regocit</t>
  </si>
  <si>
    <r>
      <rPr>
        <b/>
        <sz val="10"/>
        <color indexed="8"/>
        <rFont val="Arial"/>
        <family val="2"/>
      </rPr>
      <t xml:space="preserve">Roztwór do hemodializy/do hemofiltracji bezwapniowy </t>
    </r>
    <r>
      <rPr>
        <sz val="10"/>
        <color indexed="8"/>
        <rFont val="Arial"/>
        <family val="2"/>
      </rPr>
      <t xml:space="preserve">kompatybilny z aparatem Prismaflex stosowany wraz z płynem substytucyjnym zawierajacym cytryniany.Worek dwukomorowy 5000 ml. Połączenie zestawu do zabiegów z workiem przez port z dużą gumową membraną przekłuwaną plastikową igłą bez konieczności przełamania zawleczki. Kompatybilny z zestawem CRRT do aparatu Prismaflex. Skład:
Przed zmieszaniem:
Mała komora A (250 ml):
Magnezu chlorek sześciowodny 3,05 g/l
Duża komora B (4750 ml):
Sodu chlorek 7,01 g/l
Sodu wodorowęglan 2,12 g/l
Potasu chlorek 0,314 g/l
Disodu fosforan dwuwodny 0,187 g/l </t>
    </r>
  </si>
  <si>
    <t>biphozyl</t>
  </si>
  <si>
    <r>
      <rPr>
        <b/>
        <sz val="10"/>
        <color indexed="8"/>
        <rFont val="Arial"/>
        <family val="2"/>
      </rPr>
      <t>Roztwór do hemodializy/do hemofiltracji z zawartością fosforanów</t>
    </r>
    <r>
      <rPr>
        <sz val="10"/>
        <color indexed="8"/>
        <rFont val="Arial"/>
        <family val="2"/>
      </rPr>
      <t xml:space="preserve"> kompatybilny z aparatem Prismaflex. Worek dwukomorowy 5000 ml. Połączenie zestawu do zabiegów z workiem przez port z dużą gumową membraną przekłuwaną plastikową igłą bez konieczności przełamania zawleczki. Kompatybilny z zestawem CRRT do aparatu Prismaflex. Skład:
Przed zmieszaniem
Mała komora A ( 250ml) zawiera:
Wapnia chlorek dwuwodny 3,68 g
Magnezu chlorek sześciowodny 2,44 g
Duża komora B (4750ml) zawiera:
Sodu chlorek 6,44 g
Sodu wodorowęglan 2,92 g
Potasu chlorek 0,314 g
Disodu fosforan bezwodny 0,225</t>
    </r>
  </si>
  <si>
    <t>phoxilium</t>
  </si>
  <si>
    <t>Zestaw do zabiegów ciągłych z filtrem, z błony heparynizowanej zdolnej do adsorbcji endotoksyn, cytokin, anafiloksyn</t>
  </si>
  <si>
    <t>Linia do podaży wapnia podczas zabiegu CRRT z zastosowaniem antykoagulacji cytrynianowej, kompatybilna z aparatem Prismalfex.</t>
  </si>
  <si>
    <t>Pakiet nr 14   Mankiety ciśnieniowe</t>
  </si>
  <si>
    <t>Mankiety do wlewów ciśnieniowych 500 ml,  jednopacjentowe , z manometrem, z wydajną gruszką ułatwiającą napełnianie, odporne na rozdarcia i naprężenia.</t>
  </si>
  <si>
    <t>Pakiet nr 15  Jednorazowe łopatki i rękojeści do laryngoskopów</t>
  </si>
  <si>
    <t>Łopatki jednorazowe, metalowe do laryngoskopów profilem zbliżone do standardowych łopatek wielokrotnego użytku. Kompatybilne z Zielonym Standardem ISO 7376, Typ Macintosh, rozmiar MAC2, MAC 3, MAC 4</t>
  </si>
  <si>
    <t>Rękojeści jednorazowe  do laryngoskopów kompatybilne z jednorazowymi łopatkami typu Macintosh</t>
  </si>
  <si>
    <t>Pakiet nr 16 Sprzęt do znieczulenia przewodowego 2</t>
  </si>
  <si>
    <t xml:space="preserve">Igła podpajęczynówkowa
ze szlifem Quinkego lub Lancet 
z przezroczystą końcówką 
o kształcie klepsydry o szer. 8 mm
i dł. 13 mm umożliwiającą śledzenie wypływu płynu mózgowo-rdzeniowego.
Cienkościenna z możliwością zastosowania prowadnicy znajdującej się w zestawie , bez 
Dodatkowych uchwytów przy korpusie igły z końcówką mandrynu kwadratową.
PMR 18G X 90 mm
</t>
  </si>
  <si>
    <t>Igła podpajęczynówkowa ze szlifem Quinkego lub Lancet  z przezroczystą końcówką  o kształcie klepsydry o szer. 8 mm i dł. 13 mm umożliwiającą śledzenie wypływu płynu mózgowo-rdzeniowego. Cienkościenna , bez  dodatkowych uchwytów przy korpusie igły z końcówką mandrynu kwadratową. 
PMR 20G X 90mm</t>
  </si>
  <si>
    <t>Igła podpajęczynówkowa
ze szlifem Quinkego lub Lancet 
z przezroczystą końcówką 
o kształcie klepsydry o szer. 8 mm
i dł. 13 mm umożliwiającą śledzenie wypływu płynu mózgowo-rdzeniowego.
Cienkościenna , bez 
dodatkowych uchwytów przy korpusie igły z końcówką mandrynu kwadratową.
PMR 22 G X 90 mm</t>
  </si>
  <si>
    <t xml:space="preserve">Igła podpajęczynówkowa
ze szlifem Quinkego lub Lancet 
z przezroczystą końcówką 
o kształcie klepsydry o szer. 8 mm
i dł. 13 mm umożliwiającą śledzenie wypływu płynu mózgowo-rdzeniowego.
Cienkościenna , bez 
Dodatkowych uchwytów przy korpusie igły z końcówką mandrynu kwadratową.
PMR 23 G X 90 mm
</t>
  </si>
  <si>
    <t>Igła podpajęczynówkowa 
ze szlifem Quinkego lub Lancet 
z przezroczystą końcówką 
o kształcie klepsydry o szer. 8 mm
i dł. 13 mm umożliwiającą śledzenie wypływu płynu mózgowo-rdzeniowego.
Cienkościenna z możliwością zastosowania prowadnicy znajdującej się w zestawie , bez 
Dodatkowych uchwytów przy korpusie igły z końcówką mandrynu kwadratową.
PMR 24 G X 90 mm</t>
  </si>
  <si>
    <t xml:space="preserve">Igła podpajęczynówkowa
ze szlifem Quinkego lub Lancet 
z przezroczystą końcówką 
o kształcie klepsydry o szer. 8 mm
i dł. 13 mm umożliwiającą śledzenie wypływu płynu mózgowo-rdzeniowego.
Cienkościenna z możliwością zastosowania prowadnicy znajdującej się w zestawie , bez 
Dodatkowych uchwytów przy korpusie igły z końcówką mandrynu kwadratową.
PMR 25G X 90 mm
</t>
  </si>
  <si>
    <t xml:space="preserve">Igła podpajęczynówkowa
ze szlifem Quinkego lub Lancet 
z przezroczystą końcówką 
o kształcie klepsydry o szer. 8 mm
i dł. 13 mm umożliwiającą śledzenie wypływu płynu mózgowo-rdzeniowego.
Cienkościenna z możliwością zastosowania prowadnicy znajdującej się w zestawie , bez 
Dodatkowych uchwytów przy korpusie igły z końcówką mandrynu kwadratową.
PMR 26G X 90 mm
</t>
  </si>
  <si>
    <t>Igła podpajęczynówkowa 
ze szlifem Pencil Point
z przezroczystą końcówką 
o kształcie klepsydry o szer. 8 mm
i dł. 13 mm umożliwiającą śledzenie wypływu płynu mózgowo-rdzeniowego.
Cienkościenna z możliwością zastosowania prowadnicy znajdującej się w zestawie , bez 
Dodatkowych uchwytów przy korpusie igły z końcówką mandrynu kwadratową.
PMR 27G X 90 mm</t>
  </si>
  <si>
    <t>Cewnik hydrofilowy NELATON do jednorazowego cewnikowania, oraz do samocewnikowania dróg moczowych u dzieci i dorosłych z przewlekłym zatrzymaniem moczu lub dysfunkcją mikcji, sterylny pokryty lubrykantem gotowy do użycia. Bezdotykowy  system zakładania. 
- Bez oczek mogących powodować zranienia. W celu gładkiego wprowadzania
- Wykonane z miękkiego, delikatnego i atraumatycznego materiału TPO, który daje możliwości zwijania cewnika bez jego złamania, nie zawierają PCV i DEHP
- Łatwe otwieranie i obsługa. Pokryty warstwą zapewniającą poślizg,gotowy do użytku w każdym momencie
Rozmiary:  41cm / CH8 , 41cm/CH10, 41cm/CH12, 41cm/CH14, 41cm/CH16              Opakowanie 30szt</t>
  </si>
  <si>
    <t>op</t>
  </si>
  <si>
    <t>Cewnik hydrofilowy NELATON z workiem na mocz do jednorazowego cewnikowania, oraz do samocewnikowania dróg moczowych u dzieci i dorosłych z przewlekłym zatrzymaniem moczu lub dysfunkcją mikcji, sterylny pokryty lubrykantem gotowy do użycia. Bezdotykowy  system zakładania. 
- Bez oczek mogących powodować zranienia. W celu gładkiego wprowadzania
- Wykonane z miękkiego, delikatnego i atraumatycznego materiału TPO, który daje możliwości zwijania cewnika bez jego złamania, nie zawierają PCV i DEHP
- Łatwe otwieranie i obsługa. Pokryty warstwą zapewniającą poślizg,gotowy do użytku w każdym momencie 
Rozmiary:  CH12, /CH14 opakowanie 30szt</t>
  </si>
  <si>
    <t>Cewnik hydrofilowy NELATON  MINI do jednorazowego cewnikowania, oraz do samocewnikowania dróg moczowych u dzieci i dorosłych z przewlekłym zatrzymaniem moczu lub dysfunkcją mikcji, sterylny pokryty lubrykantem gotowy do użycia. Bezdotykowy  system zakładania. 
- Bez oczek mogących powodować zranienia. W celu gładkiego wprowadzania
- Wykonane z miękkiego, delikatnego i atraumatycznego materiału TPO, który daje możliwości zwijania cewnika bez jego złamania, nie zawierają PCV i DEHP
- Łatwe otwieranie i obsługa. Pokryty warstwą zapewniającą poślizg,gotowy do użytku w każdym momencie
Rozmiary:  20cm/CH1414                                  Opakowanie 30sztuk</t>
  </si>
  <si>
    <t>Zestaw zawierający środek do pielęgnacji do cewników typu Foley. 
Zawiera lekko hipotoniczny płyn ze  wskazaniem do stosowania w przypadku mocno zwapnionych cewników. 6% roztwór kwasu cytrynowego i glukonolaktonu. 
Dodatkowo roztwór ten minimalizuje urazy związane z usuwaniem cewnika założonego na stałe, pH=4 (odczyn kwaśny) obniża zasadowość środowiska w cewniku przez co zmniejsza ryzyko wystąpienia osadu i zablokowania cewnika. 
Sterylny zestaw z uniwersalną końcówką i zintegrowaną zatyczką ochronną, brak ryzyka zanieczyszczenia. Całkowicie zamknięty system. Sterylizowany w opakowaniu, dzięki czemu zewnętrzna powierzchnia produktu  utrzymuje sterylność po otwarciu opakowania; co większa bezpieczeństwo produktu. 
Zacisk zapobiegający wydostawaniu się płynu przed podłączeniem produktu do cewnika, umożliwiający bezpieczne podłączenie zestawu. Pojemnośc 10ml. Wolny od PVC.</t>
  </si>
  <si>
    <t>System oczyszczający, zapobiegający i usuwający materiał bakteryjny z cewnika.
Roztwór stosowany do utrzymania czystości cewnika, dorutynowego usuwania bakterii przez mechaniczne spłukiwanie,usuwajacy biofilm bakteryjny z cewnika.Sterylny zestaw z uniwersalną końcówką i zintegrowaną zatyczką ochronną, brak ryzyka zanieczyszczenia. Całkowicie zamknięty system. 
Sterylizowany w opakowaniu, dzięki czemu zewnętrzna powierzchnia produktu  utrzymuje sterylność po otwarciu opakowania; co zwiększa bezpieczeństwo produktu. 
Zacisk zapobiegający wydostawaniu się płynu przed podłączeniem produktu do cewnika. Umożliwia to bezpieczne podłączenie zestawu. Pojemnosć 100ml. Wolny od PVC</t>
  </si>
  <si>
    <t xml:space="preserve">Pakiet 18  Opaska miękka do rurek tracheostomijnych </t>
  </si>
  <si>
    <t xml:space="preserve">Opaska do rurek tracheostomijnych dla dorosłych, wykonana z cienkiej,miękkiej i elastycznej pianki poliuretanowej,pokrytej z wierzchu elastycznym materiałem,a od spodu delikatną, miękką włókniną, jednoczęściowa ,mocowana do rurki na szyi pacjenta za pomocą rzepów. Rozmiar 43 cm x 3,5 cm </t>
  </si>
  <si>
    <t>Pakiet nr 19 Akcesoria do rurek intubacyjnych</t>
  </si>
  <si>
    <t xml:space="preserve">Jednoczęściowa opaska do mocowania rurki intubacyjnej dla dorosłych:                     
• opaska jednoczęściowa do mocowania rurki intubacyjnej, dla dorosłych;
• mocowanie i stabilizacja rurki intubacyjnej;
• wykonana z wysokiej jakości materiału, delikatnego materiału zapobiegający odleżynom;
• rzepy laminowane zapewniające pewność mocowania;
• dedykowane do każdej grubości szyi pacjenta dorosłego;
• nie przykleja się do skóry pacjenta;
• może być ucięta w celu dopasowania długości;
• jeden rozmiar dla wszystkich pacjentów dorosłych;
• dwustronna taśma z rzepem i klejem do naklejenia na rurkę;
• pewne i stabilne mocowanie rurki intubacyjnej
• pozbawiona lateksu
• niesterylna;
• posiada certyfikat CE;
</t>
  </si>
  <si>
    <t>Stabilizator powieki górnej oka dla pacjenta wentylowanego mechanicznie, protekor rogówki, wykonany z materiału przepuszczalnego dla powietrza i utrzymującego wilgoć, warstwa klejąca na bazie kleju medycznego, hypoalergiczny. Owalny kształt o wymiarach 5,5 x 3,5 cm, z żółtym listkiem ułatwiającym założenie i usunięcie. Produkt biologicznie czysty, w opakowaniu 1 para stabilizatorów.</t>
  </si>
  <si>
    <t>Pakiet nr 20 Zestaw serwet do resekcji przezcewkowej jałowy</t>
  </si>
  <si>
    <t>Nr.katal.</t>
  </si>
  <si>
    <t>Vat %</t>
  </si>
  <si>
    <r>
      <rPr>
        <b/>
        <sz val="12"/>
        <color indexed="8"/>
        <rFont val="Arial"/>
        <family val="2"/>
      </rPr>
      <t xml:space="preserve">Zestaw serwet do resekcji przezcewkowej jałowy:
</t>
    </r>
    <r>
      <rPr>
        <sz val="12"/>
        <color indexed="8"/>
        <rFont val="Arial"/>
        <family val="2"/>
      </rPr>
      <t>Serweta wykonana z chłonnej i nieprzemakalnej włókniny trójwarstwowej typu SMS i folii PE:
Skład zestawu:
 1 x serweta o wymiarach 190 cm x 230 cm zintegrowana z osłonami na kończyny, z otworem brzusznym o srednicy 6 cm oraz kroczowym 6 cmo, zintegrowana z bez lateksową osłoną palca do badania per rectum, torebką do zbiórki       płynów o wymiarach 60 cmx80cm
4 x ręcznik chłonny o wymiarach 30 cm x 30 cm                                                                                                   1x taśma samoprzylepna 10cmx50cm 
1 x serweta wzmocniona na stół instrumentalny stanowiąca owinięcie zestawu o wymiarach 150 cm x 190 cm.
Zestaw sterylizowany tlenkiem etylenu. Opakowanie typu Tyvec wyposażone w informację o kierunku otwierania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13795-1.</t>
    </r>
  </si>
  <si>
    <t>Razem</t>
  </si>
  <si>
    <t xml:space="preserve">Wymagania: </t>
  </si>
  <si>
    <t xml:space="preserve">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4 ETYKIETY IDENTYFIKACYJNE { DO WKLEJANIA DO DOKUMENTACJI MEDYCZNEJ) ZAWIERAJĄCE DATĘ WAŻNOŚCI ORAZ NR SERII ZESTAWU UMIESZCZONĄ WEWNĄTRZ OPAKOWANIA JEDNOSTKOWEGO.  PIERWSZY KARTON TRANSPORTOWY DRUGU TO KARTON W BĘDĄCY DYSPENSEREM. ZAMAWIAJĄCY WYMAGA DOŁĄCZENIA DO OFERTY OŚWIADCZENIA O NIEPALNOŚCI  / PIERWSZA KLASA PALNOŚCI / KART DANYCH TECHNICZNYCH WYROBU . ZESTAWY POSIADAJĄ CERTYFIKAT WALIDACJI PROCESU STERYLIZACJI TLENKIEM ETYLENU WYDANY PRZEZ JEDNOSTKĘ CERTYFIKUJĄCĄ ORAZ KARTĘ DANYCH TECHNICZNYCH NA GOTOWY WYRÓB MEDYCZNY.</t>
  </si>
  <si>
    <t xml:space="preserve">Pakiet   21   Zestaw do pomiaru ciśnienia śródbrzusznego </t>
  </si>
  <si>
    <t>Zestaw do pomiaru ciśnienia śródbrzusznego składający się z lini do pomiaru ciśnienia śródbrzusznego, worka do zbiórki moczu 2 l, drenu 110 cm z wieszakiem sterylnym.</t>
  </si>
  <si>
    <t>Pakiet  22     Obwody oddechowe</t>
  </si>
  <si>
    <t xml:space="preserve">Obwód oddechowy do respiratora transportowego Trilogy  EVO 202- obwód pacjenta do respiratora, jednorazowy, jedno-rurowy, jedno-zastawkowy z drenem sterującym zastawką oraz drenem pomiarowym ciśnienia o długości 180 cm, gotowy do użycia, kompatybilny z respiratorem Trilogy 202.  </t>
  </si>
  <si>
    <t xml:space="preserve">Pakiet 23  Zestaw do kaniulacji żył centralnych </t>
  </si>
  <si>
    <r>
      <rPr>
        <sz val="11"/>
        <rFont val="Arial"/>
        <family val="2"/>
      </rPr>
      <t xml:space="preserve">Zestaw do kaniulacji żył centralnych jednoświatłowy z mechanizmem umożliwiającym wprowadzenie prowadnicy Seldingera, bez konieczności odłączania strzykawki, </t>
    </r>
    <r>
      <rPr>
        <u val="single"/>
        <sz val="11"/>
        <rFont val="Arial"/>
        <family val="2"/>
      </rPr>
      <t xml:space="preserve">cewnik pokryty środkiem zapobiegającym kolonizacji bakterii, </t>
    </r>
    <r>
      <rPr>
        <sz val="11"/>
        <rFont val="Arial"/>
        <family val="2"/>
      </rPr>
      <t>rozmiar 14G i  16G  7F/15CM,20cm, rozmiar rozszerzadła adekwatny do średnicy cewnika, prowadnica stalowa J. 0,35 do 0,38”/60cm, igła 18G /7cm, strzykawka niskooporowa10 ml, skalpel, koreczki z portami, ruchome skrzydełka  mocujące z dodatkową nakładką unieruchamiającą, wskazane naklejki identyfikacyjne</t>
    </r>
  </si>
  <si>
    <r>
      <rPr>
        <sz val="11"/>
        <rFont val="Arial"/>
        <family val="2"/>
      </rPr>
      <t xml:space="preserve">Zestaw do kaniulacji żył centralnych trzyświatłowy z mechanizmem umożliwiającym wprowadzenie prowadnicy Seldingera, bez konieczności odłączania strzykawki, </t>
    </r>
    <r>
      <rPr>
        <u val="single"/>
        <sz val="11"/>
        <rFont val="Arial"/>
        <family val="2"/>
      </rPr>
      <t>cewnik pokryty środkiem zapobiegającym kolonizacji bakterii,</t>
    </r>
    <r>
      <rPr>
        <sz val="11"/>
        <rFont val="Arial"/>
        <family val="2"/>
      </rPr>
      <t xml:space="preserve"> rozmiar 14G,16G,18G 7F/15CM,20cm. Rozmiar rozszerzadła adekwatny do średnicy cewnika, prowadnica stalowa J. 0,35 do 0,38”/60cm, igła 18G /7cm, strzykawka niskooporowa10 ml, skalpel, koreczki z portami, ruchome skrzydełka  mocujące z dodatkową nakładką unieruchamiającą, wskazane naklejki identyfikacyjne</t>
    </r>
  </si>
  <si>
    <t xml:space="preserve">Pakiet 24 Zestaw do minitarcheotomii i konikotomii </t>
  </si>
  <si>
    <t>Zestaw do minitracheotomii metodą Seldingera typu Mini Trach, dla dorosłych-rurka 4mm z metalową prowadnicą, igłą, skalpelem,strzykawką i rozszerzaczem</t>
  </si>
  <si>
    <t>Zestaw do minitracheotomii typu Mini Trach, dla dorosłych-rurka 4mm z miękka prowadnicą, do kolejnego założenia</t>
  </si>
  <si>
    <t>Jednorazowy zestaw do szybkiej konikotomii z igłą Veresa,rozszerzaczem skalpelem i rurką 6mm z mankietem uszczelniającym</t>
  </si>
  <si>
    <t>Nr pakietu</t>
  </si>
  <si>
    <t>Nazwa pakietu</t>
  </si>
  <si>
    <t xml:space="preserve"> Sprzęt do intubacji</t>
  </si>
  <si>
    <t xml:space="preserve"> Drenaż klatki piersiowej</t>
  </si>
  <si>
    <t>Maska krtaniowa.</t>
  </si>
  <si>
    <t>Cewnik w systemie zamkniętym.</t>
  </si>
  <si>
    <t>Rurka tracheostomijna.</t>
  </si>
  <si>
    <t>Przewody tlenowe łączniki.</t>
  </si>
  <si>
    <t>Materiały hemostatyczne.</t>
  </si>
  <si>
    <t>Rurki intubacyjne i prowadnice</t>
  </si>
  <si>
    <t>Układy oddechowe</t>
  </si>
  <si>
    <t>Maski krtaniowe</t>
  </si>
  <si>
    <t>Sprzęt do znieczulenia przewodowego 1</t>
  </si>
  <si>
    <t>Zestaw do tracheostomii  przezskórnej</t>
  </si>
  <si>
    <t>Płyny kompatybilne z aparatem typu Prismaflex do zabiegów CRRT</t>
  </si>
  <si>
    <t>Mankiety ciśnieniowe</t>
  </si>
  <si>
    <t>Jednorazowe łopatki i rękojeści do laryngoskopów</t>
  </si>
  <si>
    <t>Sprzęt do znieczulenia przewodowego 2</t>
  </si>
  <si>
    <t>Cewniki do samocewnikowania , środki do pielęgnacji cewników</t>
  </si>
  <si>
    <t xml:space="preserve">Opaska miękka do rurek tracheostomijnych </t>
  </si>
  <si>
    <t>Akcesoria do rurek intubacyjnych</t>
  </si>
  <si>
    <t>Zestaw serwet do resekcji przezcewkowej jałowy</t>
  </si>
  <si>
    <t xml:space="preserve">Zestaw do pomiaru ciśnienia śródbrzusznego </t>
  </si>
  <si>
    <t>Obwody oddechowe</t>
  </si>
  <si>
    <t xml:space="preserve">Zestaw do kaniulacji żył centralnych </t>
  </si>
  <si>
    <t xml:space="preserve">Zestaw do minitarcheotomii i konikotomii </t>
  </si>
  <si>
    <r>
      <t xml:space="preserve">Pakiet nr 9 </t>
    </r>
    <r>
      <rPr>
        <b/>
        <sz val="14"/>
        <rFont val="Arial"/>
        <family val="2"/>
      </rPr>
      <t>Uk</t>
    </r>
    <r>
      <rPr>
        <b/>
        <sz val="14"/>
        <color indexed="8"/>
        <rFont val="Arial"/>
        <family val="2"/>
      </rPr>
      <t>łady oddechowe</t>
    </r>
  </si>
  <si>
    <t>Pakiet nr 17 Cewniki do samocewnikowania, środki do pielęgnacji cewników</t>
  </si>
  <si>
    <t>Opis przedmiotu zamówienia</t>
  </si>
  <si>
    <t>Producent,
nazwa handlowa
 i numer katalogowy</t>
  </si>
  <si>
    <t>Cena jednostkowa 
netto</t>
  </si>
  <si>
    <t>Cena jednostkowa 
brutto</t>
  </si>
  <si>
    <t xml:space="preserve">Jednorazowa igła do akupunktury 
0,25 mm x 40 mm x 1000 szt
</t>
  </si>
  <si>
    <t xml:space="preserve">Jednorazowa igła do akupunktury 
0,25 mm x 25 mm x 1000 szt
</t>
  </si>
  <si>
    <t xml:space="preserve">Jednorazowa igła do akupunktury silikonowana
0,18 mm x 15 mm x 100 szt
</t>
  </si>
  <si>
    <r>
      <t>Zestaw gotowy do użycia do płukania pęcherza i pielęgnacji cewnika z kwasem cytrynowym 3,23%. 100ml
Zawierający: na Na 100 ml: kwas cytrynowy jednowodny 6,0 g, glukonolakton 0,6 g, łagodny tlenek magnezu 2,8 g, bikarbonat sodowy 0,7 g, wersenian disodowy 2H2O 0,01 g rozpuszczone w wodzie do wstrzykiwań. pH = 4
Sterylny roztwór do płukania cewników moczowych i nadłonowych (m.in. </t>
    </r>
    <r>
      <rPr>
        <b/>
        <sz val="11"/>
        <rFont val="Arial"/>
        <family val="2"/>
      </rPr>
      <t>cewnik Foleya</t>
    </r>
    <r>
      <rPr>
        <sz val="11"/>
        <rFont val="Arial"/>
        <family val="2"/>
      </rPr>
      <t>)Lekko hipotoniczny płyn, który dzięki dodaniu magnezu jest bardziej łagodny. Płyn ma szczególne wskazania do zapobiegania krystalizacji fosforanów i rozpuszczania już powstałych zwapnień w założonych na stałe cewnikach. Sterylny cewnik z uniwersalną końcówką i zintegrowaną zatyczką ochronną .Brak ryzyka zanieczyszczenia . Szczelny, sterylny i gotowy do natychmiastowego użycia Umozliwiajacy prostą pielęgnację cewnika . Całkowicie zamknięty system . Sterylizowany w opakowaniu, dzięki czemu zewnętrzna powierzchnia produktu utrzymuje sterylność po otwarciu opakowania, co zwiększa bezpieczeństwo produktu .Wolny od PVC</t>
    </r>
  </si>
  <si>
    <t>zestaw</t>
  </si>
  <si>
    <t>Igły do akupunktury</t>
  </si>
  <si>
    <t>Pakiet nr 26   Zestaw do wymiany kateterów do nefrostomii</t>
  </si>
  <si>
    <t>Zestaw do wymiany kateterów do nefrostomii</t>
  </si>
  <si>
    <t>Pakiet nr 25  IGŁY DO AKUPUNKTURY</t>
  </si>
  <si>
    <t>Zestaw do wymiany kateterów  do nefrostomii w rozmiarach: 9/12/14 F i długości katetera 45 cm. Posiadający prowadnik 0.038”o dł. 80 cm. Posiadający rozszerzacz oraz rozszerzacz z koszulką rozrywalną kompatybilny z kateterem. Posiadający kołnierz mocujący i opaskę zaciskową. W zestawie poliuretanowy, radiocieniujący kateter  z końcówką typu pigtail (z otworami wewnątrz pętli) posiadający końcówkę dystalną atraumatyczną oraz oznaczenia głębokości wprowadzenia.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</si>
</sst>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 #,##0.00&quot;      &quot;;\-#,##0.00&quot;      &quot;;&quot; -&quot;#&quot;      &quot;;@\ "/>
    <numFmt numFmtId="167" formatCode="\ #,##0.00&quot;      &quot;;\-#,##0.00&quot;      &quot;;\-#&quot;      &quot;;@\ "/>
    <numFmt numFmtId="168" formatCode="#,##0.00_ ;\-#,##0.00\ "/>
    <numFmt numFmtId="169" formatCode="#,##0.00\ ;\-#,##0.00\ "/>
  </numFmts>
  <fonts count="9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10"/>
      <name val="Mang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2"/>
      <color indexed="8"/>
      <name val="Arial CE"/>
      <family val="2"/>
    </font>
    <font>
      <sz val="12"/>
      <name val="Arial CE"/>
      <family val="2"/>
    </font>
    <font>
      <sz val="10.5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1"/>
      <color indexed="8"/>
      <name val="Arial CE"/>
      <family val="2"/>
    </font>
    <font>
      <sz val="10"/>
      <name val="Arial CE"/>
      <family val="2"/>
    </font>
    <font>
      <b/>
      <sz val="9"/>
      <color indexed="8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sz val="28"/>
      <color indexed="16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 CE"/>
      <family val="2"/>
    </font>
    <font>
      <b/>
      <sz val="10"/>
      <name val="Arial CE"/>
      <family val="2"/>
    </font>
    <font>
      <sz val="12"/>
      <color indexed="8"/>
      <name val="Calibri"/>
      <family val="2"/>
    </font>
    <font>
      <u val="single"/>
      <sz val="11"/>
      <name val="Arial"/>
      <family val="2"/>
    </font>
    <font>
      <sz val="18"/>
      <color indexed="16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2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82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82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8" fillId="29" borderId="0" applyNumberFormat="0" applyBorder="0" applyAlignment="0" applyProtection="0"/>
    <xf numFmtId="0" fontId="1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3" fillId="32" borderId="1" applyNumberFormat="0" applyAlignment="0" applyProtection="0"/>
    <xf numFmtId="0" fontId="84" fillId="33" borderId="2" applyNumberFormat="0" applyAlignment="0" applyProtection="0"/>
    <xf numFmtId="0" fontId="8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167" fontId="0" fillId="0" borderId="0">
      <alignment/>
      <protection/>
    </xf>
    <xf numFmtId="164" fontId="0" fillId="0" borderId="0" applyFill="0" applyBorder="0" applyAlignment="0" applyProtection="0"/>
    <xf numFmtId="166" fontId="17" fillId="0" borderId="0">
      <alignment/>
      <protection/>
    </xf>
    <xf numFmtId="0" fontId="9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9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36" borderId="4" applyNumberFormat="0" applyAlignment="0" applyProtection="0"/>
    <xf numFmtId="0" fontId="88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7" fillId="37" borderId="0" applyNumberFormat="0" applyBorder="0" applyAlignment="0" applyProtection="0"/>
    <xf numFmtId="0" fontId="20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91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0" fillId="0" borderId="0">
      <alignment/>
      <protection/>
    </xf>
    <xf numFmtId="0" fontId="4" fillId="37" borderId="8" applyNumberFormat="0" applyAlignment="0" applyProtection="0"/>
    <xf numFmtId="0" fontId="4" fillId="37" borderId="8" applyNumberFormat="0" applyAlignment="0" applyProtection="0"/>
    <xf numFmtId="0" fontId="4" fillId="37" borderId="8" applyNumberFormat="0" applyAlignment="0" applyProtection="0"/>
    <xf numFmtId="0" fontId="21" fillId="37" borderId="8" applyNumberFormat="0" applyAlignment="0" applyProtection="0"/>
    <xf numFmtId="0" fontId="4" fillId="37" borderId="8" applyNumberFormat="0" applyAlignment="0" applyProtection="0"/>
    <xf numFmtId="0" fontId="4" fillId="37" borderId="8" applyNumberFormat="0" applyAlignment="0" applyProtection="0"/>
    <xf numFmtId="0" fontId="92" fillId="33" borderId="1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9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7" fillId="40" borderId="0" applyNumberFormat="0" applyBorder="0" applyAlignment="0" applyProtection="0"/>
    <xf numFmtId="0" fontId="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85">
      <alignment/>
      <protection/>
    </xf>
    <xf numFmtId="0" fontId="23" fillId="0" borderId="0" xfId="85" applyFont="1">
      <alignment/>
      <protection/>
    </xf>
    <xf numFmtId="0" fontId="0" fillId="0" borderId="0" xfId="85" applyFont="1">
      <alignment/>
      <protection/>
    </xf>
    <xf numFmtId="0" fontId="26" fillId="0" borderId="0" xfId="85" applyFont="1" applyAlignment="1">
      <alignment vertical="center"/>
      <protection/>
    </xf>
    <xf numFmtId="0" fontId="10" fillId="0" borderId="11" xfId="85" applyNumberFormat="1" applyFont="1" applyBorder="1" applyAlignment="1" applyProtection="1">
      <alignment horizontal="center" vertical="center"/>
      <protection/>
    </xf>
    <xf numFmtId="0" fontId="10" fillId="0" borderId="12" xfId="85" applyNumberFormat="1" applyFont="1" applyBorder="1" applyAlignment="1" applyProtection="1">
      <alignment horizontal="center" vertical="center"/>
      <protection/>
    </xf>
    <xf numFmtId="0" fontId="10" fillId="0" borderId="13" xfId="85" applyNumberFormat="1" applyFont="1" applyBorder="1" applyAlignment="1" applyProtection="1">
      <alignment horizontal="center" vertical="center" wrapText="1"/>
      <protection/>
    </xf>
    <xf numFmtId="0" fontId="27" fillId="0" borderId="11" xfId="85" applyNumberFormat="1" applyFont="1" applyBorder="1" applyAlignment="1" applyProtection="1">
      <alignment horizontal="center" vertical="center"/>
      <protection/>
    </xf>
    <xf numFmtId="0" fontId="10" fillId="0" borderId="11" xfId="85" applyNumberFormat="1" applyFont="1" applyBorder="1" applyAlignment="1" applyProtection="1">
      <alignment horizontal="center" vertical="center" wrapText="1"/>
      <protection/>
    </xf>
    <xf numFmtId="0" fontId="28" fillId="0" borderId="11" xfId="85" applyNumberFormat="1" applyFont="1" applyBorder="1" applyAlignment="1" applyProtection="1">
      <alignment horizontal="center" vertical="center"/>
      <protection/>
    </xf>
    <xf numFmtId="0" fontId="28" fillId="0" borderId="12" xfId="85" applyNumberFormat="1" applyFont="1" applyBorder="1" applyAlignment="1" applyProtection="1">
      <alignment vertical="center" wrapText="1"/>
      <protection/>
    </xf>
    <xf numFmtId="0" fontId="28" fillId="0" borderId="11" xfId="85" applyNumberFormat="1" applyFont="1" applyBorder="1" applyAlignment="1" applyProtection="1">
      <alignment/>
      <protection/>
    </xf>
    <xf numFmtId="0" fontId="29" fillId="0" borderId="11" xfId="85" applyFont="1" applyBorder="1" applyAlignment="1">
      <alignment horizontal="center" vertical="center"/>
      <protection/>
    </xf>
    <xf numFmtId="0" fontId="29" fillId="0" borderId="11" xfId="85" applyNumberFormat="1" applyFont="1" applyBorder="1" applyAlignment="1" applyProtection="1">
      <alignment horizontal="center" vertical="center"/>
      <protection/>
    </xf>
    <xf numFmtId="0" fontId="30" fillId="0" borderId="11" xfId="85" applyNumberFormat="1" applyFont="1" applyBorder="1" applyAlignment="1" applyProtection="1">
      <alignment horizontal="center" vertical="center"/>
      <protection/>
    </xf>
    <xf numFmtId="2" fontId="28" fillId="0" borderId="11" xfId="85" applyNumberFormat="1" applyFont="1" applyBorder="1" applyAlignment="1">
      <alignment horizontal="center" vertical="center"/>
      <protection/>
    </xf>
    <xf numFmtId="0" fontId="29" fillId="0" borderId="12" xfId="85" applyFont="1" applyBorder="1" applyAlignment="1">
      <alignment vertical="center" wrapText="1"/>
      <protection/>
    </xf>
    <xf numFmtId="0" fontId="29" fillId="0" borderId="11" xfId="85" applyFont="1" applyBorder="1" applyAlignment="1">
      <alignment horizontal="center" vertical="center" wrapText="1"/>
      <protection/>
    </xf>
    <xf numFmtId="0" fontId="28" fillId="0" borderId="11" xfId="85" applyFont="1" applyBorder="1" applyAlignment="1">
      <alignment horizontal="center" vertical="center" wrapText="1"/>
      <protection/>
    </xf>
    <xf numFmtId="0" fontId="28" fillId="0" borderId="13" xfId="85" applyNumberFormat="1" applyFont="1" applyBorder="1" applyAlignment="1" applyProtection="1">
      <alignment/>
      <protection/>
    </xf>
    <xf numFmtId="0" fontId="29" fillId="0" borderId="13" xfId="85" applyFont="1" applyBorder="1" applyAlignment="1">
      <alignment horizontal="center" vertical="center"/>
      <protection/>
    </xf>
    <xf numFmtId="2" fontId="28" fillId="0" borderId="13" xfId="85" applyNumberFormat="1" applyFont="1" applyBorder="1" applyAlignment="1">
      <alignment horizontal="center" vertical="center"/>
      <protection/>
    </xf>
    <xf numFmtId="0" fontId="28" fillId="0" borderId="11" xfId="85" applyNumberFormat="1" applyFont="1" applyBorder="1" applyAlignment="1" applyProtection="1">
      <alignment vertical="center" wrapText="1"/>
      <protection/>
    </xf>
    <xf numFmtId="4" fontId="31" fillId="0" borderId="11" xfId="85" applyNumberFormat="1" applyFont="1" applyBorder="1" applyAlignment="1" applyProtection="1">
      <alignment horizontal="center" vertical="center"/>
      <protection/>
    </xf>
    <xf numFmtId="0" fontId="32" fillId="0" borderId="0" xfId="85" applyFont="1" applyAlignment="1">
      <alignment vertical="center"/>
      <protection/>
    </xf>
    <xf numFmtId="0" fontId="33" fillId="0" borderId="11" xfId="85" applyNumberFormat="1" applyFont="1" applyBorder="1" applyAlignment="1" applyProtection="1">
      <alignment horizontal="center" vertical="center" wrapText="1"/>
      <protection/>
    </xf>
    <xf numFmtId="0" fontId="30" fillId="0" borderId="13" xfId="85" applyNumberFormat="1" applyFont="1" applyBorder="1" applyAlignment="1" applyProtection="1">
      <alignment horizontal="center" vertical="center" wrapText="1"/>
      <protection/>
    </xf>
    <xf numFmtId="0" fontId="29" fillId="0" borderId="0" xfId="85" applyFont="1" applyAlignment="1">
      <alignment wrapText="1"/>
      <protection/>
    </xf>
    <xf numFmtId="0" fontId="34" fillId="0" borderId="11" xfId="85" applyNumberFormat="1" applyFont="1" applyBorder="1" applyAlignment="1" applyProtection="1">
      <alignment horizontal="center" vertical="center" wrapText="1"/>
      <protection/>
    </xf>
    <xf numFmtId="0" fontId="29" fillId="0" borderId="11" xfId="85" applyNumberFormat="1" applyFont="1" applyBorder="1" applyAlignment="1" applyProtection="1">
      <alignment vertical="top" wrapText="1"/>
      <protection/>
    </xf>
    <xf numFmtId="0" fontId="34" fillId="0" borderId="11" xfId="85" applyNumberFormat="1" applyFont="1" applyBorder="1" applyAlignment="1" applyProtection="1">
      <alignment horizontal="center" vertical="top"/>
      <protection/>
    </xf>
    <xf numFmtId="0" fontId="34" fillId="0" borderId="11" xfId="85" applyNumberFormat="1" applyFont="1" applyBorder="1" applyAlignment="1" applyProtection="1">
      <alignment horizontal="center" vertical="center"/>
      <protection/>
    </xf>
    <xf numFmtId="0" fontId="35" fillId="0" borderId="11" xfId="85" applyNumberFormat="1" applyFont="1" applyBorder="1" applyAlignment="1" applyProtection="1">
      <alignment horizontal="center" vertical="center"/>
      <protection/>
    </xf>
    <xf numFmtId="2" fontId="34" fillId="0" borderId="11" xfId="85" applyNumberFormat="1" applyFont="1" applyBorder="1" applyAlignment="1">
      <alignment horizontal="center" vertical="center"/>
      <protection/>
    </xf>
    <xf numFmtId="0" fontId="34" fillId="0" borderId="11" xfId="85" applyNumberFormat="1" applyFont="1" applyBorder="1" applyAlignment="1" applyProtection="1">
      <alignment/>
      <protection/>
    </xf>
    <xf numFmtId="4" fontId="36" fillId="0" borderId="12" xfId="85" applyNumberFormat="1" applyFont="1" applyBorder="1" applyAlignment="1">
      <alignment horizontal="center" vertical="center"/>
      <protection/>
    </xf>
    <xf numFmtId="4" fontId="36" fillId="0" borderId="11" xfId="85" applyNumberFormat="1" applyFont="1" applyBorder="1" applyAlignment="1" applyProtection="1">
      <alignment horizontal="center" vertical="center"/>
      <protection/>
    </xf>
    <xf numFmtId="0" fontId="36" fillId="0" borderId="0" xfId="85" applyFont="1" applyAlignment="1">
      <alignment vertical="center"/>
      <protection/>
    </xf>
    <xf numFmtId="0" fontId="37" fillId="0" borderId="0" xfId="85" applyNumberFormat="1" applyFont="1" applyBorder="1" applyAlignment="1" applyProtection="1">
      <alignment/>
      <protection/>
    </xf>
    <xf numFmtId="0" fontId="32" fillId="0" borderId="0" xfId="85" applyFont="1">
      <alignment/>
      <protection/>
    </xf>
    <xf numFmtId="0" fontId="32" fillId="0" borderId="0" xfId="85" applyFont="1" applyBorder="1" applyAlignment="1">
      <alignment horizontal="justify" vertical="center"/>
      <protection/>
    </xf>
    <xf numFmtId="0" fontId="38" fillId="0" borderId="0" xfId="85" applyNumberFormat="1" applyFont="1" applyBorder="1" applyAlignment="1" applyProtection="1">
      <alignment/>
      <protection/>
    </xf>
    <xf numFmtId="2" fontId="37" fillId="0" borderId="0" xfId="85" applyNumberFormat="1" applyFont="1" applyBorder="1" applyAlignment="1" applyProtection="1">
      <alignment/>
      <protection/>
    </xf>
    <xf numFmtId="2" fontId="36" fillId="0" borderId="0" xfId="85" applyNumberFormat="1" applyFont="1" applyBorder="1" applyAlignment="1">
      <alignment/>
      <protection/>
    </xf>
    <xf numFmtId="2" fontId="32" fillId="0" borderId="0" xfId="85" applyNumberFormat="1" applyFont="1">
      <alignment/>
      <protection/>
    </xf>
    <xf numFmtId="2" fontId="0" fillId="0" borderId="0" xfId="85" applyNumberFormat="1">
      <alignment/>
      <protection/>
    </xf>
    <xf numFmtId="0" fontId="31" fillId="0" borderId="0" xfId="85" applyFont="1">
      <alignment/>
      <protection/>
    </xf>
    <xf numFmtId="0" fontId="39" fillId="0" borderId="0" xfId="85" applyNumberFormat="1" applyFont="1" applyBorder="1" applyAlignment="1" applyProtection="1">
      <alignment horizontal="left" wrapText="1"/>
      <protection/>
    </xf>
    <xf numFmtId="0" fontId="34" fillId="0" borderId="0" xfId="85" applyNumberFormat="1" applyFont="1" applyBorder="1" applyAlignment="1" applyProtection="1">
      <alignment/>
      <protection/>
    </xf>
    <xf numFmtId="0" fontId="40" fillId="0" borderId="0" xfId="85" applyNumberFormat="1" applyFont="1" applyBorder="1" applyAlignment="1" applyProtection="1">
      <alignment/>
      <protection/>
    </xf>
    <xf numFmtId="2" fontId="40" fillId="0" borderId="0" xfId="85" applyNumberFormat="1" applyFont="1" applyBorder="1" applyAlignment="1" applyProtection="1">
      <alignment/>
      <protection/>
    </xf>
    <xf numFmtId="0" fontId="25" fillId="0" borderId="0" xfId="85" applyFont="1" applyAlignment="1">
      <alignment vertical="center"/>
      <protection/>
    </xf>
    <xf numFmtId="0" fontId="27" fillId="0" borderId="11" xfId="85" applyFont="1" applyBorder="1" applyAlignment="1">
      <alignment horizontal="center" vertical="center"/>
      <protection/>
    </xf>
    <xf numFmtId="0" fontId="27" fillId="0" borderId="11" xfId="85" applyFont="1" applyBorder="1" applyAlignment="1">
      <alignment horizontal="center" vertical="center" wrapText="1"/>
      <protection/>
    </xf>
    <xf numFmtId="0" fontId="41" fillId="0" borderId="13" xfId="85" applyNumberFormat="1" applyFont="1" applyBorder="1" applyAlignment="1" applyProtection="1">
      <alignment horizontal="center" vertical="center" wrapText="1"/>
      <protection/>
    </xf>
    <xf numFmtId="0" fontId="27" fillId="0" borderId="0" xfId="85" applyFont="1" applyAlignment="1">
      <alignment horizontal="center" vertical="center"/>
      <protection/>
    </xf>
    <xf numFmtId="0" fontId="0" fillId="0" borderId="13" xfId="85" applyFont="1" applyBorder="1" applyAlignment="1">
      <alignment horizontal="center" vertical="center"/>
      <protection/>
    </xf>
    <xf numFmtId="0" fontId="29" fillId="0" borderId="13" xfId="85" applyFont="1" applyBorder="1" applyAlignment="1">
      <alignment vertical="center" wrapText="1"/>
      <protection/>
    </xf>
    <xf numFmtId="0" fontId="0" fillId="0" borderId="13" xfId="85" applyFont="1" applyBorder="1" applyAlignment="1">
      <alignment vertical="center" wrapText="1"/>
      <protection/>
    </xf>
    <xf numFmtId="0" fontId="29" fillId="0" borderId="13" xfId="85" applyFont="1" applyBorder="1" applyAlignment="1">
      <alignment horizontal="center" vertical="center" wrapText="1"/>
      <protection/>
    </xf>
    <xf numFmtId="0" fontId="33" fillId="0" borderId="13" xfId="85" applyFont="1" applyBorder="1" applyAlignment="1">
      <alignment horizontal="center" vertical="center" wrapText="1"/>
      <protection/>
    </xf>
    <xf numFmtId="2" fontId="29" fillId="0" borderId="13" xfId="85" applyNumberFormat="1" applyFont="1" applyBorder="1" applyAlignment="1">
      <alignment horizontal="center" vertical="center" wrapText="1"/>
      <protection/>
    </xf>
    <xf numFmtId="2" fontId="29" fillId="0" borderId="11" xfId="85" applyNumberFormat="1" applyFont="1" applyBorder="1" applyAlignment="1">
      <alignment horizontal="center" vertical="center" wrapText="1"/>
      <protection/>
    </xf>
    <xf numFmtId="4" fontId="33" fillId="0" borderId="12" xfId="85" applyNumberFormat="1" applyFont="1" applyBorder="1" applyAlignment="1">
      <alignment horizontal="center" vertical="center" wrapText="1"/>
      <protection/>
    </xf>
    <xf numFmtId="4" fontId="33" fillId="0" borderId="11" xfId="85" applyNumberFormat="1" applyFont="1" applyBorder="1" applyAlignment="1">
      <alignment horizontal="center" vertical="center" wrapText="1"/>
      <protection/>
    </xf>
    <xf numFmtId="0" fontId="25" fillId="0" borderId="0" xfId="85" applyFont="1" applyBorder="1" applyAlignment="1">
      <alignment vertical="center"/>
      <protection/>
    </xf>
    <xf numFmtId="0" fontId="29" fillId="0" borderId="11" xfId="85" applyFont="1" applyBorder="1" applyAlignment="1">
      <alignment vertical="center" wrapText="1"/>
      <protection/>
    </xf>
    <xf numFmtId="0" fontId="29" fillId="0" borderId="11" xfId="85" applyFont="1" applyBorder="1" applyAlignment="1">
      <alignment wrapText="1"/>
      <protection/>
    </xf>
    <xf numFmtId="0" fontId="33" fillId="0" borderId="11" xfId="85" applyNumberFormat="1" applyFont="1" applyBorder="1" applyAlignment="1">
      <alignment horizontal="center" vertical="center" wrapText="1"/>
      <protection/>
    </xf>
    <xf numFmtId="4" fontId="36" fillId="0" borderId="11" xfId="85" applyNumberFormat="1" applyFont="1" applyBorder="1" applyAlignment="1">
      <alignment horizontal="center" vertical="center" wrapText="1"/>
      <protection/>
    </xf>
    <xf numFmtId="0" fontId="36" fillId="0" borderId="0" xfId="85" applyFont="1" applyAlignment="1">
      <alignment horizontal="left" vertical="center"/>
      <protection/>
    </xf>
    <xf numFmtId="0" fontId="29" fillId="0" borderId="11" xfId="85" applyFont="1" applyBorder="1" applyAlignment="1">
      <alignment horizontal="left" vertical="top" wrapText="1"/>
      <protection/>
    </xf>
    <xf numFmtId="0" fontId="29" fillId="0" borderId="11" xfId="85" applyFont="1" applyBorder="1" applyAlignment="1">
      <alignment horizontal="left" vertical="center" wrapText="1"/>
      <protection/>
    </xf>
    <xf numFmtId="167" fontId="29" fillId="0" borderId="11" xfId="75" applyFont="1" applyFill="1" applyBorder="1" applyAlignment="1" applyProtection="1">
      <alignment horizontal="center" vertical="center" wrapText="1"/>
      <protection/>
    </xf>
    <xf numFmtId="0" fontId="36" fillId="0" borderId="0" xfId="85" applyFont="1">
      <alignment/>
      <protection/>
    </xf>
    <xf numFmtId="0" fontId="0" fillId="0" borderId="0" xfId="85" applyFont="1" applyAlignment="1">
      <alignment wrapText="1"/>
      <protection/>
    </xf>
    <xf numFmtId="4" fontId="0" fillId="0" borderId="0" xfId="85" applyNumberFormat="1">
      <alignment/>
      <protection/>
    </xf>
    <xf numFmtId="0" fontId="26" fillId="0" borderId="0" xfId="85" applyFont="1">
      <alignment/>
      <protection/>
    </xf>
    <xf numFmtId="0" fontId="10" fillId="0" borderId="13" xfId="123" applyNumberFormat="1" applyFont="1" applyBorder="1" applyAlignment="1" applyProtection="1">
      <alignment horizontal="center" vertical="center"/>
      <protection/>
    </xf>
    <xf numFmtId="0" fontId="27" fillId="0" borderId="13" xfId="123" applyNumberFormat="1" applyFont="1" applyBorder="1" applyAlignment="1" applyProtection="1">
      <alignment horizontal="center" vertical="center"/>
      <protection/>
    </xf>
    <xf numFmtId="0" fontId="10" fillId="0" borderId="13" xfId="123" applyNumberFormat="1" applyFont="1" applyBorder="1" applyAlignment="1" applyProtection="1">
      <alignment horizontal="center" vertical="center" wrapText="1"/>
      <protection/>
    </xf>
    <xf numFmtId="4" fontId="10" fillId="0" borderId="13" xfId="123" applyNumberFormat="1" applyFont="1" applyBorder="1" applyAlignment="1" applyProtection="1">
      <alignment horizontal="center" vertical="center" wrapText="1"/>
      <protection/>
    </xf>
    <xf numFmtId="0" fontId="10" fillId="0" borderId="11" xfId="85" applyFont="1" applyBorder="1" applyAlignment="1">
      <alignment horizontal="center" vertical="center" wrapText="1"/>
      <protection/>
    </xf>
    <xf numFmtId="0" fontId="23" fillId="0" borderId="11" xfId="85" applyFont="1" applyBorder="1" applyAlignment="1">
      <alignment horizontal="center" vertical="center" wrapText="1"/>
      <protection/>
    </xf>
    <xf numFmtId="0" fontId="0" fillId="0" borderId="11" xfId="85" applyFont="1" applyBorder="1" applyAlignment="1">
      <alignment horizontal="center" vertical="center" wrapText="1"/>
      <protection/>
    </xf>
    <xf numFmtId="2" fontId="23" fillId="0" borderId="11" xfId="123" applyNumberFormat="1" applyFont="1" applyBorder="1" applyAlignment="1" applyProtection="1">
      <alignment horizontal="center" vertical="center" wrapText="1"/>
      <protection/>
    </xf>
    <xf numFmtId="4" fontId="23" fillId="0" borderId="11" xfId="123" applyNumberFormat="1" applyFont="1" applyBorder="1" applyAlignment="1" applyProtection="1">
      <alignment horizontal="center" vertical="center" wrapText="1"/>
      <protection/>
    </xf>
    <xf numFmtId="0" fontId="10" fillId="0" borderId="13" xfId="85" applyFont="1" applyBorder="1" applyAlignment="1">
      <alignment horizontal="center" vertical="center" wrapText="1"/>
      <protection/>
    </xf>
    <xf numFmtId="0" fontId="23" fillId="0" borderId="13" xfId="85" applyFont="1" applyBorder="1" applyAlignment="1">
      <alignment horizontal="center" vertical="center" wrapText="1"/>
      <protection/>
    </xf>
    <xf numFmtId="0" fontId="43" fillId="0" borderId="11" xfId="85" applyFont="1" applyBorder="1" applyAlignment="1">
      <alignment horizontal="center" vertical="center"/>
      <protection/>
    </xf>
    <xf numFmtId="0" fontId="23" fillId="0" borderId="11" xfId="85" applyFont="1" applyBorder="1" applyAlignment="1">
      <alignment horizontal="left" vertical="center" wrapText="1"/>
      <protection/>
    </xf>
    <xf numFmtId="2" fontId="23" fillId="0" borderId="11" xfId="85" applyNumberFormat="1" applyFont="1" applyBorder="1" applyAlignment="1">
      <alignment horizontal="center" vertical="center"/>
      <protection/>
    </xf>
    <xf numFmtId="0" fontId="43" fillId="0" borderId="11" xfId="85" applyFont="1" applyBorder="1" applyAlignment="1">
      <alignment horizontal="center" vertical="center" wrapText="1"/>
      <protection/>
    </xf>
    <xf numFmtId="0" fontId="23" fillId="0" borderId="14" xfId="85" applyNumberFormat="1" applyFont="1" applyBorder="1" applyAlignment="1" applyProtection="1">
      <alignment vertical="center" wrapText="1"/>
      <protection/>
    </xf>
    <xf numFmtId="0" fontId="43" fillId="0" borderId="11" xfId="85" applyFont="1" applyBorder="1" applyAlignment="1">
      <alignment horizontal="left" vertical="center" wrapText="1"/>
      <protection/>
    </xf>
    <xf numFmtId="0" fontId="43" fillId="0" borderId="11" xfId="85" applyFont="1" applyBorder="1" applyAlignment="1">
      <alignment wrapText="1"/>
      <protection/>
    </xf>
    <xf numFmtId="2" fontId="43" fillId="0" borderId="11" xfId="85" applyNumberFormat="1" applyFont="1" applyBorder="1" applyAlignment="1">
      <alignment horizontal="center" vertical="center" wrapText="1"/>
      <protection/>
    </xf>
    <xf numFmtId="0" fontId="23" fillId="0" borderId="12" xfId="85" applyNumberFormat="1" applyFont="1" applyBorder="1" applyAlignment="1" applyProtection="1">
      <alignment vertical="center" wrapText="1"/>
      <protection/>
    </xf>
    <xf numFmtId="0" fontId="0" fillId="0" borderId="11" xfId="85" applyFont="1" applyBorder="1" applyAlignment="1">
      <alignment horizontal="left" vertical="center" wrapText="1"/>
      <protection/>
    </xf>
    <xf numFmtId="0" fontId="0" fillId="0" borderId="11" xfId="85" applyFont="1" applyBorder="1" applyAlignment="1">
      <alignment wrapText="1"/>
      <protection/>
    </xf>
    <xf numFmtId="2" fontId="0" fillId="0" borderId="11" xfId="85" applyNumberFormat="1" applyFont="1" applyBorder="1" applyAlignment="1">
      <alignment horizontal="center" vertical="center" wrapText="1"/>
      <protection/>
    </xf>
    <xf numFmtId="0" fontId="0" fillId="0" borderId="11" xfId="85" applyFont="1" applyBorder="1" applyAlignment="1">
      <alignment horizontal="left" vertical="top" wrapText="1"/>
      <protection/>
    </xf>
    <xf numFmtId="0" fontId="29" fillId="0" borderId="11" xfId="85" applyNumberFormat="1" applyFont="1" applyBorder="1" applyAlignment="1">
      <alignment horizontal="center" vertical="center" wrapText="1"/>
      <protection/>
    </xf>
    <xf numFmtId="4" fontId="31" fillId="0" borderId="15" xfId="85" applyNumberFormat="1" applyFont="1" applyBorder="1" applyAlignment="1">
      <alignment horizontal="center" vertical="center"/>
      <protection/>
    </xf>
    <xf numFmtId="4" fontId="36" fillId="0" borderId="11" xfId="85" applyNumberFormat="1" applyFont="1" applyBorder="1" applyAlignment="1">
      <alignment horizontal="center" vertical="center"/>
      <protection/>
    </xf>
    <xf numFmtId="0" fontId="10" fillId="0" borderId="11" xfId="84" applyNumberFormat="1" applyFont="1" applyBorder="1" applyAlignment="1" applyProtection="1">
      <alignment horizontal="center" vertical="center"/>
      <protection/>
    </xf>
    <xf numFmtId="0" fontId="10" fillId="0" borderId="12" xfId="84" applyNumberFormat="1" applyFont="1" applyBorder="1" applyAlignment="1" applyProtection="1">
      <alignment horizontal="center" vertical="center"/>
      <protection/>
    </xf>
    <xf numFmtId="0" fontId="27" fillId="0" borderId="11" xfId="84" applyNumberFormat="1" applyFont="1" applyBorder="1" applyAlignment="1" applyProtection="1">
      <alignment horizontal="center" vertical="center"/>
      <protection/>
    </xf>
    <xf numFmtId="0" fontId="10" fillId="0" borderId="11" xfId="84" applyNumberFormat="1" applyFont="1" applyBorder="1" applyAlignment="1" applyProtection="1">
      <alignment horizontal="center" vertical="center" wrapText="1"/>
      <protection/>
    </xf>
    <xf numFmtId="0" fontId="44" fillId="0" borderId="16" xfId="84" applyNumberFormat="1" applyFont="1" applyBorder="1" applyAlignment="1" applyProtection="1">
      <alignment horizontal="center" vertical="center"/>
      <protection/>
    </xf>
    <xf numFmtId="0" fontId="0" fillId="41" borderId="17" xfId="84" applyFont="1" applyFill="1" applyBorder="1" applyAlignment="1">
      <alignment horizontal="left" vertical="center" wrapText="1"/>
      <protection/>
    </xf>
    <xf numFmtId="0" fontId="45" fillId="0" borderId="16" xfId="84" applyNumberFormat="1" applyFont="1" applyBorder="1" applyAlignment="1" applyProtection="1">
      <alignment/>
      <protection/>
    </xf>
    <xf numFmtId="0" fontId="29" fillId="0" borderId="16" xfId="84" applyFont="1" applyBorder="1" applyAlignment="1">
      <alignment horizontal="center" vertical="center"/>
      <protection/>
    </xf>
    <xf numFmtId="0" fontId="34" fillId="0" borderId="16" xfId="84" applyNumberFormat="1" applyFont="1" applyBorder="1" applyAlignment="1" applyProtection="1">
      <alignment horizontal="center" vertical="center"/>
      <protection/>
    </xf>
    <xf numFmtId="0" fontId="46" fillId="0" borderId="16" xfId="84" applyNumberFormat="1" applyFont="1" applyBorder="1" applyAlignment="1" applyProtection="1">
      <alignment horizontal="center" vertical="center"/>
      <protection/>
    </xf>
    <xf numFmtId="2" fontId="34" fillId="0" borderId="16" xfId="84" applyNumberFormat="1" applyFont="1" applyBorder="1" applyAlignment="1" applyProtection="1">
      <alignment horizontal="center" vertical="center"/>
      <protection/>
    </xf>
    <xf numFmtId="0" fontId="47" fillId="0" borderId="14" xfId="84" applyNumberFormat="1" applyFont="1" applyBorder="1" applyAlignment="1" applyProtection="1">
      <alignment horizontal="left" vertical="center" wrapText="1"/>
      <protection/>
    </xf>
    <xf numFmtId="0" fontId="45" fillId="0" borderId="13" xfId="84" applyNumberFormat="1" applyFont="1" applyBorder="1" applyAlignment="1" applyProtection="1">
      <alignment/>
      <protection/>
    </xf>
    <xf numFmtId="0" fontId="29" fillId="0" borderId="13" xfId="84" applyFont="1" applyBorder="1" applyAlignment="1">
      <alignment horizontal="center" vertical="center"/>
      <protection/>
    </xf>
    <xf numFmtId="2" fontId="34" fillId="0" borderId="13" xfId="84" applyNumberFormat="1" applyFont="1" applyBorder="1" applyAlignment="1" applyProtection="1">
      <alignment horizontal="center" vertical="center"/>
      <protection/>
    </xf>
    <xf numFmtId="0" fontId="44" fillId="0" borderId="12" xfId="84" applyNumberFormat="1" applyFont="1" applyBorder="1" applyAlignment="1" applyProtection="1">
      <alignment horizontal="left" vertical="center" wrapText="1"/>
      <protection/>
    </xf>
    <xf numFmtId="0" fontId="44" fillId="0" borderId="11" xfId="84" applyNumberFormat="1" applyFont="1" applyBorder="1" applyAlignment="1" applyProtection="1">
      <alignment/>
      <protection/>
    </xf>
    <xf numFmtId="0" fontId="29" fillId="0" borderId="11" xfId="84" applyFont="1" applyBorder="1" applyAlignment="1">
      <alignment horizontal="center" vertical="center"/>
      <protection/>
    </xf>
    <xf numFmtId="2" fontId="34" fillId="0" borderId="11" xfId="84" applyNumberFormat="1" applyFont="1" applyBorder="1" applyAlignment="1" applyProtection="1">
      <alignment horizontal="center" vertical="center"/>
      <protection/>
    </xf>
    <xf numFmtId="0" fontId="44" fillId="0" borderId="14" xfId="84" applyNumberFormat="1" applyFont="1" applyBorder="1" applyAlignment="1" applyProtection="1">
      <alignment horizontal="left" vertical="center" wrapText="1"/>
      <protection/>
    </xf>
    <xf numFmtId="0" fontId="44" fillId="0" borderId="13" xfId="84" applyNumberFormat="1" applyFont="1" applyBorder="1" applyAlignment="1" applyProtection="1">
      <alignment/>
      <protection/>
    </xf>
    <xf numFmtId="0" fontId="34" fillId="0" borderId="13" xfId="84" applyNumberFormat="1" applyFont="1" applyBorder="1" applyAlignment="1" applyProtection="1">
      <alignment horizontal="center" vertical="center"/>
      <protection/>
    </xf>
    <xf numFmtId="0" fontId="0" fillId="0" borderId="11" xfId="84" applyNumberFormat="1" applyFont="1" applyBorder="1" applyAlignment="1" applyProtection="1">
      <alignment horizontal="left" vertical="center" wrapText="1"/>
      <protection/>
    </xf>
    <xf numFmtId="4" fontId="31" fillId="0" borderId="11" xfId="84" applyNumberFormat="1" applyFont="1" applyBorder="1" applyAlignment="1" applyProtection="1">
      <alignment horizontal="center" vertical="center"/>
      <protection/>
    </xf>
    <xf numFmtId="0" fontId="10" fillId="0" borderId="18" xfId="85" applyNumberFormat="1" applyFont="1" applyBorder="1" applyAlignment="1" applyProtection="1">
      <alignment horizontal="center" vertical="center"/>
      <protection/>
    </xf>
    <xf numFmtId="0" fontId="10" fillId="0" borderId="13" xfId="85" applyNumberFormat="1" applyFont="1" applyBorder="1" applyAlignment="1" applyProtection="1">
      <alignment horizontal="center" vertical="center"/>
      <protection/>
    </xf>
    <xf numFmtId="0" fontId="27" fillId="0" borderId="13" xfId="85" applyNumberFormat="1" applyFont="1" applyBorder="1" applyAlignment="1" applyProtection="1">
      <alignment horizontal="center" vertical="center"/>
      <protection/>
    </xf>
    <xf numFmtId="0" fontId="10" fillId="0" borderId="19" xfId="85" applyNumberFormat="1" applyFont="1" applyBorder="1" applyAlignment="1" applyProtection="1">
      <alignment horizontal="center" vertical="center" wrapText="1"/>
      <protection/>
    </xf>
    <xf numFmtId="0" fontId="23" fillId="0" borderId="11" xfId="85" applyNumberFormat="1" applyFont="1" applyBorder="1" applyAlignment="1" applyProtection="1">
      <alignment horizontal="center" vertical="center"/>
      <protection/>
    </xf>
    <xf numFmtId="0" fontId="0" fillId="0" borderId="11" xfId="84" applyFont="1" applyBorder="1" applyAlignment="1">
      <alignment wrapText="1"/>
      <protection/>
    </xf>
    <xf numFmtId="49" fontId="10" fillId="0" borderId="11" xfId="85" applyNumberFormat="1" applyFont="1" applyBorder="1" applyAlignment="1">
      <alignment horizontal="center" vertical="center" wrapText="1"/>
      <protection/>
    </xf>
    <xf numFmtId="0" fontId="23" fillId="0" borderId="11" xfId="85" applyFont="1" applyBorder="1" applyAlignment="1">
      <alignment horizontal="center" vertical="center"/>
      <protection/>
    </xf>
    <xf numFmtId="0" fontId="33" fillId="0" borderId="11" xfId="85" applyNumberFormat="1" applyFont="1" applyBorder="1" applyAlignment="1">
      <alignment horizontal="center" vertical="center"/>
      <protection/>
    </xf>
    <xf numFmtId="2" fontId="28" fillId="0" borderId="11" xfId="85" applyNumberFormat="1" applyFont="1" applyBorder="1" applyAlignment="1" applyProtection="1">
      <alignment horizontal="center" vertical="center"/>
      <protection/>
    </xf>
    <xf numFmtId="0" fontId="0" fillId="0" borderId="11" xfId="84" applyFont="1" applyBorder="1" applyAlignment="1">
      <alignment vertical="center" wrapText="1"/>
      <protection/>
    </xf>
    <xf numFmtId="49" fontId="48" fillId="0" borderId="11" xfId="85" applyNumberFormat="1" applyFont="1" applyBorder="1" applyAlignment="1">
      <alignment horizontal="center" vertical="center"/>
      <protection/>
    </xf>
    <xf numFmtId="0" fontId="42" fillId="0" borderId="11" xfId="85" applyFont="1" applyBorder="1" applyAlignment="1">
      <alignment horizontal="center" vertical="center"/>
      <protection/>
    </xf>
    <xf numFmtId="0" fontId="28" fillId="0" borderId="11" xfId="85" applyFont="1" applyBorder="1" applyAlignment="1">
      <alignment horizontal="center" vertical="center"/>
      <protection/>
    </xf>
    <xf numFmtId="0" fontId="30" fillId="0" borderId="11" xfId="85" applyNumberFormat="1" applyFont="1" applyBorder="1" applyAlignment="1">
      <alignment horizontal="center" vertical="center" wrapText="1"/>
      <protection/>
    </xf>
    <xf numFmtId="0" fontId="23" fillId="0" borderId="11" xfId="85" applyFont="1" applyBorder="1" applyAlignment="1">
      <alignment vertical="center" wrapText="1"/>
      <protection/>
    </xf>
    <xf numFmtId="4" fontId="31" fillId="0" borderId="16" xfId="85" applyNumberFormat="1" applyFont="1" applyBorder="1" applyAlignment="1" applyProtection="1">
      <alignment horizontal="center" vertical="center"/>
      <protection/>
    </xf>
    <xf numFmtId="0" fontId="23" fillId="0" borderId="11" xfId="85" applyFont="1" applyBorder="1">
      <alignment/>
      <protection/>
    </xf>
    <xf numFmtId="0" fontId="28" fillId="41" borderId="11" xfId="85" applyFont="1" applyFill="1" applyBorder="1" applyAlignment="1">
      <alignment horizontal="center" vertical="center" wrapText="1"/>
      <protection/>
    </xf>
    <xf numFmtId="0" fontId="0" fillId="0" borderId="11" xfId="85" applyNumberFormat="1" applyFont="1" applyBorder="1" applyAlignment="1" applyProtection="1">
      <alignment horizontal="center" vertical="center"/>
      <protection/>
    </xf>
    <xf numFmtId="0" fontId="0" fillId="0" borderId="11" xfId="85" applyFont="1" applyBorder="1" applyAlignment="1">
      <alignment vertical="center" wrapText="1"/>
      <protection/>
    </xf>
    <xf numFmtId="0" fontId="0" fillId="0" borderId="11" xfId="85" applyFont="1" applyBorder="1">
      <alignment/>
      <protection/>
    </xf>
    <xf numFmtId="0" fontId="29" fillId="41" borderId="11" xfId="85" applyFont="1" applyFill="1" applyBorder="1" applyAlignment="1">
      <alignment horizontal="center" vertical="center" wrapText="1"/>
      <protection/>
    </xf>
    <xf numFmtId="2" fontId="29" fillId="0" borderId="11" xfId="85" applyNumberFormat="1" applyFont="1" applyBorder="1" applyAlignment="1" applyProtection="1">
      <alignment horizontal="center" vertical="center"/>
      <protection/>
    </xf>
    <xf numFmtId="2" fontId="29" fillId="0" borderId="11" xfId="85" applyNumberFormat="1" applyFont="1" applyBorder="1" applyAlignment="1">
      <alignment horizontal="center" vertical="center"/>
      <protection/>
    </xf>
    <xf numFmtId="0" fontId="8" fillId="0" borderId="0" xfId="85" applyFont="1">
      <alignment/>
      <protection/>
    </xf>
    <xf numFmtId="0" fontId="8" fillId="0" borderId="0" xfId="85" applyFont="1" applyAlignment="1">
      <alignment horizontal="center" vertical="center"/>
      <protection/>
    </xf>
    <xf numFmtId="0" fontId="23" fillId="0" borderId="18" xfId="85" applyFont="1" applyBorder="1" applyAlignment="1">
      <alignment vertical="top" wrapText="1"/>
      <protection/>
    </xf>
    <xf numFmtId="0" fontId="28" fillId="0" borderId="13" xfId="85" applyFont="1" applyBorder="1" applyAlignment="1">
      <alignment horizontal="center" vertical="center" wrapText="1"/>
      <protection/>
    </xf>
    <xf numFmtId="2" fontId="28" fillId="0" borderId="11" xfId="123" applyNumberFormat="1" applyFont="1" applyBorder="1" applyAlignment="1" applyProtection="1">
      <alignment horizontal="center" vertical="center" wrapText="1"/>
      <protection/>
    </xf>
    <xf numFmtId="0" fontId="0" fillId="0" borderId="11" xfId="85" applyFont="1" applyBorder="1" applyAlignment="1">
      <alignment vertical="top" wrapText="1"/>
      <protection/>
    </xf>
    <xf numFmtId="0" fontId="29" fillId="0" borderId="12" xfId="85" applyFont="1" applyBorder="1" applyAlignment="1">
      <alignment horizontal="center" vertical="center" wrapText="1"/>
      <protection/>
    </xf>
    <xf numFmtId="2" fontId="29" fillId="0" borderId="11" xfId="123" applyNumberFormat="1" applyFont="1" applyBorder="1" applyAlignment="1" applyProtection="1">
      <alignment horizontal="center" vertical="center" wrapText="1"/>
      <protection/>
    </xf>
    <xf numFmtId="0" fontId="16" fillId="0" borderId="0" xfId="85" applyFont="1">
      <alignment/>
      <protection/>
    </xf>
    <xf numFmtId="0" fontId="23" fillId="0" borderId="11" xfId="85" applyFont="1" applyBorder="1" applyAlignment="1">
      <alignment vertical="top" wrapText="1"/>
      <protection/>
    </xf>
    <xf numFmtId="0" fontId="10" fillId="0" borderId="11" xfId="123" applyNumberFormat="1" applyFont="1" applyBorder="1" applyAlignment="1" applyProtection="1">
      <alignment horizontal="center" vertical="center"/>
      <protection/>
    </xf>
    <xf numFmtId="0" fontId="23" fillId="41" borderId="11" xfId="85" applyFont="1" applyFill="1" applyBorder="1" applyAlignment="1">
      <alignment horizontal="center" vertical="center" wrapText="1"/>
      <protection/>
    </xf>
    <xf numFmtId="2" fontId="23" fillId="0" borderId="11" xfId="85" applyNumberFormat="1" applyFont="1" applyBorder="1" applyAlignment="1">
      <alignment horizontal="center" vertical="center" wrapText="1"/>
      <protection/>
    </xf>
    <xf numFmtId="2" fontId="28" fillId="0" borderId="11" xfId="85" applyNumberFormat="1" applyFont="1" applyBorder="1" applyAlignment="1">
      <alignment horizontal="center" vertical="center" wrapText="1"/>
      <protection/>
    </xf>
    <xf numFmtId="0" fontId="28" fillId="0" borderId="11" xfId="85" applyNumberFormat="1" applyFont="1" applyBorder="1" applyAlignment="1">
      <alignment horizontal="center" vertical="center" wrapText="1"/>
      <protection/>
    </xf>
    <xf numFmtId="0" fontId="0" fillId="0" borderId="11" xfId="85" applyFont="1" applyBorder="1" applyAlignment="1">
      <alignment horizontal="center" vertical="center"/>
      <protection/>
    </xf>
    <xf numFmtId="0" fontId="28" fillId="0" borderId="11" xfId="85" applyNumberFormat="1" applyFont="1" applyBorder="1" applyAlignment="1">
      <alignment horizontal="center" vertical="center"/>
      <protection/>
    </xf>
    <xf numFmtId="0" fontId="29" fillId="0" borderId="11" xfId="85" applyNumberFormat="1" applyFont="1" applyBorder="1" applyAlignment="1">
      <alignment horizontal="center" vertical="center"/>
      <protection/>
    </xf>
    <xf numFmtId="2" fontId="23" fillId="0" borderId="16" xfId="85" applyNumberFormat="1" applyFont="1" applyBorder="1" applyAlignment="1">
      <alignment horizontal="center" vertical="center"/>
      <protection/>
    </xf>
    <xf numFmtId="4" fontId="31" fillId="0" borderId="11" xfId="85" applyNumberFormat="1" applyFont="1" applyBorder="1" applyAlignment="1">
      <alignment horizontal="center" vertical="center"/>
      <protection/>
    </xf>
    <xf numFmtId="0" fontId="27" fillId="0" borderId="19" xfId="85" applyNumberFormat="1" applyFont="1" applyBorder="1" applyAlignment="1" applyProtection="1">
      <alignment horizontal="center" vertical="center"/>
      <protection/>
    </xf>
    <xf numFmtId="0" fontId="23" fillId="0" borderId="15" xfId="85" applyNumberFormat="1" applyFont="1" applyBorder="1" applyAlignment="1" applyProtection="1">
      <alignment horizontal="center" vertical="center"/>
      <protection/>
    </xf>
    <xf numFmtId="0" fontId="10" fillId="0" borderId="11" xfId="85" applyFont="1" applyBorder="1" applyAlignment="1">
      <alignment horizontal="left" vertical="center" wrapText="1"/>
      <protection/>
    </xf>
    <xf numFmtId="0" fontId="29" fillId="0" borderId="12" xfId="85" applyFont="1" applyBorder="1" applyAlignment="1">
      <alignment horizontal="center" vertical="center"/>
      <protection/>
    </xf>
    <xf numFmtId="0" fontId="29" fillId="0" borderId="0" xfId="85" applyFont="1">
      <alignment/>
      <protection/>
    </xf>
    <xf numFmtId="0" fontId="23" fillId="0" borderId="13" xfId="85" applyNumberFormat="1" applyFont="1" applyBorder="1" applyAlignment="1" applyProtection="1">
      <alignment horizontal="center" vertical="center"/>
      <protection/>
    </xf>
    <xf numFmtId="0" fontId="10" fillId="0" borderId="0" xfId="85" applyFont="1" applyAlignment="1">
      <alignment horizontal="left" vertical="center" wrapText="1"/>
      <protection/>
    </xf>
    <xf numFmtId="0" fontId="23" fillId="0" borderId="13" xfId="85" applyFont="1" applyBorder="1" applyAlignment="1">
      <alignment horizontal="center" vertical="center"/>
      <protection/>
    </xf>
    <xf numFmtId="0" fontId="28" fillId="41" borderId="13" xfId="85" applyFont="1" applyFill="1" applyBorder="1" applyAlignment="1">
      <alignment horizontal="center" vertical="center" wrapText="1"/>
      <protection/>
    </xf>
    <xf numFmtId="2" fontId="28" fillId="0" borderId="13" xfId="85" applyNumberFormat="1" applyFont="1" applyBorder="1" applyAlignment="1" applyProtection="1">
      <alignment horizontal="center" vertical="center"/>
      <protection/>
    </xf>
    <xf numFmtId="0" fontId="0" fillId="0" borderId="11" xfId="85" applyBorder="1" applyAlignment="1">
      <alignment horizontal="center" vertical="center"/>
      <protection/>
    </xf>
    <xf numFmtId="0" fontId="31" fillId="0" borderId="0" xfId="85" applyFont="1" applyAlignment="1">
      <alignment vertical="center"/>
      <protection/>
    </xf>
    <xf numFmtId="0" fontId="28" fillId="0" borderId="11" xfId="85" applyFont="1" applyBorder="1" applyAlignment="1">
      <alignment horizontal="left" vertical="center" wrapText="1"/>
      <protection/>
    </xf>
    <xf numFmtId="0" fontId="28" fillId="0" borderId="11" xfId="85" applyFont="1" applyBorder="1">
      <alignment/>
      <protection/>
    </xf>
    <xf numFmtId="0" fontId="31" fillId="0" borderId="0" xfId="85" applyFont="1" applyAlignment="1">
      <alignment horizontal="left" vertical="center"/>
      <protection/>
    </xf>
    <xf numFmtId="2" fontId="28" fillId="0" borderId="15" xfId="85" applyNumberFormat="1" applyFont="1" applyBorder="1" applyAlignment="1" applyProtection="1">
      <alignment horizontal="center" vertical="center"/>
      <protection/>
    </xf>
    <xf numFmtId="2" fontId="28" fillId="0" borderId="12" xfId="85" applyNumberFormat="1" applyFont="1" applyBorder="1" applyAlignment="1">
      <alignment horizontal="center" vertical="center"/>
      <protection/>
    </xf>
    <xf numFmtId="168" fontId="28" fillId="0" borderId="11" xfId="85" applyNumberFormat="1" applyFont="1" applyBorder="1" applyAlignment="1" applyProtection="1">
      <alignment horizontal="center" vertical="center"/>
      <protection/>
    </xf>
    <xf numFmtId="169" fontId="31" fillId="0" borderId="11" xfId="85" applyNumberFormat="1" applyFont="1" applyBorder="1" applyAlignment="1">
      <alignment horizontal="center" vertical="center"/>
      <protection/>
    </xf>
    <xf numFmtId="0" fontId="31" fillId="0" borderId="19" xfId="85" applyNumberFormat="1" applyFont="1" applyBorder="1" applyAlignment="1" applyProtection="1">
      <alignment horizontal="center" vertical="center"/>
      <protection/>
    </xf>
    <xf numFmtId="0" fontId="29" fillId="0" borderId="12" xfId="85" applyFont="1" applyBorder="1" applyAlignment="1">
      <alignment horizontal="left" vertical="center" wrapText="1"/>
      <protection/>
    </xf>
    <xf numFmtId="0" fontId="29" fillId="0" borderId="0" xfId="85" applyFont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16" xfId="85" applyFont="1" applyBorder="1" applyAlignment="1">
      <alignment horizontal="center" vertical="center" wrapText="1"/>
      <protection/>
    </xf>
    <xf numFmtId="0" fontId="41" fillId="0" borderId="20" xfId="85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30" fillId="0" borderId="11" xfId="0" applyFont="1" applyBorder="1" applyAlignment="1">
      <alignment horizontal="center" vertical="center"/>
    </xf>
    <xf numFmtId="0" fontId="30" fillId="41" borderId="11" xfId="0" applyFont="1" applyFill="1" applyBorder="1" applyAlignment="1">
      <alignment horizontal="center" vertical="center" wrapText="1"/>
    </xf>
    <xf numFmtId="2" fontId="30" fillId="41" borderId="11" xfId="0" applyNumberFormat="1" applyFont="1" applyFill="1" applyBorder="1" applyAlignment="1">
      <alignment horizontal="center" vertical="center" wrapText="1"/>
    </xf>
    <xf numFmtId="0" fontId="30" fillId="41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1" fillId="41" borderId="11" xfId="0" applyFont="1" applyFill="1" applyBorder="1" applyAlignment="1">
      <alignment horizontal="left" vertical="center" wrapText="1"/>
    </xf>
    <xf numFmtId="3" fontId="3" fillId="41" borderId="11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1" fillId="41" borderId="11" xfId="0" applyNumberFormat="1" applyFont="1" applyFill="1" applyBorder="1" applyAlignment="1">
      <alignment horizontal="center" vertical="center" wrapText="1"/>
    </xf>
    <xf numFmtId="2" fontId="3" fillId="41" borderId="11" xfId="0" applyNumberFormat="1" applyFont="1" applyFill="1" applyBorder="1" applyAlignment="1">
      <alignment horizontal="center" vertical="center" wrapText="1"/>
    </xf>
    <xf numFmtId="4" fontId="3" fillId="41" borderId="11" xfId="0" applyNumberFormat="1" applyFont="1" applyFill="1" applyBorder="1" applyAlignment="1">
      <alignment horizontal="center" vertical="center" wrapText="1"/>
    </xf>
    <xf numFmtId="167" fontId="3" fillId="41" borderId="11" xfId="75" applyFont="1" applyFill="1" applyBorder="1" applyAlignment="1" applyProtection="1">
      <alignment horizontal="center" vertical="center" wrapText="1"/>
      <protection/>
    </xf>
    <xf numFmtId="4" fontId="3" fillId="41" borderId="15" xfId="0" applyNumberFormat="1" applyFont="1" applyFill="1" applyBorder="1" applyAlignment="1">
      <alignment horizontal="center" vertical="center" wrapText="1"/>
    </xf>
    <xf numFmtId="168" fontId="24" fillId="0" borderId="11" xfId="0" applyNumberFormat="1" applyFont="1" applyBorder="1" applyAlignment="1">
      <alignment horizontal="center" vertical="center" wrapText="1"/>
    </xf>
    <xf numFmtId="168" fontId="24" fillId="0" borderId="16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2" fontId="52" fillId="0" borderId="0" xfId="0" applyNumberFormat="1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0" fontId="32" fillId="0" borderId="0" xfId="0" applyFont="1" applyAlignment="1">
      <alignment vertical="top" wrapText="1"/>
    </xf>
    <xf numFmtId="3" fontId="28" fillId="41" borderId="11" xfId="0" applyNumberFormat="1" applyFont="1" applyFill="1" applyBorder="1" applyAlignment="1">
      <alignment horizontal="center" vertical="center" wrapText="1"/>
    </xf>
    <xf numFmtId="0" fontId="28" fillId="41" borderId="11" xfId="0" applyFont="1" applyFill="1" applyBorder="1" applyAlignment="1">
      <alignment horizontal="center" vertical="center" wrapText="1"/>
    </xf>
    <xf numFmtId="0" fontId="30" fillId="41" borderId="11" xfId="0" applyNumberFormat="1" applyFont="1" applyFill="1" applyBorder="1" applyAlignment="1">
      <alignment horizontal="center" vertical="center" wrapText="1"/>
    </xf>
    <xf numFmtId="2" fontId="28" fillId="41" borderId="11" xfId="0" applyNumberFormat="1" applyFont="1" applyFill="1" applyBorder="1" applyAlignment="1">
      <alignment horizontal="center" vertical="center" wrapText="1"/>
    </xf>
    <xf numFmtId="167" fontId="28" fillId="41" borderId="11" xfId="75" applyFont="1" applyFill="1" applyBorder="1" applyAlignment="1" applyProtection="1">
      <alignment horizontal="center" vertical="center" wrapText="1"/>
      <protection/>
    </xf>
    <xf numFmtId="4" fontId="28" fillId="41" borderId="15" xfId="0" applyNumberFormat="1" applyFont="1" applyFill="1" applyBorder="1" applyAlignment="1">
      <alignment horizontal="center" vertical="center" wrapText="1"/>
    </xf>
    <xf numFmtId="4" fontId="28" fillId="41" borderId="11" xfId="0" applyNumberFormat="1" applyFont="1" applyFill="1" applyBorder="1" applyAlignment="1">
      <alignment horizontal="center" vertical="center" wrapText="1"/>
    </xf>
    <xf numFmtId="168" fontId="30" fillId="0" borderId="11" xfId="0" applyNumberFormat="1" applyFont="1" applyBorder="1" applyAlignment="1">
      <alignment horizontal="center" vertical="center" wrapText="1"/>
    </xf>
    <xf numFmtId="168" fontId="30" fillId="0" borderId="16" xfId="0" applyNumberFormat="1" applyFont="1" applyBorder="1" applyAlignment="1">
      <alignment horizontal="center" vertical="center" wrapText="1"/>
    </xf>
    <xf numFmtId="0" fontId="41" fillId="0" borderId="13" xfId="85" applyFont="1" applyBorder="1" applyAlignment="1">
      <alignment horizontal="center" vertical="center"/>
      <protection/>
    </xf>
    <xf numFmtId="0" fontId="57" fillId="0" borderId="13" xfId="85" applyFont="1" applyBorder="1" applyAlignment="1">
      <alignment horizontal="center" vertical="center"/>
      <protection/>
    </xf>
    <xf numFmtId="0" fontId="41" fillId="0" borderId="13" xfId="85" applyFont="1" applyBorder="1" applyAlignment="1">
      <alignment horizontal="center" vertical="center" wrapText="1"/>
      <protection/>
    </xf>
    <xf numFmtId="0" fontId="58" fillId="0" borderId="13" xfId="85" applyFont="1" applyBorder="1" applyAlignment="1">
      <alignment horizontal="center" vertical="center"/>
      <protection/>
    </xf>
    <xf numFmtId="0" fontId="59" fillId="0" borderId="11" xfId="85" applyFont="1" applyBorder="1" applyAlignment="1">
      <alignment horizontal="center" vertical="center"/>
      <protection/>
    </xf>
    <xf numFmtId="0" fontId="3" fillId="0" borderId="11" xfId="85" applyFont="1" applyBorder="1">
      <alignment/>
      <protection/>
    </xf>
    <xf numFmtId="0" fontId="3" fillId="0" borderId="11" xfId="85" applyFont="1" applyBorder="1" applyAlignment="1">
      <alignment horizontal="center" vertical="center" wrapText="1"/>
      <protection/>
    </xf>
    <xf numFmtId="0" fontId="3" fillId="41" borderId="11" xfId="85" applyFont="1" applyFill="1" applyBorder="1" applyAlignment="1">
      <alignment horizontal="center" vertical="center" wrapText="1"/>
      <protection/>
    </xf>
    <xf numFmtId="0" fontId="32" fillId="0" borderId="11" xfId="85" applyFont="1" applyBorder="1" applyAlignment="1">
      <alignment horizontal="center" vertical="center"/>
      <protection/>
    </xf>
    <xf numFmtId="0" fontId="36" fillId="0" borderId="11" xfId="85" applyNumberFormat="1" applyFont="1" applyBorder="1" applyAlignment="1">
      <alignment horizontal="center" vertical="center"/>
      <protection/>
    </xf>
    <xf numFmtId="2" fontId="3" fillId="0" borderId="11" xfId="85" applyNumberFormat="1" applyFont="1" applyBorder="1" applyAlignment="1">
      <alignment horizontal="center" vertical="center"/>
      <protection/>
    </xf>
    <xf numFmtId="0" fontId="29" fillId="0" borderId="11" xfId="85" applyFont="1" applyBorder="1" applyAlignment="1">
      <alignment vertical="top" wrapText="1"/>
      <protection/>
    </xf>
    <xf numFmtId="4" fontId="31" fillId="0" borderId="16" xfId="85" applyNumberFormat="1" applyFont="1" applyBorder="1" applyAlignment="1">
      <alignment horizontal="center" vertical="center"/>
      <protection/>
    </xf>
    <xf numFmtId="2" fontId="0" fillId="0" borderId="11" xfId="85" applyNumberFormat="1" applyFont="1" applyBorder="1" applyAlignment="1">
      <alignment wrapText="1"/>
      <protection/>
    </xf>
    <xf numFmtId="0" fontId="0" fillId="0" borderId="15" xfId="85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36" fillId="0" borderId="11" xfId="85" applyFont="1" applyBorder="1" applyAlignment="1">
      <alignment horizontal="center" vertical="center" wrapText="1"/>
      <protection/>
    </xf>
    <xf numFmtId="0" fontId="32" fillId="0" borderId="11" xfId="85" applyFont="1" applyBorder="1" applyAlignment="1">
      <alignment horizontal="left" vertical="center"/>
      <protection/>
    </xf>
    <xf numFmtId="4" fontId="32" fillId="0" borderId="11" xfId="85" applyNumberFormat="1" applyFont="1" applyBorder="1" applyAlignment="1">
      <alignment horizontal="center" vertical="center"/>
      <protection/>
    </xf>
    <xf numFmtId="0" fontId="32" fillId="0" borderId="11" xfId="85" applyFont="1" applyBorder="1" applyAlignment="1">
      <alignment horizontal="left" vertical="center" wrapText="1"/>
      <protection/>
    </xf>
    <xf numFmtId="0" fontId="32" fillId="0" borderId="0" xfId="84" applyFont="1" applyAlignment="1">
      <alignment vertical="center" wrapText="1"/>
      <protection/>
    </xf>
    <xf numFmtId="0" fontId="32" fillId="0" borderId="13" xfId="85" applyFont="1" applyBorder="1" applyAlignment="1">
      <alignment horizontal="left" vertical="center" wrapText="1"/>
      <protection/>
    </xf>
    <xf numFmtId="0" fontId="32" fillId="0" borderId="11" xfId="84" applyFont="1" applyBorder="1" applyAlignment="1">
      <alignment vertical="center"/>
      <protection/>
    </xf>
    <xf numFmtId="4" fontId="32" fillId="0" borderId="12" xfId="85" applyNumberFormat="1" applyFont="1" applyBorder="1" applyAlignment="1">
      <alignment horizontal="center" vertical="center"/>
      <protection/>
    </xf>
    <xf numFmtId="0" fontId="32" fillId="0" borderId="11" xfId="84" applyFont="1" applyBorder="1" applyAlignment="1">
      <alignment vertical="center" wrapText="1"/>
      <protection/>
    </xf>
    <xf numFmtId="0" fontId="27" fillId="0" borderId="18" xfId="85" applyNumberFormat="1" applyFont="1" applyBorder="1" applyAlignment="1" applyProtection="1">
      <alignment horizontal="center" vertical="center"/>
      <protection/>
    </xf>
    <xf numFmtId="0" fontId="27" fillId="0" borderId="13" xfId="85" applyNumberFormat="1" applyFont="1" applyBorder="1" applyAlignment="1" applyProtection="1">
      <alignment horizontal="center" vertical="center" wrapText="1"/>
      <protection/>
    </xf>
    <xf numFmtId="0" fontId="0" fillId="0" borderId="11" xfId="85" applyNumberFormat="1" applyFont="1" applyBorder="1" applyAlignment="1" applyProtection="1">
      <alignment horizontal="center" vertical="center"/>
      <protection/>
    </xf>
    <xf numFmtId="0" fontId="0" fillId="0" borderId="11" xfId="85" applyFont="1" applyBorder="1" applyAlignment="1">
      <alignment horizontal="left" vertical="center" wrapText="1"/>
      <protection/>
    </xf>
    <xf numFmtId="0" fontId="0" fillId="0" borderId="13" xfId="85" applyFont="1" applyBorder="1">
      <alignment/>
      <protection/>
    </xf>
    <xf numFmtId="0" fontId="29" fillId="0" borderId="19" xfId="85" applyFont="1" applyBorder="1" applyAlignment="1">
      <alignment horizontal="center" vertical="center" wrapText="1"/>
      <protection/>
    </xf>
    <xf numFmtId="0" fontId="29" fillId="41" borderId="13" xfId="85" applyFont="1" applyFill="1" applyBorder="1" applyAlignment="1">
      <alignment horizontal="center" vertical="center" wrapText="1"/>
      <protection/>
    </xf>
    <xf numFmtId="2" fontId="29" fillId="0" borderId="15" xfId="85" applyNumberFormat="1" applyFont="1" applyBorder="1" applyAlignment="1" applyProtection="1">
      <alignment horizontal="center" vertical="center"/>
      <protection/>
    </xf>
    <xf numFmtId="2" fontId="29" fillId="0" borderId="12" xfId="85" applyNumberFormat="1" applyFont="1" applyBorder="1" applyAlignment="1">
      <alignment horizontal="center" vertical="center"/>
      <protection/>
    </xf>
    <xf numFmtId="168" fontId="29" fillId="0" borderId="11" xfId="85" applyNumberFormat="1" applyFont="1" applyBorder="1" applyAlignment="1" applyProtection="1">
      <alignment horizontal="center" vertical="center"/>
      <protection/>
    </xf>
    <xf numFmtId="0" fontId="0" fillId="0" borderId="15" xfId="85" applyFont="1" applyBorder="1" applyAlignment="1">
      <alignment horizontal="left" vertical="center" wrapText="1"/>
      <protection/>
    </xf>
    <xf numFmtId="0" fontId="0" fillId="0" borderId="11" xfId="85" applyFont="1" applyBorder="1">
      <alignment/>
      <protection/>
    </xf>
    <xf numFmtId="169" fontId="36" fillId="0" borderId="11" xfId="85" applyNumberFormat="1" applyFont="1" applyBorder="1" applyAlignment="1">
      <alignment horizontal="center" vertical="center"/>
      <protection/>
    </xf>
    <xf numFmtId="0" fontId="6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2" fontId="63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justify" vertical="center" wrapText="1"/>
    </xf>
    <xf numFmtId="0" fontId="28" fillId="0" borderId="11" xfId="0" applyFont="1" applyBorder="1" applyAlignment="1">
      <alignment vertical="center" wrapText="1"/>
    </xf>
    <xf numFmtId="0" fontId="32" fillId="0" borderId="13" xfId="85" applyFont="1" applyBorder="1" applyAlignment="1">
      <alignment horizontal="center" vertical="center"/>
      <protection/>
    </xf>
    <xf numFmtId="0" fontId="32" fillId="0" borderId="13" xfId="84" applyFont="1" applyBorder="1" applyAlignment="1">
      <alignment vertical="center" wrapText="1"/>
      <protection/>
    </xf>
    <xf numFmtId="4" fontId="32" fillId="0" borderId="19" xfId="85" applyNumberFormat="1" applyFont="1" applyBorder="1" applyAlignment="1">
      <alignment horizontal="center" vertical="center"/>
      <protection/>
    </xf>
    <xf numFmtId="4" fontId="32" fillId="0" borderId="13" xfId="85" applyNumberFormat="1" applyFont="1" applyBorder="1" applyAlignment="1">
      <alignment horizontal="center" vertical="center"/>
      <protection/>
    </xf>
    <xf numFmtId="0" fontId="32" fillId="0" borderId="21" xfId="85" applyFont="1" applyBorder="1" applyAlignment="1">
      <alignment horizontal="center" vertical="center"/>
      <protection/>
    </xf>
    <xf numFmtId="0" fontId="32" fillId="0" borderId="21" xfId="84" applyFont="1" applyBorder="1" applyAlignment="1">
      <alignment vertical="center" wrapText="1"/>
      <protection/>
    </xf>
    <xf numFmtId="4" fontId="32" fillId="0" borderId="21" xfId="85" applyNumberFormat="1" applyFont="1" applyBorder="1" applyAlignment="1">
      <alignment horizontal="center" vertical="center"/>
      <protection/>
    </xf>
    <xf numFmtId="4" fontId="26" fillId="0" borderId="21" xfId="0" applyNumberFormat="1" applyFont="1" applyBorder="1" applyAlignment="1">
      <alignment horizontal="center" vertical="center"/>
    </xf>
    <xf numFmtId="0" fontId="36" fillId="0" borderId="13" xfId="85" applyNumberFormat="1" applyFont="1" applyBorder="1" applyAlignment="1" applyProtection="1">
      <alignment horizontal="center" vertical="center"/>
      <protection/>
    </xf>
    <xf numFmtId="0" fontId="32" fillId="0" borderId="11" xfId="85" applyNumberFormat="1" applyFont="1" applyBorder="1" applyAlignment="1" applyProtection="1">
      <alignment horizontal="center" vertical="center"/>
      <protection/>
    </xf>
    <xf numFmtId="0" fontId="29" fillId="0" borderId="11" xfId="85" applyFont="1" applyBorder="1">
      <alignment/>
      <protection/>
    </xf>
    <xf numFmtId="0" fontId="29" fillId="0" borderId="0" xfId="85" applyFont="1" applyAlignment="1">
      <alignment vertical="top" wrapText="1"/>
      <protection/>
    </xf>
    <xf numFmtId="4" fontId="36" fillId="0" borderId="16" xfId="85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4" fillId="0" borderId="22" xfId="85" applyNumberFormat="1" applyFont="1" applyBorder="1" applyAlignment="1" applyProtection="1">
      <alignment vertical="center"/>
      <protection/>
    </xf>
    <xf numFmtId="0" fontId="31" fillId="0" borderId="11" xfId="85" applyNumberFormat="1" applyFont="1" applyBorder="1" applyAlignment="1" applyProtection="1">
      <alignment vertical="center"/>
      <protection/>
    </xf>
    <xf numFmtId="0" fontId="25" fillId="0" borderId="23" xfId="85" applyNumberFormat="1" applyFont="1" applyBorder="1" applyAlignment="1" applyProtection="1">
      <alignment vertical="center"/>
      <protection/>
    </xf>
    <xf numFmtId="0" fontId="36" fillId="0" borderId="11" xfId="85" applyNumberFormat="1" applyFont="1" applyBorder="1" applyAlignment="1" applyProtection="1">
      <alignment vertical="center"/>
      <protection/>
    </xf>
    <xf numFmtId="0" fontId="25" fillId="0" borderId="23" xfId="85" applyFont="1" applyBorder="1" applyAlignment="1">
      <alignment vertical="center"/>
      <protection/>
    </xf>
    <xf numFmtId="0" fontId="36" fillId="0" borderId="11" xfId="85" applyFont="1" applyBorder="1" applyAlignment="1">
      <alignment vertical="center" wrapText="1"/>
      <protection/>
    </xf>
    <xf numFmtId="0" fontId="36" fillId="0" borderId="11" xfId="85" applyFont="1" applyBorder="1" applyAlignment="1">
      <alignment horizontal="left" vertical="center" wrapText="1"/>
      <protection/>
    </xf>
    <xf numFmtId="0" fontId="25" fillId="0" borderId="0" xfId="85" applyFont="1" applyBorder="1" applyAlignment="1">
      <alignment vertical="center"/>
      <protection/>
    </xf>
    <xf numFmtId="0" fontId="36" fillId="0" borderId="11" xfId="85" applyFont="1" applyBorder="1" applyAlignment="1">
      <alignment wrapText="1"/>
      <protection/>
    </xf>
    <xf numFmtId="0" fontId="29" fillId="0" borderId="11" xfId="85" applyFont="1" applyBorder="1" applyAlignment="1">
      <alignment vertical="center" wrapText="1"/>
      <protection/>
    </xf>
    <xf numFmtId="0" fontId="31" fillId="0" borderId="11" xfId="85" applyFont="1" applyBorder="1" applyAlignment="1">
      <alignment vertical="center"/>
      <protection/>
    </xf>
    <xf numFmtId="0" fontId="24" fillId="0" borderId="0" xfId="85" applyFont="1" applyBorder="1" applyAlignment="1">
      <alignment vertical="center" wrapText="1"/>
      <protection/>
    </xf>
    <xf numFmtId="0" fontId="42" fillId="41" borderId="11" xfId="85" applyFont="1" applyFill="1" applyBorder="1" applyAlignment="1">
      <alignment horizontal="center" vertical="center" wrapText="1"/>
      <protection/>
    </xf>
    <xf numFmtId="0" fontId="23" fillId="41" borderId="11" xfId="85" applyFont="1" applyFill="1" applyBorder="1" applyAlignment="1">
      <alignment horizontal="left" vertical="center" wrapText="1"/>
      <protection/>
    </xf>
    <xf numFmtId="0" fontId="43" fillId="0" borderId="11" xfId="85" applyFont="1" applyBorder="1" applyAlignment="1">
      <alignment horizontal="center" vertical="center"/>
      <protection/>
    </xf>
    <xf numFmtId="0" fontId="23" fillId="0" borderId="11" xfId="85" applyFont="1" applyBorder="1" applyAlignment="1">
      <alignment horizontal="left" vertical="center" wrapText="1"/>
      <protection/>
    </xf>
    <xf numFmtId="0" fontId="23" fillId="0" borderId="11" xfId="85" applyFont="1" applyBorder="1" applyAlignment="1">
      <alignment horizontal="left" vertical="top" wrapText="1"/>
      <protection/>
    </xf>
    <xf numFmtId="0" fontId="24" fillId="0" borderId="0" xfId="85" applyNumberFormat="1" applyFont="1" applyBorder="1" applyAlignment="1" applyProtection="1">
      <alignment horizontal="left" vertical="center"/>
      <protection/>
    </xf>
    <xf numFmtId="0" fontId="31" fillId="0" borderId="11" xfId="84" applyNumberFormat="1" applyFont="1" applyBorder="1" applyAlignment="1" applyProtection="1">
      <alignment vertical="center"/>
      <protection/>
    </xf>
    <xf numFmtId="0" fontId="24" fillId="0" borderId="11" xfId="85" applyNumberFormat="1" applyFont="1" applyBorder="1" applyAlignment="1" applyProtection="1">
      <alignment horizontal="left" vertical="center"/>
      <protection/>
    </xf>
    <xf numFmtId="0" fontId="8" fillId="0" borderId="0" xfId="85" applyFont="1" applyBorder="1" applyAlignment="1">
      <alignment horizontal="center" vertical="center"/>
      <protection/>
    </xf>
    <xf numFmtId="0" fontId="31" fillId="0" borderId="16" xfId="85" applyNumberFormat="1" applyFont="1" applyBorder="1" applyAlignment="1" applyProtection="1">
      <alignment vertical="center"/>
      <protection/>
    </xf>
    <xf numFmtId="0" fontId="25" fillId="0" borderId="0" xfId="85" applyFont="1" applyBorder="1" applyAlignment="1">
      <alignment vertical="center" wrapText="1"/>
      <protection/>
    </xf>
    <xf numFmtId="0" fontId="0" fillId="0" borderId="11" xfId="85" applyFont="1" applyBorder="1" applyAlignment="1">
      <alignment horizontal="center" vertical="center"/>
      <protection/>
    </xf>
    <xf numFmtId="0" fontId="23" fillId="0" borderId="11" xfId="85" applyFont="1" applyBorder="1" applyAlignment="1">
      <alignment vertical="center" wrapText="1"/>
      <protection/>
    </xf>
    <xf numFmtId="0" fontId="31" fillId="0" borderId="15" xfId="85" applyFont="1" applyBorder="1" applyAlignment="1">
      <alignment horizontal="left" vertical="center"/>
      <protection/>
    </xf>
    <xf numFmtId="0" fontId="31" fillId="0" borderId="11" xfId="85" applyFont="1" applyBorder="1" applyAlignment="1">
      <alignment horizontal="left" vertical="center"/>
      <protection/>
    </xf>
    <xf numFmtId="0" fontId="24" fillId="0" borderId="13" xfId="85" applyNumberFormat="1" applyFont="1" applyBorder="1" applyAlignment="1" applyProtection="1">
      <alignment horizontal="left" vertical="center"/>
      <protection/>
    </xf>
    <xf numFmtId="0" fontId="25" fillId="0" borderId="11" xfId="85" applyNumberFormat="1" applyFont="1" applyBorder="1" applyAlignment="1" applyProtection="1">
      <alignment horizontal="left" vertical="center"/>
      <protection/>
    </xf>
    <xf numFmtId="0" fontId="50" fillId="0" borderId="0" xfId="0" applyFont="1" applyBorder="1" applyAlignment="1">
      <alignment horizontal="center" vertical="center" wrapText="1"/>
    </xf>
    <xf numFmtId="0" fontId="36" fillId="0" borderId="16" xfId="85" applyNumberFormat="1" applyFont="1" applyBorder="1" applyAlignment="1" applyProtection="1">
      <alignment vertical="center"/>
      <protection/>
    </xf>
    <xf numFmtId="0" fontId="25" fillId="0" borderId="11" xfId="0" applyFont="1" applyBorder="1" applyAlignment="1">
      <alignment vertical="center"/>
    </xf>
    <xf numFmtId="0" fontId="49" fillId="0" borderId="11" xfId="85" applyNumberFormat="1" applyFont="1" applyBorder="1" applyAlignment="1" applyProtection="1">
      <alignment horizontal="left" vertical="center"/>
      <protection/>
    </xf>
    <xf numFmtId="0" fontId="51" fillId="0" borderId="0" xfId="0" applyFont="1" applyBorder="1" applyAlignment="1">
      <alignment horizontal="center" vertical="center"/>
    </xf>
    <xf numFmtId="0" fontId="36" fillId="0" borderId="16" xfId="85" applyFont="1" applyBorder="1" applyAlignment="1">
      <alignment horizontal="left" vertical="center"/>
      <protection/>
    </xf>
    <xf numFmtId="2" fontId="24" fillId="0" borderId="11" xfId="0" applyNumberFormat="1" applyFont="1" applyBorder="1" applyAlignment="1">
      <alignment vertical="center"/>
    </xf>
    <xf numFmtId="0" fontId="30" fillId="0" borderId="11" xfId="0" applyFont="1" applyBorder="1" applyAlignment="1">
      <alignment horizontal="left" vertical="center"/>
    </xf>
    <xf numFmtId="0" fontId="53" fillId="0" borderId="24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vertical="center"/>
    </xf>
    <xf numFmtId="0" fontId="24" fillId="0" borderId="11" xfId="85" applyFont="1" applyBorder="1" applyAlignment="1">
      <alignment horizontal="left" vertical="center"/>
      <protection/>
    </xf>
    <xf numFmtId="0" fontId="61" fillId="0" borderId="0" xfId="0" applyFont="1" applyBorder="1" applyAlignment="1">
      <alignment horizontal="center" vertical="center" wrapText="1"/>
    </xf>
    <xf numFmtId="0" fontId="31" fillId="0" borderId="16" xfId="85" applyFont="1" applyBorder="1" applyAlignment="1">
      <alignment vertical="center"/>
      <protection/>
    </xf>
    <xf numFmtId="0" fontId="25" fillId="0" borderId="23" xfId="0" applyFont="1" applyBorder="1" applyAlignment="1">
      <alignment vertical="center"/>
    </xf>
    <xf numFmtId="0" fontId="62" fillId="0" borderId="23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</cellXfs>
  <cellStyles count="1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1 1" xfId="35"/>
    <cellStyle name="Accent 1 1 2" xfId="36"/>
    <cellStyle name="Accent 1 2" xfId="37"/>
    <cellStyle name="Accent 2" xfId="38"/>
    <cellStyle name="Accent 2 1" xfId="39"/>
    <cellStyle name="Accent 2 1 2" xfId="40"/>
    <cellStyle name="Accent 2 2" xfId="41"/>
    <cellStyle name="Accent 3" xfId="42"/>
    <cellStyle name="Accent 3 1" xfId="43"/>
    <cellStyle name="Accent 3 1 2" xfId="44"/>
    <cellStyle name="Accent 3 2" xfId="45"/>
    <cellStyle name="Accent 4" xfId="46"/>
    <cellStyle name="Accent 4 2" xfId="47"/>
    <cellStyle name="Accent 5" xfId="48"/>
    <cellStyle name="Akcent 1" xfId="49"/>
    <cellStyle name="Akcent 1 1" xfId="50"/>
    <cellStyle name="Akcent 1 2" xfId="51"/>
    <cellStyle name="Akcent 2" xfId="52"/>
    <cellStyle name="Akcent 2 1" xfId="53"/>
    <cellStyle name="Akcent 2 2" xfId="54"/>
    <cellStyle name="Akcent 3" xfId="55"/>
    <cellStyle name="Akcent 3 1" xfId="56"/>
    <cellStyle name="Akcent 3 2" xfId="57"/>
    <cellStyle name="Akcent 4" xfId="58"/>
    <cellStyle name="Akcent 5" xfId="59"/>
    <cellStyle name="Akcent 6" xfId="60"/>
    <cellStyle name="Bad" xfId="61"/>
    <cellStyle name="Bad 1" xfId="62"/>
    <cellStyle name="Bad 1 2" xfId="63"/>
    <cellStyle name="Bad 1 3" xfId="64"/>
    <cellStyle name="Bad 2" xfId="65"/>
    <cellStyle name="Bad 2 2" xfId="66"/>
    <cellStyle name="Błąd 1" xfId="67"/>
    <cellStyle name="Błąd 1 2" xfId="68"/>
    <cellStyle name="Błąd 2" xfId="69"/>
    <cellStyle name="Dane wejściowe" xfId="70"/>
    <cellStyle name="Dane wyjściowe" xfId="71"/>
    <cellStyle name="Dobry" xfId="72"/>
    <cellStyle name="Dobry 1" xfId="73"/>
    <cellStyle name="Dobry 2" xfId="74"/>
    <cellStyle name="Comma" xfId="75"/>
    <cellStyle name="Comma [0]" xfId="76"/>
    <cellStyle name="Dziesiętny 2" xfId="77"/>
    <cellStyle name="Error" xfId="78"/>
    <cellStyle name="Error 1" xfId="79"/>
    <cellStyle name="Error 1 2" xfId="80"/>
    <cellStyle name="Error 1 3" xfId="81"/>
    <cellStyle name="Error 2" xfId="82"/>
    <cellStyle name="Error 2 2" xfId="83"/>
    <cellStyle name="Excel Built-in Normal" xfId="84"/>
    <cellStyle name="Excel Built-in Normal 1" xfId="85"/>
    <cellStyle name="Footnote" xfId="86"/>
    <cellStyle name="Footnote 1" xfId="87"/>
    <cellStyle name="Footnote 1 2" xfId="88"/>
    <cellStyle name="Footnote 2" xfId="89"/>
    <cellStyle name="Good" xfId="90"/>
    <cellStyle name="Good 1" xfId="91"/>
    <cellStyle name="Good 1 2" xfId="92"/>
    <cellStyle name="Good 2" xfId="93"/>
    <cellStyle name="Heading" xfId="94"/>
    <cellStyle name="Heading 1" xfId="95"/>
    <cellStyle name="Heading 1 1" xfId="96"/>
    <cellStyle name="Heading 1 1 2" xfId="97"/>
    <cellStyle name="Heading 1 2" xfId="98"/>
    <cellStyle name="Heading 2" xfId="99"/>
    <cellStyle name="Heading 2 1" xfId="100"/>
    <cellStyle name="Heading 2 1 2" xfId="101"/>
    <cellStyle name="Heading 2 2" xfId="102"/>
    <cellStyle name="Heading 3" xfId="103"/>
    <cellStyle name="Heading 3 2" xfId="104"/>
    <cellStyle name="Heading 4" xfId="105"/>
    <cellStyle name="Komórka połączona" xfId="106"/>
    <cellStyle name="Komórka zaznaczona" xfId="107"/>
    <cellStyle name="Nagłówek 1" xfId="108"/>
    <cellStyle name="Nagłówek 1 1" xfId="109"/>
    <cellStyle name="Nagłówek 1 2" xfId="110"/>
    <cellStyle name="Nagłówek 2" xfId="111"/>
    <cellStyle name="Nagłówek 2 1" xfId="112"/>
    <cellStyle name="Nagłówek 2 2" xfId="113"/>
    <cellStyle name="Nagłówek 3" xfId="114"/>
    <cellStyle name="Nagłówek 4" xfId="115"/>
    <cellStyle name="Neutral" xfId="116"/>
    <cellStyle name="Neutral 1" xfId="117"/>
    <cellStyle name="Neutral 1 2" xfId="118"/>
    <cellStyle name="Neutral 2" xfId="119"/>
    <cellStyle name="Neutralny" xfId="120"/>
    <cellStyle name="Neutralny 1" xfId="121"/>
    <cellStyle name="Neutralny 2" xfId="122"/>
    <cellStyle name="Normalny 2" xfId="123"/>
    <cellStyle name="Notatka 1" xfId="124"/>
    <cellStyle name="Notatka 2" xfId="125"/>
    <cellStyle name="Note" xfId="126"/>
    <cellStyle name="Note 1" xfId="127"/>
    <cellStyle name="Note 1 2" xfId="128"/>
    <cellStyle name="Note 2" xfId="129"/>
    <cellStyle name="Obliczenia" xfId="130"/>
    <cellStyle name="Ostrzeżenie 1" xfId="131"/>
    <cellStyle name="Ostrzeżenie 1 2" xfId="132"/>
    <cellStyle name="Ostrzeżenie 2" xfId="133"/>
    <cellStyle name="Percent" xfId="134"/>
    <cellStyle name="Przypis dolny 1" xfId="135"/>
    <cellStyle name="Przypis dolny 2" xfId="136"/>
    <cellStyle name="Stan 1" xfId="137"/>
    <cellStyle name="Stan 2" xfId="138"/>
    <cellStyle name="Status" xfId="139"/>
    <cellStyle name="Status 1" xfId="140"/>
    <cellStyle name="Status 1 2" xfId="141"/>
    <cellStyle name="Status 2" xfId="142"/>
    <cellStyle name="Suma" xfId="143"/>
    <cellStyle name="Tekst 1" xfId="144"/>
    <cellStyle name="Tekst 2" xfId="145"/>
    <cellStyle name="Tekst objaśnienia" xfId="146"/>
    <cellStyle name="Tekst ostrzeżenia" xfId="147"/>
    <cellStyle name="Text" xfId="148"/>
    <cellStyle name="Text 1" xfId="149"/>
    <cellStyle name="Text 1 2" xfId="150"/>
    <cellStyle name="Text 2" xfId="151"/>
    <cellStyle name="Tytuł" xfId="152"/>
    <cellStyle name="Uwaga" xfId="153"/>
    <cellStyle name="Currency" xfId="154"/>
    <cellStyle name="Currency [0]" xfId="155"/>
    <cellStyle name="Warning" xfId="156"/>
    <cellStyle name="Warning 1" xfId="157"/>
    <cellStyle name="Warning 1 2" xfId="158"/>
    <cellStyle name="Warning 1 3" xfId="159"/>
    <cellStyle name="Warning 2" xfId="160"/>
    <cellStyle name="Warning 2 2" xfId="161"/>
    <cellStyle name="Zły" xfId="162"/>
    <cellStyle name="Zły 1" xfId="163"/>
    <cellStyle name="Zły 1 2" xfId="164"/>
    <cellStyle name="Zły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SheetLayoutView="100" zoomScalePageLayoutView="0" workbookViewId="0" topLeftCell="A1">
      <selection activeCell="M8" sqref="M8"/>
    </sheetView>
  </sheetViews>
  <sheetFormatPr defaultColWidth="10.8515625" defaultRowHeight="23.25" customHeight="1"/>
  <cols>
    <col min="1" max="1" width="4.421875" style="1" customWidth="1"/>
    <col min="2" max="2" width="41.00390625" style="1" customWidth="1"/>
    <col min="3" max="3" width="12.57421875" style="1" customWidth="1"/>
    <col min="4" max="4" width="5.28125" style="1" customWidth="1"/>
    <col min="5" max="5" width="8.57421875" style="1" customWidth="1"/>
    <col min="6" max="6" width="7.8515625" style="2" customWidth="1"/>
    <col min="7" max="7" width="7.8515625" style="3" customWidth="1"/>
    <col min="8" max="8" width="7.8515625" style="1" customWidth="1"/>
    <col min="9" max="10" width="11.57421875" style="1" customWidth="1"/>
    <col min="11" max="11" width="12.421875" style="1" customWidth="1"/>
    <col min="12" max="12" width="13.00390625" style="1" customWidth="1"/>
    <col min="13" max="13" width="13.421875" style="1" customWidth="1"/>
    <col min="14" max="16384" width="10.8515625" style="1" customWidth="1"/>
  </cols>
  <sheetData>
    <row r="1" spans="1:13" s="4" customFormat="1" ht="30.75" customHeight="1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s="3" customFormat="1" ht="66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8" t="s">
        <v>7</v>
      </c>
      <c r="H2" s="5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ht="134.25" customHeight="1">
      <c r="A3" s="10">
        <v>1</v>
      </c>
      <c r="B3" s="11" t="s">
        <v>14</v>
      </c>
      <c r="C3" s="12"/>
      <c r="D3" s="13" t="s">
        <v>15</v>
      </c>
      <c r="E3" s="13">
        <v>1000</v>
      </c>
      <c r="F3" s="10">
        <v>2700</v>
      </c>
      <c r="G3" s="14">
        <v>1500</v>
      </c>
      <c r="H3" s="15">
        <f>E3+F3+G3</f>
        <v>5200</v>
      </c>
      <c r="I3" s="16"/>
      <c r="J3" s="16"/>
      <c r="K3" s="16"/>
      <c r="L3" s="16"/>
      <c r="M3" s="16"/>
    </row>
    <row r="4" spans="1:13" ht="127.5" customHeight="1">
      <c r="A4" s="10">
        <v>2</v>
      </c>
      <c r="B4" s="17" t="s">
        <v>16</v>
      </c>
      <c r="C4" s="12"/>
      <c r="D4" s="13" t="s">
        <v>15</v>
      </c>
      <c r="E4" s="18">
        <v>3000</v>
      </c>
      <c r="F4" s="19">
        <v>2500</v>
      </c>
      <c r="G4" s="14">
        <v>2000</v>
      </c>
      <c r="H4" s="15">
        <f>E4+F4+G4</f>
        <v>7500</v>
      </c>
      <c r="I4" s="16"/>
      <c r="J4" s="16"/>
      <c r="K4" s="16"/>
      <c r="L4" s="16"/>
      <c r="M4" s="16"/>
    </row>
    <row r="5" spans="1:13" ht="138.75" customHeight="1">
      <c r="A5" s="10">
        <v>3</v>
      </c>
      <c r="B5" s="11" t="s">
        <v>17</v>
      </c>
      <c r="C5" s="12"/>
      <c r="D5" s="13" t="s">
        <v>15</v>
      </c>
      <c r="E5" s="13">
        <v>0</v>
      </c>
      <c r="F5" s="10">
        <v>600</v>
      </c>
      <c r="G5" s="14">
        <v>2000</v>
      </c>
      <c r="H5" s="15">
        <f>E5+F5+G5</f>
        <v>2600</v>
      </c>
      <c r="I5" s="16"/>
      <c r="J5" s="16"/>
      <c r="K5" s="16"/>
      <c r="L5" s="16"/>
      <c r="M5" s="16"/>
    </row>
    <row r="6" spans="1:13" ht="115.5" customHeight="1">
      <c r="A6" s="10">
        <v>4</v>
      </c>
      <c r="B6" s="11" t="s">
        <v>18</v>
      </c>
      <c r="C6" s="20"/>
      <c r="D6" s="21" t="s">
        <v>15</v>
      </c>
      <c r="E6" s="21">
        <v>6</v>
      </c>
      <c r="F6" s="10">
        <v>10</v>
      </c>
      <c r="G6" s="14">
        <v>2</v>
      </c>
      <c r="H6" s="15">
        <f>E6+F6+G6</f>
        <v>18</v>
      </c>
      <c r="I6" s="22"/>
      <c r="J6" s="16"/>
      <c r="K6" s="16"/>
      <c r="L6" s="16"/>
      <c r="M6" s="16"/>
    </row>
    <row r="7" spans="1:13" ht="132" customHeight="1">
      <c r="A7" s="10">
        <v>5</v>
      </c>
      <c r="B7" s="23" t="s">
        <v>19</v>
      </c>
      <c r="C7" s="20"/>
      <c r="D7" s="21" t="s">
        <v>15</v>
      </c>
      <c r="E7" s="13">
        <v>10</v>
      </c>
      <c r="F7" s="10">
        <v>150</v>
      </c>
      <c r="G7" s="14">
        <v>1000</v>
      </c>
      <c r="H7" s="15">
        <f>E7+F7+G7</f>
        <v>1160</v>
      </c>
      <c r="I7" s="22"/>
      <c r="J7" s="16"/>
      <c r="K7" s="16"/>
      <c r="L7" s="16"/>
      <c r="M7" s="16"/>
    </row>
    <row r="8" spans="1:13" s="25" customFormat="1" ht="30" customHeight="1">
      <c r="A8" s="297" t="s">
        <v>20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4"/>
      <c r="M8" s="24"/>
    </row>
  </sheetData>
  <sheetProtection selectLockedCells="1" selectUnlockedCells="1"/>
  <mergeCells count="2">
    <mergeCell ref="A1:M1"/>
    <mergeCell ref="A8:K8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SheetLayoutView="100" zoomScalePageLayoutView="0" workbookViewId="0" topLeftCell="A4">
      <selection activeCell="K6" sqref="K6"/>
    </sheetView>
  </sheetViews>
  <sheetFormatPr defaultColWidth="8.57421875" defaultRowHeight="36.75" customHeight="1"/>
  <cols>
    <col min="1" max="1" width="4.57421875" style="1" customWidth="1"/>
    <col min="2" max="2" width="40.00390625" style="1" customWidth="1"/>
    <col min="3" max="3" width="6.28125" style="1" customWidth="1"/>
    <col min="4" max="4" width="8.57421875" style="1" customWidth="1"/>
    <col min="5" max="5" width="6.8515625" style="1" customWidth="1"/>
    <col min="6" max="6" width="8.00390625" style="1" customWidth="1"/>
    <col min="7" max="7" width="7.7109375" style="3" customWidth="1"/>
    <col min="8" max="8" width="8.00390625" style="3" customWidth="1"/>
    <col min="9" max="9" width="8.57421875" style="1" customWidth="1"/>
    <col min="10" max="10" width="8.28125" style="1" customWidth="1"/>
    <col min="11" max="11" width="7.00390625" style="1" customWidth="1"/>
    <col min="12" max="12" width="7.8515625" style="1" customWidth="1"/>
    <col min="13" max="13" width="15.57421875" style="1" customWidth="1"/>
    <col min="14" max="14" width="14.7109375" style="1" customWidth="1"/>
    <col min="15" max="16384" width="8.57421875" style="1" customWidth="1"/>
  </cols>
  <sheetData>
    <row r="1" spans="1:14" s="78" customFormat="1" ht="30.75" customHeight="1">
      <c r="A1" s="315" t="s">
        <v>82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s="3" customFormat="1" ht="51" customHeight="1">
      <c r="A2" s="130" t="s">
        <v>1</v>
      </c>
      <c r="B2" s="131" t="s">
        <v>83</v>
      </c>
      <c r="C2" s="7" t="s">
        <v>84</v>
      </c>
      <c r="D2" s="7" t="s">
        <v>3</v>
      </c>
      <c r="E2" s="131" t="s">
        <v>4</v>
      </c>
      <c r="F2" s="131" t="s">
        <v>5</v>
      </c>
      <c r="G2" s="132" t="s">
        <v>6</v>
      </c>
      <c r="H2" s="132" t="s">
        <v>7</v>
      </c>
      <c r="I2" s="131" t="s">
        <v>8</v>
      </c>
      <c r="J2" s="7" t="s">
        <v>9</v>
      </c>
      <c r="K2" s="7" t="s">
        <v>22</v>
      </c>
      <c r="L2" s="7" t="s">
        <v>11</v>
      </c>
      <c r="M2" s="133" t="s">
        <v>12</v>
      </c>
      <c r="N2" s="7" t="s">
        <v>13</v>
      </c>
    </row>
    <row r="3" spans="1:14" ht="144" customHeight="1">
      <c r="A3" s="134">
        <v>1</v>
      </c>
      <c r="B3" s="135" t="s">
        <v>85</v>
      </c>
      <c r="C3" s="136" t="s">
        <v>86</v>
      </c>
      <c r="D3" s="137"/>
      <c r="E3" s="19" t="s">
        <v>15</v>
      </c>
      <c r="F3" s="19">
        <v>0</v>
      </c>
      <c r="G3" s="13">
        <v>0</v>
      </c>
      <c r="H3" s="13">
        <v>50</v>
      </c>
      <c r="I3" s="138">
        <f>F3+G3+H3</f>
        <v>50</v>
      </c>
      <c r="J3" s="139"/>
      <c r="K3" s="139"/>
      <c r="L3" s="16">
        <f>J3*K3</f>
        <v>0</v>
      </c>
      <c r="M3" s="139">
        <f>I3*J3</f>
        <v>0</v>
      </c>
      <c r="N3" s="139">
        <f>K3*M3</f>
        <v>0</v>
      </c>
    </row>
    <row r="4" spans="1:14" ht="197.25" customHeight="1">
      <c r="A4" s="134">
        <v>2</v>
      </c>
      <c r="B4" s="140" t="s">
        <v>87</v>
      </c>
      <c r="C4" s="136" t="s">
        <v>88</v>
      </c>
      <c r="D4" s="137"/>
      <c r="E4" s="19" t="s">
        <v>15</v>
      </c>
      <c r="F4" s="19">
        <v>600</v>
      </c>
      <c r="G4" s="13">
        <v>600</v>
      </c>
      <c r="H4" s="13">
        <v>100</v>
      </c>
      <c r="I4" s="138">
        <f>F4+G4+H4</f>
        <v>1300</v>
      </c>
      <c r="J4" s="139"/>
      <c r="K4" s="139"/>
      <c r="L4" s="16">
        <f>J4*K4</f>
        <v>0</v>
      </c>
      <c r="M4" s="139">
        <f>I4*J4</f>
        <v>0</v>
      </c>
      <c r="N4" s="139">
        <f>K4*M4</f>
        <v>0</v>
      </c>
    </row>
    <row r="5" spans="1:14" ht="154.5" customHeight="1">
      <c r="A5" s="90">
        <v>3</v>
      </c>
      <c r="B5" s="140" t="s">
        <v>89</v>
      </c>
      <c r="C5" s="141" t="s">
        <v>90</v>
      </c>
      <c r="D5" s="142"/>
      <c r="E5" s="19" t="s">
        <v>56</v>
      </c>
      <c r="F5" s="143">
        <v>1500</v>
      </c>
      <c r="G5" s="18">
        <v>1500</v>
      </c>
      <c r="H5" s="18">
        <v>1000</v>
      </c>
      <c r="I5" s="144">
        <f>F5+G5+H5</f>
        <v>4000</v>
      </c>
      <c r="J5" s="16"/>
      <c r="K5" s="139"/>
      <c r="L5" s="16">
        <f>J5*K5</f>
        <v>0</v>
      </c>
      <c r="M5" s="139">
        <f>I5*J5</f>
        <v>0</v>
      </c>
      <c r="N5" s="139">
        <f>K5*M5</f>
        <v>0</v>
      </c>
    </row>
    <row r="6" spans="1:14" ht="259.5" customHeight="1">
      <c r="A6" s="134">
        <v>4</v>
      </c>
      <c r="B6" s="145" t="s">
        <v>91</v>
      </c>
      <c r="C6" s="83" t="s">
        <v>92</v>
      </c>
      <c r="D6" s="137"/>
      <c r="E6" s="19" t="s">
        <v>15</v>
      </c>
      <c r="F6" s="19">
        <v>300</v>
      </c>
      <c r="G6" s="13">
        <v>200</v>
      </c>
      <c r="H6" s="13">
        <v>500</v>
      </c>
      <c r="I6" s="138">
        <f>F6+G6+H6</f>
        <v>1000</v>
      </c>
      <c r="J6" s="139"/>
      <c r="K6" s="139"/>
      <c r="L6" s="16">
        <f>J6*K6</f>
        <v>0</v>
      </c>
      <c r="M6" s="139">
        <f>I6*J6</f>
        <v>0</v>
      </c>
      <c r="N6" s="139">
        <f>K6*M6</f>
        <v>0</v>
      </c>
    </row>
    <row r="7" spans="1:14" s="40" customFormat="1" ht="36.75" customHeight="1">
      <c r="A7" s="297" t="s">
        <v>30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146">
        <f>SUM(M3:M6)</f>
        <v>0</v>
      </c>
      <c r="N7" s="146">
        <f>SUM(N3:N6)</f>
        <v>0</v>
      </c>
    </row>
  </sheetData>
  <sheetProtection selectLockedCells="1" selectUnlockedCells="1"/>
  <mergeCells count="2">
    <mergeCell ref="A1:N1"/>
    <mergeCell ref="A7:L7"/>
  </mergeCells>
  <printOptions/>
  <pageMargins left="0.25" right="0.25" top="0.75" bottom="0.75" header="0.5118055555555555" footer="0.5118055555555555"/>
  <pageSetup fitToHeight="0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SheetLayoutView="100" zoomScalePageLayoutView="0" workbookViewId="0" topLeftCell="A1">
      <selection activeCell="J22" sqref="J22"/>
    </sheetView>
  </sheetViews>
  <sheetFormatPr defaultColWidth="8.57421875" defaultRowHeight="39.75" customHeight="1"/>
  <cols>
    <col min="1" max="1" width="4.28125" style="1" customWidth="1"/>
    <col min="2" max="2" width="37.8515625" style="1" customWidth="1"/>
    <col min="3" max="3" width="8.57421875" style="1" customWidth="1"/>
    <col min="4" max="4" width="6.140625" style="1" customWidth="1"/>
    <col min="5" max="5" width="8.57421875" style="1" customWidth="1"/>
    <col min="6" max="6" width="8.57421875" style="3" customWidth="1"/>
    <col min="7" max="7" width="7.140625" style="3" customWidth="1"/>
    <col min="8" max="8" width="7.28125" style="1" customWidth="1"/>
    <col min="9" max="9" width="11.57421875" style="1" customWidth="1"/>
    <col min="10" max="10" width="9.28125" style="1" customWidth="1"/>
    <col min="11" max="11" width="8.8515625" style="1" customWidth="1"/>
    <col min="12" max="12" width="13.00390625" style="1" customWidth="1"/>
    <col min="13" max="13" width="14.57421875" style="1" customWidth="1"/>
    <col min="14" max="16384" width="8.57421875" style="1" customWidth="1"/>
  </cols>
  <sheetData>
    <row r="1" spans="1:13" s="78" customFormat="1" ht="38.25" customHeight="1">
      <c r="A1" s="315" t="s">
        <v>93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s="3" customFormat="1" ht="51" customHeight="1">
      <c r="A2" s="131" t="s">
        <v>1</v>
      </c>
      <c r="B2" s="131" t="s">
        <v>83</v>
      </c>
      <c r="C2" s="7" t="s">
        <v>3</v>
      </c>
      <c r="D2" s="131" t="s">
        <v>4</v>
      </c>
      <c r="E2" s="131" t="s">
        <v>5</v>
      </c>
      <c r="F2" s="132" t="s">
        <v>6</v>
      </c>
      <c r="G2" s="132" t="s">
        <v>7</v>
      </c>
      <c r="H2" s="131" t="s">
        <v>8</v>
      </c>
      <c r="I2" s="7" t="s">
        <v>9</v>
      </c>
      <c r="J2" s="7" t="s">
        <v>22</v>
      </c>
      <c r="K2" s="7" t="s">
        <v>11</v>
      </c>
      <c r="L2" s="7" t="s">
        <v>12</v>
      </c>
      <c r="M2" s="7" t="s">
        <v>13</v>
      </c>
    </row>
    <row r="3" spans="1:13" ht="51" customHeight="1">
      <c r="A3" s="134">
        <v>1</v>
      </c>
      <c r="B3" s="145" t="s">
        <v>94</v>
      </c>
      <c r="C3" s="147"/>
      <c r="D3" s="19" t="s">
        <v>15</v>
      </c>
      <c r="E3" s="148">
        <v>300</v>
      </c>
      <c r="F3" s="13">
        <v>0</v>
      </c>
      <c r="G3" s="13">
        <v>100</v>
      </c>
      <c r="H3" s="138">
        <f aca="true" t="shared" si="0" ref="H3:H22">E3+F3+G3</f>
        <v>400</v>
      </c>
      <c r="I3" s="139"/>
      <c r="J3" s="139"/>
      <c r="K3" s="16">
        <f aca="true" t="shared" si="1" ref="K3:K22">I3*J3</f>
        <v>0</v>
      </c>
      <c r="L3" s="139">
        <f aca="true" t="shared" si="2" ref="L3:L22">H3*I3</f>
        <v>0</v>
      </c>
      <c r="M3" s="139">
        <f aca="true" t="shared" si="3" ref="M3:M22">J3*L3</f>
        <v>0</v>
      </c>
    </row>
    <row r="4" spans="1:13" ht="51" customHeight="1">
      <c r="A4" s="134">
        <v>2</v>
      </c>
      <c r="B4" s="145" t="s">
        <v>95</v>
      </c>
      <c r="C4" s="147"/>
      <c r="D4" s="19" t="s">
        <v>15</v>
      </c>
      <c r="E4" s="148">
        <v>100</v>
      </c>
      <c r="F4" s="13">
        <v>0</v>
      </c>
      <c r="G4" s="13">
        <v>100</v>
      </c>
      <c r="H4" s="138">
        <f t="shared" si="0"/>
        <v>200</v>
      </c>
      <c r="I4" s="139"/>
      <c r="J4" s="139"/>
      <c r="K4" s="16">
        <f t="shared" si="1"/>
        <v>0</v>
      </c>
      <c r="L4" s="139">
        <f t="shared" si="2"/>
        <v>0</v>
      </c>
      <c r="M4" s="139">
        <f t="shared" si="3"/>
        <v>0</v>
      </c>
    </row>
    <row r="5" spans="1:13" ht="51" customHeight="1">
      <c r="A5" s="134">
        <v>3</v>
      </c>
      <c r="B5" s="145" t="s">
        <v>96</v>
      </c>
      <c r="C5" s="147"/>
      <c r="D5" s="19" t="s">
        <v>15</v>
      </c>
      <c r="E5" s="148">
        <v>600</v>
      </c>
      <c r="F5" s="13">
        <v>0</v>
      </c>
      <c r="G5" s="13">
        <v>200</v>
      </c>
      <c r="H5" s="138">
        <f t="shared" si="0"/>
        <v>800</v>
      </c>
      <c r="I5" s="139"/>
      <c r="J5" s="139"/>
      <c r="K5" s="16">
        <f t="shared" si="1"/>
        <v>0</v>
      </c>
      <c r="L5" s="139">
        <f t="shared" si="2"/>
        <v>0</v>
      </c>
      <c r="M5" s="139">
        <f t="shared" si="3"/>
        <v>0</v>
      </c>
    </row>
    <row r="6" spans="1:13" ht="51" customHeight="1">
      <c r="A6" s="134">
        <v>4</v>
      </c>
      <c r="B6" s="145" t="s">
        <v>97</v>
      </c>
      <c r="C6" s="147"/>
      <c r="D6" s="19" t="s">
        <v>15</v>
      </c>
      <c r="E6" s="148">
        <v>100</v>
      </c>
      <c r="F6" s="13">
        <v>0</v>
      </c>
      <c r="G6" s="13">
        <v>50</v>
      </c>
      <c r="H6" s="138">
        <f t="shared" si="0"/>
        <v>150</v>
      </c>
      <c r="I6" s="139"/>
      <c r="J6" s="139"/>
      <c r="K6" s="16">
        <f t="shared" si="1"/>
        <v>0</v>
      </c>
      <c r="L6" s="139">
        <f t="shared" si="2"/>
        <v>0</v>
      </c>
      <c r="M6" s="139">
        <f t="shared" si="3"/>
        <v>0</v>
      </c>
    </row>
    <row r="7" spans="1:13" ht="51" customHeight="1">
      <c r="A7" s="134">
        <v>5</v>
      </c>
      <c r="B7" s="145" t="s">
        <v>98</v>
      </c>
      <c r="C7" s="147"/>
      <c r="D7" s="19" t="s">
        <v>15</v>
      </c>
      <c r="E7" s="148">
        <v>30</v>
      </c>
      <c r="F7" s="13">
        <v>10</v>
      </c>
      <c r="G7" s="13">
        <v>20</v>
      </c>
      <c r="H7" s="138">
        <f t="shared" si="0"/>
        <v>60</v>
      </c>
      <c r="I7" s="139"/>
      <c r="J7" s="139"/>
      <c r="K7" s="16">
        <f t="shared" si="1"/>
        <v>0</v>
      </c>
      <c r="L7" s="139">
        <f t="shared" si="2"/>
        <v>0</v>
      </c>
      <c r="M7" s="139">
        <f t="shared" si="3"/>
        <v>0</v>
      </c>
    </row>
    <row r="8" spans="1:13" ht="51" customHeight="1">
      <c r="A8" s="134">
        <v>6</v>
      </c>
      <c r="B8" s="145" t="s">
        <v>99</v>
      </c>
      <c r="C8" s="147"/>
      <c r="D8" s="19" t="s">
        <v>15</v>
      </c>
      <c r="E8" s="148">
        <v>25</v>
      </c>
      <c r="F8" s="13">
        <v>50</v>
      </c>
      <c r="G8" s="13">
        <v>15</v>
      </c>
      <c r="H8" s="138">
        <f t="shared" si="0"/>
        <v>90</v>
      </c>
      <c r="I8" s="139"/>
      <c r="J8" s="139"/>
      <c r="K8" s="16">
        <f t="shared" si="1"/>
        <v>0</v>
      </c>
      <c r="L8" s="139">
        <f t="shared" si="2"/>
        <v>0</v>
      </c>
      <c r="M8" s="139">
        <f t="shared" si="3"/>
        <v>0</v>
      </c>
    </row>
    <row r="9" spans="1:13" ht="51" customHeight="1">
      <c r="A9" s="134">
        <v>7</v>
      </c>
      <c r="B9" s="145" t="s">
        <v>100</v>
      </c>
      <c r="C9" s="147"/>
      <c r="D9" s="19" t="s">
        <v>15</v>
      </c>
      <c r="E9" s="148">
        <v>25</v>
      </c>
      <c r="F9" s="13">
        <v>20</v>
      </c>
      <c r="G9" s="13">
        <v>15</v>
      </c>
      <c r="H9" s="138">
        <f t="shared" si="0"/>
        <v>60</v>
      </c>
      <c r="I9" s="139"/>
      <c r="J9" s="139"/>
      <c r="K9" s="16">
        <f t="shared" si="1"/>
        <v>0</v>
      </c>
      <c r="L9" s="139">
        <f t="shared" si="2"/>
        <v>0</v>
      </c>
      <c r="M9" s="139">
        <f t="shared" si="3"/>
        <v>0</v>
      </c>
    </row>
    <row r="10" spans="1:13" ht="51" customHeight="1">
      <c r="A10" s="134">
        <v>8</v>
      </c>
      <c r="B10" s="145" t="s">
        <v>101</v>
      </c>
      <c r="C10" s="147"/>
      <c r="D10" s="19" t="s">
        <v>15</v>
      </c>
      <c r="E10" s="148">
        <v>20</v>
      </c>
      <c r="F10" s="13">
        <v>0</v>
      </c>
      <c r="G10" s="13">
        <v>10</v>
      </c>
      <c r="H10" s="138">
        <f t="shared" si="0"/>
        <v>30</v>
      </c>
      <c r="I10" s="139"/>
      <c r="J10" s="139"/>
      <c r="K10" s="16">
        <f t="shared" si="1"/>
        <v>0</v>
      </c>
      <c r="L10" s="139">
        <f t="shared" si="2"/>
        <v>0</v>
      </c>
      <c r="M10" s="139">
        <f t="shared" si="3"/>
        <v>0</v>
      </c>
    </row>
    <row r="11" spans="1:13" ht="63.75" customHeight="1">
      <c r="A11" s="134">
        <v>9</v>
      </c>
      <c r="B11" s="145" t="s">
        <v>102</v>
      </c>
      <c r="C11" s="147"/>
      <c r="D11" s="19" t="s">
        <v>15</v>
      </c>
      <c r="E11" s="148">
        <v>200</v>
      </c>
      <c r="F11" s="13">
        <v>0</v>
      </c>
      <c r="G11" s="13">
        <v>60</v>
      </c>
      <c r="H11" s="138">
        <f t="shared" si="0"/>
        <v>260</v>
      </c>
      <c r="I11" s="139"/>
      <c r="J11" s="139"/>
      <c r="K11" s="16">
        <f t="shared" si="1"/>
        <v>0</v>
      </c>
      <c r="L11" s="139">
        <f t="shared" si="2"/>
        <v>0</v>
      </c>
      <c r="M11" s="139">
        <f t="shared" si="3"/>
        <v>0</v>
      </c>
    </row>
    <row r="12" spans="1:13" ht="63.75" customHeight="1">
      <c r="A12" s="134">
        <v>10</v>
      </c>
      <c r="B12" s="145" t="s">
        <v>103</v>
      </c>
      <c r="C12" s="147"/>
      <c r="D12" s="19" t="s">
        <v>15</v>
      </c>
      <c r="E12" s="148">
        <v>700</v>
      </c>
      <c r="F12" s="13">
        <v>0</v>
      </c>
      <c r="G12" s="13">
        <v>300</v>
      </c>
      <c r="H12" s="138">
        <f t="shared" si="0"/>
        <v>1000</v>
      </c>
      <c r="I12" s="139"/>
      <c r="J12" s="139"/>
      <c r="K12" s="16">
        <f t="shared" si="1"/>
        <v>0</v>
      </c>
      <c r="L12" s="139">
        <f t="shared" si="2"/>
        <v>0</v>
      </c>
      <c r="M12" s="139">
        <f t="shared" si="3"/>
        <v>0</v>
      </c>
    </row>
    <row r="13" spans="1:13" ht="51" customHeight="1">
      <c r="A13" s="134">
        <v>11</v>
      </c>
      <c r="B13" s="145" t="s">
        <v>104</v>
      </c>
      <c r="C13" s="147"/>
      <c r="D13" s="19" t="s">
        <v>15</v>
      </c>
      <c r="E13" s="148">
        <v>1500</v>
      </c>
      <c r="F13" s="13">
        <v>0</v>
      </c>
      <c r="G13" s="13">
        <v>100</v>
      </c>
      <c r="H13" s="138">
        <f t="shared" si="0"/>
        <v>1600</v>
      </c>
      <c r="I13" s="139"/>
      <c r="J13" s="139"/>
      <c r="K13" s="16">
        <f t="shared" si="1"/>
        <v>0</v>
      </c>
      <c r="L13" s="139">
        <f t="shared" si="2"/>
        <v>0</v>
      </c>
      <c r="M13" s="139">
        <f t="shared" si="3"/>
        <v>0</v>
      </c>
    </row>
    <row r="14" spans="1:13" ht="63.75" customHeight="1">
      <c r="A14" s="134">
        <v>12</v>
      </c>
      <c r="B14" s="145" t="s">
        <v>105</v>
      </c>
      <c r="C14" s="147"/>
      <c r="D14" s="19" t="s">
        <v>15</v>
      </c>
      <c r="E14" s="148">
        <v>30</v>
      </c>
      <c r="F14" s="13">
        <v>10</v>
      </c>
      <c r="G14" s="13">
        <v>20</v>
      </c>
      <c r="H14" s="138">
        <f t="shared" si="0"/>
        <v>60</v>
      </c>
      <c r="I14" s="139"/>
      <c r="J14" s="139"/>
      <c r="K14" s="16">
        <f t="shared" si="1"/>
        <v>0</v>
      </c>
      <c r="L14" s="139">
        <f t="shared" si="2"/>
        <v>0</v>
      </c>
      <c r="M14" s="139">
        <f t="shared" si="3"/>
        <v>0</v>
      </c>
    </row>
    <row r="15" spans="1:13" ht="63.75" customHeight="1">
      <c r="A15" s="134">
        <v>13</v>
      </c>
      <c r="B15" s="145" t="s">
        <v>106</v>
      </c>
      <c r="C15" s="147"/>
      <c r="D15" s="19" t="s">
        <v>15</v>
      </c>
      <c r="E15" s="148">
        <v>20</v>
      </c>
      <c r="F15" s="13">
        <v>10</v>
      </c>
      <c r="G15" s="13">
        <v>10</v>
      </c>
      <c r="H15" s="138">
        <f t="shared" si="0"/>
        <v>40</v>
      </c>
      <c r="I15" s="139"/>
      <c r="J15" s="139"/>
      <c r="K15" s="16">
        <f t="shared" si="1"/>
        <v>0</v>
      </c>
      <c r="L15" s="139">
        <f t="shared" si="2"/>
        <v>0</v>
      </c>
      <c r="M15" s="139">
        <f t="shared" si="3"/>
        <v>0</v>
      </c>
    </row>
    <row r="16" spans="1:17" s="155" customFormat="1" ht="178.5" customHeight="1">
      <c r="A16" s="149">
        <v>14</v>
      </c>
      <c r="B16" s="150" t="s">
        <v>107</v>
      </c>
      <c r="C16" s="151"/>
      <c r="D16" s="18" t="s">
        <v>15</v>
      </c>
      <c r="E16" s="152">
        <v>50</v>
      </c>
      <c r="F16" s="13">
        <v>0</v>
      </c>
      <c r="G16" s="13">
        <v>0</v>
      </c>
      <c r="H16" s="138">
        <f t="shared" si="0"/>
        <v>50</v>
      </c>
      <c r="I16" s="153"/>
      <c r="J16" s="153"/>
      <c r="K16" s="154">
        <f t="shared" si="1"/>
        <v>0</v>
      </c>
      <c r="L16" s="153">
        <f t="shared" si="2"/>
        <v>0</v>
      </c>
      <c r="M16" s="153">
        <f t="shared" si="3"/>
        <v>0</v>
      </c>
      <c r="O16" s="316"/>
      <c r="P16" s="316"/>
      <c r="Q16" s="316"/>
    </row>
    <row r="17" spans="1:17" s="155" customFormat="1" ht="178.5" customHeight="1">
      <c r="A17" s="149">
        <v>15</v>
      </c>
      <c r="B17" s="150" t="s">
        <v>108</v>
      </c>
      <c r="C17" s="151"/>
      <c r="D17" s="18" t="s">
        <v>15</v>
      </c>
      <c r="E17" s="152">
        <v>25</v>
      </c>
      <c r="F17" s="13">
        <v>10</v>
      </c>
      <c r="G17" s="13">
        <v>0</v>
      </c>
      <c r="H17" s="138">
        <f t="shared" si="0"/>
        <v>35</v>
      </c>
      <c r="I17" s="153"/>
      <c r="J17" s="153"/>
      <c r="K17" s="16">
        <f t="shared" si="1"/>
        <v>0</v>
      </c>
      <c r="L17" s="139">
        <f t="shared" si="2"/>
        <v>0</v>
      </c>
      <c r="M17" s="139">
        <f t="shared" si="3"/>
        <v>0</v>
      </c>
      <c r="O17" s="316"/>
      <c r="P17" s="316"/>
      <c r="Q17" s="316"/>
    </row>
    <row r="18" spans="1:17" s="155" customFormat="1" ht="249" customHeight="1">
      <c r="A18" s="149">
        <v>16</v>
      </c>
      <c r="B18" s="150" t="s">
        <v>109</v>
      </c>
      <c r="C18" s="151"/>
      <c r="D18" s="18" t="s">
        <v>15</v>
      </c>
      <c r="E18" s="152">
        <v>150</v>
      </c>
      <c r="F18" s="13">
        <v>10</v>
      </c>
      <c r="G18" s="13">
        <v>0</v>
      </c>
      <c r="H18" s="138">
        <f t="shared" si="0"/>
        <v>160</v>
      </c>
      <c r="I18" s="153"/>
      <c r="J18" s="153"/>
      <c r="K18" s="154">
        <f t="shared" si="1"/>
        <v>0</v>
      </c>
      <c r="L18" s="153">
        <f t="shared" si="2"/>
        <v>0</v>
      </c>
      <c r="M18" s="153">
        <f t="shared" si="3"/>
        <v>0</v>
      </c>
      <c r="O18" s="156"/>
      <c r="P18" s="156"/>
      <c r="Q18" s="156"/>
    </row>
    <row r="19" spans="1:13" ht="204" customHeight="1">
      <c r="A19" s="149">
        <v>17</v>
      </c>
      <c r="B19" s="145" t="s">
        <v>110</v>
      </c>
      <c r="C19" s="147"/>
      <c r="D19" s="19" t="s">
        <v>15</v>
      </c>
      <c r="E19" s="148">
        <v>50</v>
      </c>
      <c r="F19" s="13">
        <v>10</v>
      </c>
      <c r="G19" s="13">
        <v>10</v>
      </c>
      <c r="H19" s="138">
        <f t="shared" si="0"/>
        <v>70</v>
      </c>
      <c r="I19" s="139"/>
      <c r="J19" s="139"/>
      <c r="K19" s="16">
        <f t="shared" si="1"/>
        <v>0</v>
      </c>
      <c r="L19" s="139">
        <f t="shared" si="2"/>
        <v>0</v>
      </c>
      <c r="M19" s="139">
        <f t="shared" si="3"/>
        <v>0</v>
      </c>
    </row>
    <row r="20" spans="1:13" ht="235.5" customHeight="1">
      <c r="A20" s="149">
        <v>18</v>
      </c>
      <c r="B20" s="157" t="s">
        <v>111</v>
      </c>
      <c r="C20" s="89"/>
      <c r="D20" s="158" t="s">
        <v>15</v>
      </c>
      <c r="E20" s="158">
        <v>20</v>
      </c>
      <c r="F20" s="60">
        <v>0</v>
      </c>
      <c r="G20" s="18">
        <v>0</v>
      </c>
      <c r="H20" s="138">
        <f t="shared" si="0"/>
        <v>20</v>
      </c>
      <c r="I20" s="159"/>
      <c r="J20" s="139"/>
      <c r="K20" s="16">
        <f t="shared" si="1"/>
        <v>0</v>
      </c>
      <c r="L20" s="139">
        <f t="shared" si="2"/>
        <v>0</v>
      </c>
      <c r="M20" s="139">
        <f t="shared" si="3"/>
        <v>0</v>
      </c>
    </row>
    <row r="21" spans="1:13" s="163" customFormat="1" ht="216.75" customHeight="1">
      <c r="A21" s="149">
        <v>19</v>
      </c>
      <c r="B21" s="160" t="s">
        <v>112</v>
      </c>
      <c r="C21" s="85"/>
      <c r="D21" s="18" t="s">
        <v>15</v>
      </c>
      <c r="E21" s="18">
        <v>0</v>
      </c>
      <c r="F21" s="18">
        <v>0</v>
      </c>
      <c r="G21" s="161">
        <v>100</v>
      </c>
      <c r="H21" s="138">
        <f t="shared" si="0"/>
        <v>100</v>
      </c>
      <c r="I21" s="162"/>
      <c r="J21" s="139"/>
      <c r="K21" s="16">
        <f t="shared" si="1"/>
        <v>0</v>
      </c>
      <c r="L21" s="139">
        <f t="shared" si="2"/>
        <v>0</v>
      </c>
      <c r="M21" s="139">
        <f t="shared" si="3"/>
        <v>0</v>
      </c>
    </row>
    <row r="22" spans="1:13" ht="216.75" customHeight="1">
      <c r="A22" s="149">
        <v>20</v>
      </c>
      <c r="B22" s="164" t="s">
        <v>113</v>
      </c>
      <c r="C22" s="84"/>
      <c r="D22" s="19" t="s">
        <v>15</v>
      </c>
      <c r="E22" s="19">
        <v>200</v>
      </c>
      <c r="F22" s="18">
        <v>0</v>
      </c>
      <c r="G22" s="161">
        <v>200</v>
      </c>
      <c r="H22" s="138">
        <f t="shared" si="0"/>
        <v>400</v>
      </c>
      <c r="I22" s="159"/>
      <c r="J22" s="139"/>
      <c r="K22" s="16">
        <f t="shared" si="1"/>
        <v>0</v>
      </c>
      <c r="L22" s="139">
        <f t="shared" si="2"/>
        <v>0</v>
      </c>
      <c r="M22" s="139">
        <f t="shared" si="3"/>
        <v>0</v>
      </c>
    </row>
    <row r="23" spans="1:13" s="40" customFormat="1" ht="39.75" customHeight="1">
      <c r="A23" s="317" t="s">
        <v>30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146">
        <f>SUM(L3:L22)</f>
        <v>0</v>
      </c>
      <c r="M23" s="146">
        <f>SUM(M3:M22)</f>
        <v>0</v>
      </c>
    </row>
  </sheetData>
  <sheetProtection selectLockedCells="1" selectUnlockedCells="1"/>
  <mergeCells count="3">
    <mergeCell ref="A1:M1"/>
    <mergeCell ref="O16:Q17"/>
    <mergeCell ref="A23:K23"/>
  </mergeCells>
  <printOptions/>
  <pageMargins left="0.31527777777777777" right="0.31527777777777777" top="0.7479166666666667" bottom="0.7479166666666667" header="0.5118055555555555" footer="0.5118055555555555"/>
  <pageSetup fitToHeight="0" fitToWidth="1"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SheetLayoutView="100" zoomScalePageLayoutView="0" workbookViewId="0" topLeftCell="C1">
      <selection activeCell="K6" sqref="K6"/>
    </sheetView>
  </sheetViews>
  <sheetFormatPr defaultColWidth="8.57421875" defaultRowHeight="33" customHeight="1"/>
  <cols>
    <col min="1" max="1" width="4.28125" style="1" customWidth="1"/>
    <col min="2" max="2" width="98.421875" style="1" customWidth="1"/>
    <col min="3" max="3" width="8.8515625" style="1" customWidth="1"/>
    <col min="4" max="4" width="11.7109375" style="1" customWidth="1"/>
    <col min="5" max="5" width="12.00390625" style="1" customWidth="1"/>
    <col min="6" max="6" width="8.140625" style="1" customWidth="1"/>
    <col min="7" max="7" width="7.57421875" style="3" customWidth="1"/>
    <col min="8" max="8" width="9.8515625" style="3" customWidth="1"/>
    <col min="9" max="9" width="7.140625" style="1" customWidth="1"/>
    <col min="10" max="10" width="8.8515625" style="1" customWidth="1"/>
    <col min="11" max="11" width="7.8515625" style="1" customWidth="1"/>
    <col min="12" max="12" width="10.421875" style="1" customWidth="1"/>
    <col min="13" max="13" width="13.421875" style="1" customWidth="1"/>
    <col min="14" max="14" width="11.421875" style="1" customWidth="1"/>
    <col min="15" max="16384" width="8.57421875" style="1" customWidth="1"/>
  </cols>
  <sheetData>
    <row r="1" spans="1:14" s="78" customFormat="1" ht="30.75" customHeight="1">
      <c r="A1" s="318" t="s">
        <v>114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s="3" customFormat="1" ht="105" customHeight="1">
      <c r="A2" s="79" t="s">
        <v>1</v>
      </c>
      <c r="B2" s="165" t="s">
        <v>2</v>
      </c>
      <c r="C2" s="79" t="s">
        <v>53</v>
      </c>
      <c r="D2" s="55" t="s">
        <v>3</v>
      </c>
      <c r="E2" s="79" t="s">
        <v>4</v>
      </c>
      <c r="F2" s="79" t="s">
        <v>5</v>
      </c>
      <c r="G2" s="80" t="s">
        <v>6</v>
      </c>
      <c r="H2" s="80" t="s">
        <v>7</v>
      </c>
      <c r="I2" s="79" t="s">
        <v>8</v>
      </c>
      <c r="J2" s="81" t="s">
        <v>9</v>
      </c>
      <c r="K2" s="81" t="s">
        <v>22</v>
      </c>
      <c r="L2" s="81" t="s">
        <v>11</v>
      </c>
      <c r="M2" s="81" t="s">
        <v>12</v>
      </c>
      <c r="N2" s="81" t="s">
        <v>13</v>
      </c>
    </row>
    <row r="3" spans="1:14" ht="365.25" customHeight="1">
      <c r="A3" s="166">
        <v>1</v>
      </c>
      <c r="B3" s="164" t="s">
        <v>115</v>
      </c>
      <c r="C3" s="167"/>
      <c r="D3" s="167"/>
      <c r="E3" s="168" t="s">
        <v>116</v>
      </c>
      <c r="F3" s="169">
        <v>8</v>
      </c>
      <c r="G3" s="103">
        <v>2</v>
      </c>
      <c r="H3" s="103">
        <v>2</v>
      </c>
      <c r="I3" s="144">
        <f>F3+G3+H3</f>
        <v>12</v>
      </c>
      <c r="J3" s="159"/>
      <c r="K3" s="159"/>
      <c r="L3" s="159">
        <f>J3*K3</f>
        <v>0</v>
      </c>
      <c r="M3" s="159">
        <f>I3*J3</f>
        <v>0</v>
      </c>
      <c r="N3" s="159">
        <f>K3*M3</f>
        <v>0</v>
      </c>
    </row>
    <row r="4" spans="1:14" ht="57" customHeight="1">
      <c r="A4" s="319">
        <v>2</v>
      </c>
      <c r="B4" s="320" t="s">
        <v>117</v>
      </c>
      <c r="C4" s="167">
        <v>7</v>
      </c>
      <c r="D4" s="167"/>
      <c r="E4" s="168" t="s">
        <v>15</v>
      </c>
      <c r="F4" s="171">
        <v>10</v>
      </c>
      <c r="G4" s="172">
        <v>5</v>
      </c>
      <c r="H4" s="172">
        <v>5</v>
      </c>
      <c r="I4" s="144">
        <f>F4+G4+H4</f>
        <v>20</v>
      </c>
      <c r="J4" s="16"/>
      <c r="K4" s="159"/>
      <c r="L4" s="159">
        <f>J4*K4</f>
        <v>0</v>
      </c>
      <c r="M4" s="159">
        <f>I4*J4</f>
        <v>0</v>
      </c>
      <c r="N4" s="159">
        <f>K4*M4</f>
        <v>0</v>
      </c>
    </row>
    <row r="5" spans="1:14" ht="36.75" customHeight="1">
      <c r="A5" s="319"/>
      <c r="B5" s="320"/>
      <c r="C5" s="173">
        <v>8</v>
      </c>
      <c r="D5" s="173"/>
      <c r="E5" s="168" t="s">
        <v>15</v>
      </c>
      <c r="F5" s="171">
        <v>10</v>
      </c>
      <c r="G5" s="172">
        <v>5</v>
      </c>
      <c r="H5" s="172">
        <v>5</v>
      </c>
      <c r="I5" s="144">
        <f>F5+G5+H5</f>
        <v>20</v>
      </c>
      <c r="J5" s="16"/>
      <c r="K5" s="159"/>
      <c r="L5" s="159">
        <f>J5*K5</f>
        <v>0</v>
      </c>
      <c r="M5" s="159">
        <f>I5*J5</f>
        <v>0</v>
      </c>
      <c r="N5" s="159">
        <f>K5*M5</f>
        <v>0</v>
      </c>
    </row>
    <row r="6" spans="1:14" ht="27.75" customHeight="1">
      <c r="A6" s="319"/>
      <c r="B6" s="320"/>
      <c r="C6" s="92">
        <v>9</v>
      </c>
      <c r="D6" s="92"/>
      <c r="E6" s="168" t="s">
        <v>15</v>
      </c>
      <c r="F6" s="171">
        <v>10</v>
      </c>
      <c r="G6" s="172">
        <v>5</v>
      </c>
      <c r="H6" s="172">
        <v>1</v>
      </c>
      <c r="I6" s="144">
        <f>F6+G6+H6</f>
        <v>16</v>
      </c>
      <c r="J6" s="16"/>
      <c r="K6" s="159"/>
      <c r="L6" s="159">
        <f>J6*K6</f>
        <v>0</v>
      </c>
      <c r="M6" s="159">
        <f>I6*J6</f>
        <v>0</v>
      </c>
      <c r="N6" s="159">
        <f>K6*M6</f>
        <v>0</v>
      </c>
    </row>
    <row r="7" spans="1:14" s="40" customFormat="1" ht="33" customHeight="1">
      <c r="A7" s="321" t="s">
        <v>30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174">
        <f>SUM(M3:M6)</f>
        <v>0</v>
      </c>
      <c r="N7" s="105">
        <f>SUM(N3:N6)</f>
        <v>0</v>
      </c>
    </row>
  </sheetData>
  <sheetProtection selectLockedCells="1" selectUnlockedCells="1"/>
  <mergeCells count="4">
    <mergeCell ref="A1:N1"/>
    <mergeCell ref="A4:A6"/>
    <mergeCell ref="B4:B6"/>
    <mergeCell ref="A7:L7"/>
  </mergeCells>
  <printOptions/>
  <pageMargins left="0.25" right="0.25" top="0.75" bottom="0.75" header="0.5118055555555555" footer="0.5118055555555555"/>
  <pageSetup fitToHeight="0" fitToWidth="1"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100" zoomScalePageLayoutView="0" workbookViewId="0" topLeftCell="A1">
      <selection activeCell="J7" sqref="J7"/>
    </sheetView>
  </sheetViews>
  <sheetFormatPr defaultColWidth="8.57421875" defaultRowHeight="37.5" customHeight="1"/>
  <cols>
    <col min="1" max="1" width="4.8515625" style="1" customWidth="1"/>
    <col min="2" max="2" width="48.8515625" style="1" customWidth="1"/>
    <col min="3" max="3" width="22.00390625" style="1" customWidth="1"/>
    <col min="4" max="4" width="5.57421875" style="1" customWidth="1"/>
    <col min="5" max="5" width="8.57421875" style="1" customWidth="1"/>
    <col min="6" max="7" width="8.57421875" style="3" customWidth="1"/>
    <col min="8" max="8" width="15.00390625" style="1" customWidth="1"/>
    <col min="9" max="9" width="8.57421875" style="1" customWidth="1"/>
    <col min="10" max="10" width="10.57421875" style="1" customWidth="1"/>
    <col min="11" max="11" width="8.57421875" style="1" customWidth="1"/>
    <col min="12" max="12" width="15.421875" style="1" customWidth="1"/>
    <col min="13" max="13" width="14.8515625" style="1" customWidth="1"/>
    <col min="14" max="16384" width="8.57421875" style="1" customWidth="1"/>
  </cols>
  <sheetData>
    <row r="1" spans="1:13" s="78" customFormat="1" ht="33" customHeight="1">
      <c r="A1" s="315" t="s">
        <v>118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s="3" customFormat="1" ht="51" customHeight="1">
      <c r="A2" s="130" t="s">
        <v>1</v>
      </c>
      <c r="B2" s="5" t="s">
        <v>83</v>
      </c>
      <c r="C2" s="9" t="s">
        <v>3</v>
      </c>
      <c r="D2" s="5" t="s">
        <v>4</v>
      </c>
      <c r="E2" s="5" t="s">
        <v>5</v>
      </c>
      <c r="F2" s="8" t="s">
        <v>6</v>
      </c>
      <c r="G2" s="175" t="s">
        <v>7</v>
      </c>
      <c r="H2" s="131" t="s">
        <v>8</v>
      </c>
      <c r="I2" s="7" t="s">
        <v>9</v>
      </c>
      <c r="J2" s="7" t="s">
        <v>22</v>
      </c>
      <c r="K2" s="7" t="s">
        <v>11</v>
      </c>
      <c r="L2" s="7" t="s">
        <v>12</v>
      </c>
      <c r="M2" s="7" t="s">
        <v>13</v>
      </c>
    </row>
    <row r="3" spans="1:15" ht="165" customHeight="1">
      <c r="A3" s="176">
        <v>1</v>
      </c>
      <c r="B3" s="177" t="s">
        <v>119</v>
      </c>
      <c r="C3" s="137" t="s">
        <v>120</v>
      </c>
      <c r="D3" s="19" t="s">
        <v>15</v>
      </c>
      <c r="E3" s="148">
        <v>300</v>
      </c>
      <c r="F3" s="13">
        <v>90</v>
      </c>
      <c r="G3" s="178">
        <v>150</v>
      </c>
      <c r="H3" s="138">
        <f>E3+F3+G3</f>
        <v>540</v>
      </c>
      <c r="I3" s="139"/>
      <c r="J3" s="139"/>
      <c r="K3" s="16">
        <f>I3*J3</f>
        <v>0</v>
      </c>
      <c r="L3" s="139">
        <f>H3*I3</f>
        <v>0</v>
      </c>
      <c r="M3" s="139">
        <f>J3*L3</f>
        <v>0</v>
      </c>
      <c r="N3" s="179"/>
      <c r="O3" s="179"/>
    </row>
    <row r="4" spans="1:15" ht="211.5" customHeight="1">
      <c r="A4" s="180">
        <v>2</v>
      </c>
      <c r="B4" s="181" t="s">
        <v>121</v>
      </c>
      <c r="C4" s="182" t="s">
        <v>122</v>
      </c>
      <c r="D4" s="19" t="s">
        <v>15</v>
      </c>
      <c r="E4" s="183">
        <v>300</v>
      </c>
      <c r="F4" s="13">
        <v>90</v>
      </c>
      <c r="G4" s="178">
        <v>150</v>
      </c>
      <c r="H4" s="138">
        <f>E4+F4+G4</f>
        <v>540</v>
      </c>
      <c r="I4" s="184"/>
      <c r="J4" s="139"/>
      <c r="K4" s="16">
        <f>I4*J4</f>
        <v>0</v>
      </c>
      <c r="L4" s="139">
        <f>H4*I4</f>
        <v>0</v>
      </c>
      <c r="M4" s="139">
        <f>J4*L4</f>
        <v>0</v>
      </c>
      <c r="N4" s="179"/>
      <c r="O4" s="179"/>
    </row>
    <row r="5" spans="1:15" ht="217.5" customHeight="1">
      <c r="A5" s="176">
        <v>3</v>
      </c>
      <c r="B5" s="177" t="s">
        <v>123</v>
      </c>
      <c r="C5" s="137" t="s">
        <v>124</v>
      </c>
      <c r="D5" s="19" t="s">
        <v>15</v>
      </c>
      <c r="E5" s="148">
        <v>30</v>
      </c>
      <c r="F5" s="13">
        <v>35</v>
      </c>
      <c r="G5" s="178">
        <v>50</v>
      </c>
      <c r="H5" s="138">
        <f>E5+F5+G5</f>
        <v>115</v>
      </c>
      <c r="I5" s="184"/>
      <c r="J5" s="139"/>
      <c r="K5" s="16">
        <f>I5*J5</f>
        <v>0</v>
      </c>
      <c r="L5" s="139">
        <f>H5*I5</f>
        <v>0</v>
      </c>
      <c r="M5" s="139">
        <f>J5*L5</f>
        <v>0</v>
      </c>
      <c r="N5" s="179"/>
      <c r="O5" s="179"/>
    </row>
    <row r="6" spans="1:15" ht="70.5" customHeight="1">
      <c r="A6" s="134">
        <v>4</v>
      </c>
      <c r="B6" s="91" t="s">
        <v>125</v>
      </c>
      <c r="C6" s="185"/>
      <c r="D6" s="19" t="s">
        <v>15</v>
      </c>
      <c r="E6" s="13">
        <v>5</v>
      </c>
      <c r="F6" s="13">
        <v>5</v>
      </c>
      <c r="G6" s="178">
        <v>10</v>
      </c>
      <c r="H6" s="138">
        <f>E6+F6+G6</f>
        <v>20</v>
      </c>
      <c r="I6" s="154"/>
      <c r="J6" s="139"/>
      <c r="K6" s="16">
        <f>I6*J6</f>
        <v>0</v>
      </c>
      <c r="L6" s="139">
        <f>H6*I6</f>
        <v>0</v>
      </c>
      <c r="M6" s="139">
        <f>J6*L6</f>
        <v>0</v>
      </c>
      <c r="N6" s="179"/>
      <c r="O6" s="179"/>
    </row>
    <row r="7" spans="1:15" ht="54.75" customHeight="1">
      <c r="A7" s="134">
        <v>5</v>
      </c>
      <c r="B7" s="91" t="s">
        <v>126</v>
      </c>
      <c r="C7" s="185"/>
      <c r="D7" s="19" t="s">
        <v>15</v>
      </c>
      <c r="E7" s="13">
        <v>30</v>
      </c>
      <c r="F7" s="13">
        <v>10</v>
      </c>
      <c r="G7" s="178">
        <v>20</v>
      </c>
      <c r="H7" s="138">
        <f>E7+F7+G7</f>
        <v>60</v>
      </c>
      <c r="I7" s="154"/>
      <c r="J7" s="139"/>
      <c r="K7" s="16">
        <f>I7*J7</f>
        <v>0</v>
      </c>
      <c r="L7" s="139">
        <f>H7*I7</f>
        <v>0</v>
      </c>
      <c r="M7" s="139">
        <f>J7*L7</f>
        <v>0</v>
      </c>
      <c r="N7" s="179"/>
      <c r="O7" s="179"/>
    </row>
    <row r="8" spans="1:13" s="186" customFormat="1" ht="37.5" customHeight="1">
      <c r="A8" s="306" t="s">
        <v>30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174">
        <f>SUM(L3:L7)</f>
        <v>0</v>
      </c>
      <c r="M8" s="174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25" right="0.25" top="0.75" bottom="0.75" header="0.5118055555555555" footer="0.5118055555555555"/>
  <pageSetup fitToHeight="0" fitToWidth="1"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SheetLayoutView="100" zoomScalePageLayoutView="0" workbookViewId="0" topLeftCell="A1">
      <selection activeCell="K8" sqref="K8"/>
    </sheetView>
  </sheetViews>
  <sheetFormatPr defaultColWidth="8.57421875" defaultRowHeight="39" customHeight="1"/>
  <cols>
    <col min="1" max="1" width="5.57421875" style="1" customWidth="1"/>
    <col min="2" max="2" width="29.57421875" style="1" customWidth="1"/>
    <col min="3" max="3" width="8.57421875" style="1" customWidth="1"/>
    <col min="4" max="4" width="6.8515625" style="1" customWidth="1"/>
    <col min="5" max="5" width="8.57421875" style="1" customWidth="1"/>
    <col min="6" max="7" width="8.57421875" style="3" customWidth="1"/>
    <col min="8" max="8" width="13.421875" style="1" customWidth="1"/>
    <col min="9" max="9" width="8.57421875" style="1" customWidth="1"/>
    <col min="10" max="10" width="6.140625" style="1" customWidth="1"/>
    <col min="11" max="11" width="8.57421875" style="1" customWidth="1"/>
    <col min="12" max="12" width="12.7109375" style="1" customWidth="1"/>
    <col min="13" max="13" width="11.8515625" style="1" customWidth="1"/>
    <col min="14" max="16384" width="8.57421875" style="1" customWidth="1"/>
  </cols>
  <sheetData>
    <row r="1" spans="1:13" s="78" customFormat="1" ht="30" customHeight="1">
      <c r="A1" s="315" t="s">
        <v>127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s="3" customFormat="1" ht="51" customHeight="1">
      <c r="A2" s="130" t="s">
        <v>1</v>
      </c>
      <c r="B2" s="5" t="s">
        <v>83</v>
      </c>
      <c r="C2" s="9" t="s">
        <v>3</v>
      </c>
      <c r="D2" s="5" t="s">
        <v>4</v>
      </c>
      <c r="E2" s="5" t="s">
        <v>5</v>
      </c>
      <c r="F2" s="8" t="s">
        <v>6</v>
      </c>
      <c r="G2" s="175" t="s">
        <v>7</v>
      </c>
      <c r="H2" s="131" t="s">
        <v>8</v>
      </c>
      <c r="I2" s="7" t="s">
        <v>9</v>
      </c>
      <c r="J2" s="7" t="s">
        <v>22</v>
      </c>
      <c r="K2" s="7" t="s">
        <v>11</v>
      </c>
      <c r="L2" s="7" t="s">
        <v>12</v>
      </c>
      <c r="M2" s="7" t="s">
        <v>13</v>
      </c>
    </row>
    <row r="3" spans="1:13" ht="117" customHeight="1">
      <c r="A3" s="10">
        <v>1</v>
      </c>
      <c r="B3" s="187" t="s">
        <v>128</v>
      </c>
      <c r="C3" s="188"/>
      <c r="D3" s="19" t="s">
        <v>15</v>
      </c>
      <c r="E3" s="148">
        <v>10</v>
      </c>
      <c r="F3" s="13">
        <v>20</v>
      </c>
      <c r="G3" s="13">
        <v>20</v>
      </c>
      <c r="H3" s="138">
        <f>E3+F3+G3</f>
        <v>50</v>
      </c>
      <c r="I3" s="139"/>
      <c r="J3" s="139"/>
      <c r="K3" s="16">
        <f>I3*J3</f>
        <v>0</v>
      </c>
      <c r="L3" s="139">
        <f>H3*I3</f>
        <v>0</v>
      </c>
      <c r="M3" s="139">
        <f>J3*L3</f>
        <v>0</v>
      </c>
    </row>
    <row r="4" spans="1:13" s="189" customFormat="1" ht="39" customHeight="1">
      <c r="A4" s="322" t="s">
        <v>30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174">
        <f>SUM(L3)</f>
        <v>0</v>
      </c>
      <c r="M4" s="174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SheetLayoutView="100" zoomScalePageLayoutView="0" workbookViewId="0" topLeftCell="A1">
      <selection activeCell="J4" sqref="J4"/>
    </sheetView>
  </sheetViews>
  <sheetFormatPr defaultColWidth="8.57421875" defaultRowHeight="28.5" customHeight="1"/>
  <cols>
    <col min="1" max="1" width="4.28125" style="1" customWidth="1"/>
    <col min="2" max="2" width="24.421875" style="1" customWidth="1"/>
    <col min="3" max="3" width="8.57421875" style="1" customWidth="1"/>
    <col min="4" max="4" width="6.28125" style="1" customWidth="1"/>
    <col min="5" max="5" width="7.421875" style="1" customWidth="1"/>
    <col min="6" max="6" width="7.8515625" style="3" customWidth="1"/>
    <col min="7" max="7" width="11.140625" style="3" customWidth="1"/>
    <col min="8" max="8" width="12.7109375" style="1" customWidth="1"/>
    <col min="9" max="9" width="8.57421875" style="1" customWidth="1"/>
    <col min="10" max="10" width="8.00390625" style="1" customWidth="1"/>
    <col min="11" max="11" width="8.57421875" style="1" customWidth="1"/>
    <col min="12" max="12" width="14.57421875" style="1" customWidth="1"/>
    <col min="13" max="13" width="16.28125" style="1" customWidth="1"/>
    <col min="14" max="16384" width="8.57421875" style="1" customWidth="1"/>
  </cols>
  <sheetData>
    <row r="1" spans="1:13" s="78" customFormat="1" ht="35.25" customHeight="1">
      <c r="A1" s="315" t="s">
        <v>129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s="3" customFormat="1" ht="51" customHeight="1">
      <c r="A2" s="130" t="s">
        <v>1</v>
      </c>
      <c r="B2" s="5" t="s">
        <v>83</v>
      </c>
      <c r="C2" s="9" t="s">
        <v>3</v>
      </c>
      <c r="D2" s="5" t="s">
        <v>4</v>
      </c>
      <c r="E2" s="5" t="s">
        <v>5</v>
      </c>
      <c r="F2" s="8" t="s">
        <v>6</v>
      </c>
      <c r="G2" s="175" t="s">
        <v>7</v>
      </c>
      <c r="H2" s="131" t="s">
        <v>8</v>
      </c>
      <c r="I2" s="7" t="s">
        <v>9</v>
      </c>
      <c r="J2" s="7" t="s">
        <v>22</v>
      </c>
      <c r="K2" s="7" t="s">
        <v>11</v>
      </c>
      <c r="L2" s="7" t="s">
        <v>12</v>
      </c>
      <c r="M2" s="7" t="s">
        <v>13</v>
      </c>
    </row>
    <row r="3" spans="1:13" ht="126" customHeight="1">
      <c r="A3" s="176">
        <v>1</v>
      </c>
      <c r="B3" s="91" t="s">
        <v>130</v>
      </c>
      <c r="C3" s="147"/>
      <c r="D3" s="19" t="s">
        <v>15</v>
      </c>
      <c r="E3" s="148">
        <v>1500</v>
      </c>
      <c r="F3" s="13">
        <v>700</v>
      </c>
      <c r="G3" s="178">
        <v>1500</v>
      </c>
      <c r="H3" s="138">
        <f>E3+F3+G3</f>
        <v>3700</v>
      </c>
      <c r="I3" s="190"/>
      <c r="J3" s="13"/>
      <c r="K3" s="191">
        <f>I3*J3</f>
        <v>0</v>
      </c>
      <c r="L3" s="192">
        <f>H3*I3</f>
        <v>0</v>
      </c>
      <c r="M3" s="192">
        <f>J3*L3</f>
        <v>0</v>
      </c>
    </row>
    <row r="4" spans="1:13" ht="119.25" customHeight="1">
      <c r="A4" s="176">
        <v>2</v>
      </c>
      <c r="B4" s="187" t="s">
        <v>131</v>
      </c>
      <c r="C4" s="147"/>
      <c r="D4" s="19" t="s">
        <v>15</v>
      </c>
      <c r="E4" s="148">
        <v>200</v>
      </c>
      <c r="F4" s="13">
        <v>50</v>
      </c>
      <c r="G4" s="178">
        <v>200</v>
      </c>
      <c r="H4" s="138">
        <f>E4+F4+G4</f>
        <v>450</v>
      </c>
      <c r="I4" s="190"/>
      <c r="J4" s="13"/>
      <c r="K4" s="191">
        <f>I4*J4</f>
        <v>0</v>
      </c>
      <c r="L4" s="192">
        <f>H4*I4</f>
        <v>0</v>
      </c>
      <c r="M4" s="192">
        <f>J4*L4</f>
        <v>0</v>
      </c>
    </row>
    <row r="5" spans="1:13" s="189" customFormat="1" ht="28.5" customHeight="1">
      <c r="A5" s="322" t="s">
        <v>30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193">
        <f>SUM(L3:L4)</f>
        <v>0</v>
      </c>
      <c r="M5" s="193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SheetLayoutView="100" zoomScalePageLayoutView="0" workbookViewId="0" topLeftCell="A1">
      <selection activeCell="J10" sqref="J10"/>
    </sheetView>
  </sheetViews>
  <sheetFormatPr defaultColWidth="8.57421875" defaultRowHeight="39.75" customHeight="1"/>
  <cols>
    <col min="1" max="1" width="4.28125" style="1" customWidth="1"/>
    <col min="2" max="2" width="44.8515625" style="40" customWidth="1"/>
    <col min="3" max="3" width="8.57421875" style="1" customWidth="1"/>
    <col min="4" max="4" width="6.140625" style="1" customWidth="1"/>
    <col min="5" max="5" width="8.57421875" style="1" customWidth="1"/>
    <col min="6" max="6" width="8.57421875" style="3" customWidth="1"/>
    <col min="7" max="7" width="7.140625" style="1" customWidth="1"/>
    <col min="8" max="8" width="16.7109375" style="1" customWidth="1"/>
    <col min="9" max="9" width="11.57421875" style="1" customWidth="1"/>
    <col min="10" max="10" width="6.7109375" style="1" customWidth="1"/>
    <col min="11" max="11" width="8.8515625" style="1" customWidth="1"/>
    <col min="12" max="12" width="12.00390625" style="1" customWidth="1"/>
    <col min="13" max="13" width="14.57421875" style="1" customWidth="1"/>
    <col min="14" max="16384" width="8.57421875" style="1" customWidth="1"/>
  </cols>
  <sheetData>
    <row r="1" spans="1:13" s="78" customFormat="1" ht="38.25" customHeight="1">
      <c r="A1" s="323" t="s">
        <v>132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s="3" customFormat="1" ht="51" customHeight="1">
      <c r="A2" s="5" t="s">
        <v>1</v>
      </c>
      <c r="B2" s="194" t="s">
        <v>83</v>
      </c>
      <c r="C2" s="7" t="s">
        <v>3</v>
      </c>
      <c r="D2" s="131" t="s">
        <v>4</v>
      </c>
      <c r="E2" s="131" t="s">
        <v>5</v>
      </c>
      <c r="F2" s="132" t="s">
        <v>6</v>
      </c>
      <c r="G2" s="131" t="s">
        <v>7</v>
      </c>
      <c r="H2" s="131" t="s">
        <v>8</v>
      </c>
      <c r="I2" s="7" t="s">
        <v>9</v>
      </c>
      <c r="J2" s="7" t="s">
        <v>22</v>
      </c>
      <c r="K2" s="7" t="s">
        <v>11</v>
      </c>
      <c r="L2" s="7" t="s">
        <v>12</v>
      </c>
      <c r="M2" s="7" t="s">
        <v>13</v>
      </c>
    </row>
    <row r="3" spans="1:13" ht="189.75" customHeight="1">
      <c r="A3" s="170">
        <v>1</v>
      </c>
      <c r="B3" s="195" t="s">
        <v>133</v>
      </c>
      <c r="C3" s="188"/>
      <c r="D3" s="19" t="s">
        <v>15</v>
      </c>
      <c r="E3" s="143">
        <v>0</v>
      </c>
      <c r="F3" s="13">
        <v>50</v>
      </c>
      <c r="G3" s="143">
        <v>20</v>
      </c>
      <c r="H3" s="138">
        <f aca="true" t="shared" si="0" ref="H3:H10">E3+F3+G3</f>
        <v>70</v>
      </c>
      <c r="I3" s="139"/>
      <c r="J3" s="139"/>
      <c r="K3" s="16">
        <f aca="true" t="shared" si="1" ref="K3:K10">I3*J3</f>
        <v>0</v>
      </c>
      <c r="L3" s="139">
        <f aca="true" t="shared" si="2" ref="L3:L10">H3*I3</f>
        <v>0</v>
      </c>
      <c r="M3" s="139">
        <f aca="true" t="shared" si="3" ref="M3:M10">J3*L3</f>
        <v>0</v>
      </c>
    </row>
    <row r="4" spans="1:13" ht="189.75" customHeight="1">
      <c r="A4" s="170">
        <v>2</v>
      </c>
      <c r="B4" s="73" t="s">
        <v>134</v>
      </c>
      <c r="C4" s="188"/>
      <c r="D4" s="19" t="s">
        <v>15</v>
      </c>
      <c r="E4" s="143">
        <v>0</v>
      </c>
      <c r="F4" s="13">
        <v>200</v>
      </c>
      <c r="G4" s="143">
        <v>50</v>
      </c>
      <c r="H4" s="138">
        <f t="shared" si="0"/>
        <v>250</v>
      </c>
      <c r="I4" s="139"/>
      <c r="J4" s="139"/>
      <c r="K4" s="16">
        <f t="shared" si="1"/>
        <v>0</v>
      </c>
      <c r="L4" s="139">
        <f t="shared" si="2"/>
        <v>0</v>
      </c>
      <c r="M4" s="139">
        <f t="shared" si="3"/>
        <v>0</v>
      </c>
    </row>
    <row r="5" spans="1:13" ht="156" customHeight="1">
      <c r="A5" s="170">
        <v>3</v>
      </c>
      <c r="B5" s="73" t="s">
        <v>135</v>
      </c>
      <c r="C5" s="188"/>
      <c r="D5" s="19" t="s">
        <v>15</v>
      </c>
      <c r="E5" s="143">
        <v>0</v>
      </c>
      <c r="F5" s="13">
        <v>150</v>
      </c>
      <c r="G5" s="143">
        <v>20</v>
      </c>
      <c r="H5" s="138">
        <f t="shared" si="0"/>
        <v>170</v>
      </c>
      <c r="I5" s="139"/>
      <c r="J5" s="139"/>
      <c r="K5" s="16">
        <f t="shared" si="1"/>
        <v>0</v>
      </c>
      <c r="L5" s="139">
        <f t="shared" si="2"/>
        <v>0</v>
      </c>
      <c r="M5" s="139">
        <f t="shared" si="3"/>
        <v>0</v>
      </c>
    </row>
    <row r="6" spans="1:13" ht="151.5" customHeight="1">
      <c r="A6" s="170">
        <v>4</v>
      </c>
      <c r="B6" s="196" t="s">
        <v>136</v>
      </c>
      <c r="C6" s="188"/>
      <c r="D6" s="19" t="s">
        <v>15</v>
      </c>
      <c r="E6" s="143">
        <v>0</v>
      </c>
      <c r="F6" s="13">
        <v>100</v>
      </c>
      <c r="G6" s="143">
        <v>20</v>
      </c>
      <c r="H6" s="138">
        <f t="shared" si="0"/>
        <v>120</v>
      </c>
      <c r="I6" s="139"/>
      <c r="J6" s="139"/>
      <c r="K6" s="16">
        <f t="shared" si="1"/>
        <v>0</v>
      </c>
      <c r="L6" s="139">
        <f t="shared" si="2"/>
        <v>0</v>
      </c>
      <c r="M6" s="139">
        <f t="shared" si="3"/>
        <v>0</v>
      </c>
    </row>
    <row r="7" spans="1:13" ht="176.25" customHeight="1">
      <c r="A7" s="170">
        <v>5</v>
      </c>
      <c r="B7" s="73" t="s">
        <v>137</v>
      </c>
      <c r="C7" s="188"/>
      <c r="D7" s="19" t="s">
        <v>15</v>
      </c>
      <c r="E7" s="148">
        <v>0</v>
      </c>
      <c r="F7" s="13">
        <v>100</v>
      </c>
      <c r="G7" s="143">
        <v>50</v>
      </c>
      <c r="H7" s="138">
        <f t="shared" si="0"/>
        <v>150</v>
      </c>
      <c r="I7" s="139"/>
      <c r="J7" s="139"/>
      <c r="K7" s="16">
        <f t="shared" si="1"/>
        <v>0</v>
      </c>
      <c r="L7" s="139">
        <f t="shared" si="2"/>
        <v>0</v>
      </c>
      <c r="M7" s="139">
        <f t="shared" si="3"/>
        <v>0</v>
      </c>
    </row>
    <row r="8" spans="1:13" ht="164.25" customHeight="1">
      <c r="A8" s="170">
        <v>6</v>
      </c>
      <c r="B8" s="73" t="s">
        <v>138</v>
      </c>
      <c r="C8" s="188"/>
      <c r="D8" s="19" t="s">
        <v>15</v>
      </c>
      <c r="E8" s="143">
        <v>0</v>
      </c>
      <c r="F8" s="13">
        <v>500</v>
      </c>
      <c r="G8" s="143">
        <v>100</v>
      </c>
      <c r="H8" s="138">
        <f t="shared" si="0"/>
        <v>600</v>
      </c>
      <c r="I8" s="139"/>
      <c r="J8" s="139"/>
      <c r="K8" s="16">
        <f t="shared" si="1"/>
        <v>0</v>
      </c>
      <c r="L8" s="139">
        <f t="shared" si="2"/>
        <v>0</v>
      </c>
      <c r="M8" s="139">
        <f t="shared" si="3"/>
        <v>0</v>
      </c>
    </row>
    <row r="9" spans="1:13" ht="181.5" customHeight="1">
      <c r="A9" s="170">
        <v>7</v>
      </c>
      <c r="B9" s="73" t="s">
        <v>139</v>
      </c>
      <c r="C9" s="188"/>
      <c r="D9" s="19" t="s">
        <v>15</v>
      </c>
      <c r="E9" s="143">
        <v>0</v>
      </c>
      <c r="F9" s="13">
        <v>500</v>
      </c>
      <c r="G9" s="143">
        <v>0</v>
      </c>
      <c r="H9" s="138">
        <f t="shared" si="0"/>
        <v>500</v>
      </c>
      <c r="I9" s="139"/>
      <c r="J9" s="139"/>
      <c r="K9" s="16">
        <f t="shared" si="1"/>
        <v>0</v>
      </c>
      <c r="L9" s="139">
        <f t="shared" si="2"/>
        <v>0</v>
      </c>
      <c r="M9" s="139">
        <f t="shared" si="3"/>
        <v>0</v>
      </c>
    </row>
    <row r="10" spans="1:13" ht="189.75" customHeight="1">
      <c r="A10" s="170">
        <v>8</v>
      </c>
      <c r="B10" s="73" t="s">
        <v>140</v>
      </c>
      <c r="C10" s="188"/>
      <c r="D10" s="19" t="s">
        <v>15</v>
      </c>
      <c r="E10" s="143">
        <v>100</v>
      </c>
      <c r="F10" s="13">
        <v>300</v>
      </c>
      <c r="G10" s="143">
        <v>300</v>
      </c>
      <c r="H10" s="138">
        <f t="shared" si="0"/>
        <v>700</v>
      </c>
      <c r="I10" s="139"/>
      <c r="J10" s="139"/>
      <c r="K10" s="16">
        <f t="shared" si="1"/>
        <v>0</v>
      </c>
      <c r="L10" s="139">
        <f t="shared" si="2"/>
        <v>0</v>
      </c>
      <c r="M10" s="139">
        <f t="shared" si="3"/>
        <v>0</v>
      </c>
    </row>
    <row r="11" spans="1:13" s="40" customFormat="1" ht="39.75" customHeight="1">
      <c r="A11" s="3"/>
      <c r="B11" s="297" t="s">
        <v>30</v>
      </c>
      <c r="C11" s="297"/>
      <c r="D11" s="297"/>
      <c r="E11" s="297"/>
      <c r="F11" s="297"/>
      <c r="G11" s="297"/>
      <c r="H11" s="297"/>
      <c r="I11" s="297"/>
      <c r="J11" s="297"/>
      <c r="K11" s="297"/>
      <c r="L11" s="146">
        <f>SUM(L3:L10)</f>
        <v>0</v>
      </c>
      <c r="M11" s="146">
        <f>SUM(M3:M10)</f>
        <v>0</v>
      </c>
    </row>
  </sheetData>
  <sheetProtection selectLockedCells="1" selectUnlockedCells="1"/>
  <mergeCells count="2">
    <mergeCell ref="A1:M1"/>
    <mergeCell ref="B11:K11"/>
  </mergeCells>
  <printOptions/>
  <pageMargins left="0.31527777777777777" right="0.31527777777777777" top="0.7479166666666667" bottom="0.7479166666666667" header="0.5118055555555555" footer="0.5118055555555555"/>
  <pageSetup fitToHeight="0" fitToWidth="1"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zoomScalePageLayoutView="0" workbookViewId="0" topLeftCell="A1">
      <selection activeCell="J8" sqref="J8"/>
    </sheetView>
  </sheetViews>
  <sheetFormatPr defaultColWidth="11.421875" defaultRowHeight="12.75"/>
  <cols>
    <col min="1" max="1" width="4.57421875" style="0" customWidth="1"/>
    <col min="2" max="2" width="41.00390625" style="0" customWidth="1"/>
  </cols>
  <sheetData>
    <row r="1" spans="1:13" ht="40.5" customHeight="1">
      <c r="A1" s="324" t="s">
        <v>197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197" customFormat="1" ht="38.25">
      <c r="A2" s="132" t="s">
        <v>1</v>
      </c>
      <c r="B2" s="290" t="s">
        <v>83</v>
      </c>
      <c r="C2" s="258" t="s">
        <v>3</v>
      </c>
      <c r="D2" s="132" t="s">
        <v>4</v>
      </c>
      <c r="E2" s="132" t="s">
        <v>5</v>
      </c>
      <c r="F2" s="132" t="s">
        <v>6</v>
      </c>
      <c r="G2" s="132" t="s">
        <v>7</v>
      </c>
      <c r="H2" s="132" t="s">
        <v>8</v>
      </c>
      <c r="I2" s="258" t="s">
        <v>9</v>
      </c>
      <c r="J2" s="258" t="s">
        <v>22</v>
      </c>
      <c r="K2" s="258" t="s">
        <v>11</v>
      </c>
      <c r="L2" s="258" t="s">
        <v>12</v>
      </c>
      <c r="M2" s="258" t="s">
        <v>13</v>
      </c>
    </row>
    <row r="3" spans="1:17" ht="313.5" customHeight="1">
      <c r="A3" s="291">
        <v>1</v>
      </c>
      <c r="B3" s="243" t="s">
        <v>141</v>
      </c>
      <c r="C3" s="292"/>
      <c r="D3" s="18" t="s">
        <v>142</v>
      </c>
      <c r="E3" s="152">
        <v>0</v>
      </c>
      <c r="F3" s="13">
        <v>30</v>
      </c>
      <c r="G3" s="13">
        <v>0</v>
      </c>
      <c r="H3" s="138">
        <f aca="true" t="shared" si="0" ref="H3:H8">E3+F3+G3</f>
        <v>30</v>
      </c>
      <c r="I3" s="153"/>
      <c r="J3" s="153"/>
      <c r="K3" s="154">
        <f aca="true" t="shared" si="1" ref="K3:K8">I3*J3</f>
        <v>0</v>
      </c>
      <c r="L3" s="153">
        <f aca="true" t="shared" si="2" ref="L3:L8">H3*I3</f>
        <v>0</v>
      </c>
      <c r="M3" s="153">
        <f aca="true" t="shared" si="3" ref="M3:M8">J3*L3</f>
        <v>0</v>
      </c>
      <c r="O3" s="325"/>
      <c r="P3" s="325"/>
      <c r="Q3" s="325"/>
    </row>
    <row r="4" spans="1:13" ht="240" customHeight="1">
      <c r="A4" s="291">
        <v>2</v>
      </c>
      <c r="B4" s="243" t="s">
        <v>143</v>
      </c>
      <c r="C4" s="292"/>
      <c r="D4" s="18" t="s">
        <v>142</v>
      </c>
      <c r="E4" s="13">
        <v>0</v>
      </c>
      <c r="F4" s="13">
        <v>2</v>
      </c>
      <c r="G4" s="13">
        <v>0</v>
      </c>
      <c r="H4" s="138">
        <f t="shared" si="0"/>
        <v>2</v>
      </c>
      <c r="I4" s="153"/>
      <c r="J4" s="153"/>
      <c r="K4" s="154">
        <f t="shared" si="1"/>
        <v>0</v>
      </c>
      <c r="L4" s="153">
        <f t="shared" si="2"/>
        <v>0</v>
      </c>
      <c r="M4" s="153">
        <f t="shared" si="3"/>
        <v>0</v>
      </c>
    </row>
    <row r="5" spans="1:13" ht="241.5" customHeight="1">
      <c r="A5" s="291">
        <v>3</v>
      </c>
      <c r="B5" s="243" t="s">
        <v>144</v>
      </c>
      <c r="C5" s="292"/>
      <c r="D5" s="18" t="s">
        <v>142</v>
      </c>
      <c r="E5" s="13">
        <v>0</v>
      </c>
      <c r="F5" s="13">
        <v>4</v>
      </c>
      <c r="G5" s="13">
        <v>0</v>
      </c>
      <c r="H5" s="138">
        <f t="shared" si="0"/>
        <v>4</v>
      </c>
      <c r="I5" s="153"/>
      <c r="J5" s="153"/>
      <c r="K5" s="154">
        <f t="shared" si="1"/>
        <v>0</v>
      </c>
      <c r="L5" s="153">
        <f t="shared" si="2"/>
        <v>0</v>
      </c>
      <c r="M5" s="153">
        <f t="shared" si="3"/>
        <v>0</v>
      </c>
    </row>
    <row r="6" spans="1:13" ht="384.75">
      <c r="A6" s="291">
        <v>4</v>
      </c>
      <c r="B6" s="243" t="s">
        <v>145</v>
      </c>
      <c r="C6" s="292"/>
      <c r="D6" s="18" t="s">
        <v>15</v>
      </c>
      <c r="E6" s="13">
        <v>0</v>
      </c>
      <c r="F6" s="13">
        <v>50</v>
      </c>
      <c r="G6" s="13">
        <v>0</v>
      </c>
      <c r="H6" s="138">
        <f t="shared" si="0"/>
        <v>50</v>
      </c>
      <c r="I6" s="153"/>
      <c r="J6" s="153"/>
      <c r="K6" s="154">
        <f t="shared" si="1"/>
        <v>0</v>
      </c>
      <c r="L6" s="153">
        <f t="shared" si="2"/>
        <v>0</v>
      </c>
      <c r="M6" s="153">
        <f t="shared" si="3"/>
        <v>0</v>
      </c>
    </row>
    <row r="7" spans="1:13" ht="285">
      <c r="A7" s="291">
        <v>5</v>
      </c>
      <c r="B7" s="293" t="s">
        <v>146</v>
      </c>
      <c r="C7" s="292"/>
      <c r="D7" s="18" t="s">
        <v>15</v>
      </c>
      <c r="E7" s="13">
        <v>0</v>
      </c>
      <c r="F7" s="13">
        <v>40</v>
      </c>
      <c r="G7" s="13">
        <v>0</v>
      </c>
      <c r="H7" s="138">
        <f t="shared" si="0"/>
        <v>40</v>
      </c>
      <c r="I7" s="153"/>
      <c r="J7" s="153"/>
      <c r="K7" s="154">
        <f t="shared" si="1"/>
        <v>0</v>
      </c>
      <c r="L7" s="153">
        <f t="shared" si="2"/>
        <v>0</v>
      </c>
      <c r="M7" s="153">
        <f t="shared" si="3"/>
        <v>0</v>
      </c>
    </row>
    <row r="8" spans="1:13" ht="409.5">
      <c r="A8" s="291">
        <v>6</v>
      </c>
      <c r="B8" s="243" t="s">
        <v>205</v>
      </c>
      <c r="C8" s="292"/>
      <c r="D8" s="18" t="s">
        <v>15</v>
      </c>
      <c r="E8" s="13">
        <v>0</v>
      </c>
      <c r="F8" s="13">
        <v>250</v>
      </c>
      <c r="G8" s="13">
        <v>50</v>
      </c>
      <c r="H8" s="138">
        <f t="shared" si="0"/>
        <v>300</v>
      </c>
      <c r="I8" s="153"/>
      <c r="J8" s="153"/>
      <c r="K8" s="154">
        <f t="shared" si="1"/>
        <v>0</v>
      </c>
      <c r="L8" s="153">
        <f t="shared" si="2"/>
        <v>0</v>
      </c>
      <c r="M8" s="153">
        <f t="shared" si="3"/>
        <v>0</v>
      </c>
    </row>
    <row r="9" spans="1:13" ht="47.25" customHeight="1">
      <c r="A9" s="326" t="s">
        <v>30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294">
        <f>SUM(L3:L8)</f>
        <v>0</v>
      </c>
      <c r="M9" s="294">
        <f>SUM(M3:M8)</f>
        <v>0</v>
      </c>
    </row>
    <row r="10" spans="1:13" ht="12.7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3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</row>
  </sheetData>
  <sheetProtection selectLockedCells="1" selectUnlockedCells="1"/>
  <mergeCells count="3">
    <mergeCell ref="A1:M1"/>
    <mergeCell ref="O3:Q3"/>
    <mergeCell ref="A9:K9"/>
  </mergeCells>
  <printOptions/>
  <pageMargins left="0.7875" right="0.7875" top="1.0527777777777778" bottom="1.0527777777777778" header="0.7875" footer="0.7875"/>
  <pageSetup horizontalDpi="300" verticalDpi="300" orientation="landscape" paperSize="9" scale="50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9.00390625" style="0" customWidth="1"/>
    <col min="2" max="2" width="40.00390625" style="0" customWidth="1"/>
    <col min="3" max="8" width="9.00390625" style="0" customWidth="1"/>
    <col min="9" max="9" width="14.28125" style="0" customWidth="1"/>
    <col min="10" max="10" width="7.28125" style="0" customWidth="1"/>
    <col min="11" max="11" width="15.00390625" style="0" customWidth="1"/>
    <col min="12" max="12" width="15.28125" style="0" customWidth="1"/>
    <col min="13" max="13" width="17.421875" style="0" customWidth="1"/>
    <col min="14" max="14" width="9.00390625" style="0" customWidth="1"/>
    <col min="15" max="15" width="23.8515625" style="0" customWidth="1"/>
  </cols>
  <sheetData>
    <row r="1" spans="1:13" s="198" customFormat="1" ht="45" customHeight="1">
      <c r="A1" s="327" t="s">
        <v>147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51">
      <c r="A2" s="199" t="s">
        <v>1</v>
      </c>
      <c r="B2" s="199" t="s">
        <v>2</v>
      </c>
      <c r="C2" s="200" t="s">
        <v>3</v>
      </c>
      <c r="D2" s="199" t="s">
        <v>4</v>
      </c>
      <c r="E2" s="199" t="s">
        <v>5</v>
      </c>
      <c r="F2" s="199" t="s">
        <v>6</v>
      </c>
      <c r="G2" s="199" t="s">
        <v>7</v>
      </c>
      <c r="H2" s="199" t="s">
        <v>8</v>
      </c>
      <c r="I2" s="199" t="s">
        <v>9</v>
      </c>
      <c r="J2" s="199" t="s">
        <v>22</v>
      </c>
      <c r="K2" s="199" t="s">
        <v>11</v>
      </c>
      <c r="L2" s="199" t="s">
        <v>12</v>
      </c>
      <c r="M2" s="199" t="s">
        <v>13</v>
      </c>
    </row>
    <row r="3" spans="1:13" ht="174.75" customHeight="1">
      <c r="A3" s="18">
        <v>1</v>
      </c>
      <c r="B3" s="73" t="s">
        <v>148</v>
      </c>
      <c r="C3" s="68"/>
      <c r="D3" s="18" t="s">
        <v>33</v>
      </c>
      <c r="E3" s="18">
        <v>200</v>
      </c>
      <c r="F3" s="18">
        <v>300</v>
      </c>
      <c r="G3" s="18">
        <v>500</v>
      </c>
      <c r="H3" s="69">
        <f>E3+F3+G3</f>
        <v>1000</v>
      </c>
      <c r="I3" s="63"/>
      <c r="J3" s="18"/>
      <c r="K3" s="63">
        <f>I3*J3</f>
        <v>0</v>
      </c>
      <c r="L3" s="63">
        <f>H3*I3</f>
        <v>0</v>
      </c>
      <c r="M3" s="63">
        <f>J3*L3</f>
        <v>0</v>
      </c>
    </row>
    <row r="4" spans="1:13" ht="40.5" customHeight="1">
      <c r="A4" s="301" t="s">
        <v>30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70">
        <f>SUM(L3)</f>
        <v>0</v>
      </c>
      <c r="M4" s="70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6.8515625" style="0" customWidth="1"/>
    <col min="2" max="2" width="53.57421875" style="0" customWidth="1"/>
    <col min="3" max="11" width="9.00390625" style="0" customWidth="1"/>
    <col min="12" max="12" width="12.7109375" style="0" customWidth="1"/>
    <col min="13" max="13" width="17.00390625" style="0" customWidth="1"/>
  </cols>
  <sheetData>
    <row r="1" spans="1:13" s="201" customFormat="1" ht="41.25" customHeight="1">
      <c r="A1" s="324" t="s">
        <v>149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51">
      <c r="A2" s="257" t="s">
        <v>1</v>
      </c>
      <c r="B2" s="132" t="s">
        <v>83</v>
      </c>
      <c r="C2" s="258" t="s">
        <v>3</v>
      </c>
      <c r="D2" s="8" t="s">
        <v>4</v>
      </c>
      <c r="E2" s="8" t="s">
        <v>5</v>
      </c>
      <c r="F2" s="8" t="s">
        <v>6</v>
      </c>
      <c r="G2" s="175" t="s">
        <v>7</v>
      </c>
      <c r="H2" s="132" t="s">
        <v>8</v>
      </c>
      <c r="I2" s="258" t="s">
        <v>9</v>
      </c>
      <c r="J2" s="258" t="s">
        <v>22</v>
      </c>
      <c r="K2" s="258" t="s">
        <v>11</v>
      </c>
      <c r="L2" s="258" t="s">
        <v>12</v>
      </c>
      <c r="M2" s="258" t="s">
        <v>13</v>
      </c>
    </row>
    <row r="3" spans="1:17" ht="229.5" customHeight="1">
      <c r="A3" s="259">
        <v>1</v>
      </c>
      <c r="B3" s="260" t="s">
        <v>150</v>
      </c>
      <c r="C3" s="261"/>
      <c r="D3" s="262" t="s">
        <v>15</v>
      </c>
      <c r="E3" s="263">
        <v>100</v>
      </c>
      <c r="F3" s="13">
        <v>100</v>
      </c>
      <c r="G3" s="178">
        <v>500</v>
      </c>
      <c r="H3" s="138">
        <f>E3+F3+G3</f>
        <v>700</v>
      </c>
      <c r="I3" s="264"/>
      <c r="J3" s="13"/>
      <c r="K3" s="265">
        <f>I3*J3</f>
        <v>0</v>
      </c>
      <c r="L3" s="266">
        <f>H3*I3</f>
        <v>0</v>
      </c>
      <c r="M3" s="266">
        <f>J3*L3</f>
        <v>0</v>
      </c>
      <c r="O3" s="329" t="s">
        <v>26</v>
      </c>
      <c r="P3" s="329"/>
      <c r="Q3" s="329"/>
    </row>
    <row r="4" spans="1:13" ht="170.25" customHeight="1">
      <c r="A4" s="259">
        <v>2</v>
      </c>
      <c r="B4" s="267" t="s">
        <v>151</v>
      </c>
      <c r="C4" s="268"/>
      <c r="D4" s="18" t="s">
        <v>142</v>
      </c>
      <c r="E4" s="152">
        <v>100</v>
      </c>
      <c r="F4" s="178">
        <v>50</v>
      </c>
      <c r="G4" s="178">
        <v>500</v>
      </c>
      <c r="H4" s="138">
        <f>E4+F4+G4</f>
        <v>650</v>
      </c>
      <c r="I4" s="264"/>
      <c r="J4" s="13"/>
      <c r="K4" s="265">
        <f>I4*J4</f>
        <v>0</v>
      </c>
      <c r="L4" s="266">
        <f>H4*I4</f>
        <v>0</v>
      </c>
      <c r="M4" s="266">
        <f>J4*L4</f>
        <v>0</v>
      </c>
    </row>
    <row r="5" spans="1:13" ht="46.5" customHeight="1">
      <c r="A5" s="330" t="s">
        <v>30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269">
        <f>SUM(L3:L4)</f>
        <v>0</v>
      </c>
      <c r="M5" s="269">
        <f>SUM(M3:M4)</f>
        <v>0</v>
      </c>
    </row>
  </sheetData>
  <sheetProtection selectLockedCells="1" selectUnlockedCells="1"/>
  <mergeCells count="3">
    <mergeCell ref="A1:M1"/>
    <mergeCell ref="O3:Q3"/>
    <mergeCell ref="A5:K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SheetLayoutView="100" zoomScalePageLayoutView="0" workbookViewId="0" topLeftCell="A1">
      <selection activeCell="J5" sqref="J5"/>
    </sheetView>
  </sheetViews>
  <sheetFormatPr defaultColWidth="9.140625" defaultRowHeight="12.75" customHeight="1"/>
  <cols>
    <col min="1" max="1" width="4.140625" style="1" customWidth="1"/>
    <col min="2" max="2" width="62.28125" style="1" customWidth="1"/>
    <col min="3" max="3" width="13.140625" style="1" customWidth="1"/>
    <col min="4" max="4" width="7.28125" style="1" customWidth="1"/>
    <col min="5" max="5" width="10.57421875" style="1" customWidth="1"/>
    <col min="6" max="6" width="11.28125" style="3" customWidth="1"/>
    <col min="7" max="7" width="11.140625" style="3" customWidth="1"/>
    <col min="8" max="8" width="15.140625" style="1" customWidth="1"/>
    <col min="9" max="10" width="12.00390625" style="1" customWidth="1"/>
    <col min="11" max="11" width="11.8515625" style="1" customWidth="1"/>
    <col min="12" max="12" width="13.00390625" style="1" customWidth="1"/>
    <col min="13" max="13" width="14.57421875" style="1" customWidth="1"/>
    <col min="14" max="16384" width="9.140625" style="1" customWidth="1"/>
  </cols>
  <sheetData>
    <row r="1" spans="1:13" s="4" customFormat="1" ht="28.5" customHeight="1">
      <c r="A1" s="298" t="s">
        <v>21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s="28" customFormat="1" ht="45" customHeight="1">
      <c r="A2" s="26" t="s">
        <v>1</v>
      </c>
      <c r="B2" s="26" t="s">
        <v>2</v>
      </c>
      <c r="C2" s="27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22</v>
      </c>
      <c r="K2" s="26" t="s">
        <v>11</v>
      </c>
      <c r="L2" s="26" t="s">
        <v>12</v>
      </c>
      <c r="M2" s="26" t="s">
        <v>13</v>
      </c>
    </row>
    <row r="3" spans="1:13" s="28" customFormat="1" ht="96" customHeight="1">
      <c r="A3" s="29">
        <v>1</v>
      </c>
      <c r="B3" s="30" t="s">
        <v>23</v>
      </c>
      <c r="C3" s="31"/>
      <c r="D3" s="32" t="s">
        <v>15</v>
      </c>
      <c r="E3" s="32">
        <v>80</v>
      </c>
      <c r="F3" s="32">
        <v>50</v>
      </c>
      <c r="G3" s="32">
        <v>50</v>
      </c>
      <c r="H3" s="33">
        <f>E3+F3+G3</f>
        <v>180</v>
      </c>
      <c r="I3" s="34"/>
      <c r="J3" s="34"/>
      <c r="K3" s="34">
        <f>I3*J3</f>
        <v>0</v>
      </c>
      <c r="L3" s="34">
        <f>H3*I3</f>
        <v>0</v>
      </c>
      <c r="M3" s="34">
        <f>J3*L3</f>
        <v>0</v>
      </c>
    </row>
    <row r="4" spans="1:13" s="28" customFormat="1" ht="207" customHeight="1">
      <c r="A4" s="29">
        <v>2</v>
      </c>
      <c r="B4" s="30" t="s">
        <v>24</v>
      </c>
      <c r="C4" s="35"/>
      <c r="D4" s="32" t="s">
        <v>15</v>
      </c>
      <c r="E4" s="32">
        <v>80</v>
      </c>
      <c r="F4" s="32">
        <v>30</v>
      </c>
      <c r="G4" s="32">
        <v>10</v>
      </c>
      <c r="H4" s="33">
        <f>E4+F4+G4</f>
        <v>120</v>
      </c>
      <c r="I4" s="34"/>
      <c r="J4" s="34"/>
      <c r="K4" s="34">
        <f>I4*J4</f>
        <v>0</v>
      </c>
      <c r="L4" s="34">
        <f>H4*I4</f>
        <v>0</v>
      </c>
      <c r="M4" s="34">
        <f>J4*L4</f>
        <v>0</v>
      </c>
    </row>
    <row r="5" spans="1:13" ht="299.25" customHeight="1">
      <c r="A5" s="29">
        <v>3</v>
      </c>
      <c r="B5" s="30" t="s">
        <v>25</v>
      </c>
      <c r="C5" s="35"/>
      <c r="D5" s="32" t="s">
        <v>15</v>
      </c>
      <c r="E5" s="32">
        <v>0</v>
      </c>
      <c r="F5" s="32">
        <v>5</v>
      </c>
      <c r="G5" s="32">
        <v>10</v>
      </c>
      <c r="H5" s="33">
        <f>E5+F5+G5</f>
        <v>15</v>
      </c>
      <c r="I5" s="34"/>
      <c r="J5" s="34"/>
      <c r="K5" s="34">
        <f>I5*J5</f>
        <v>0</v>
      </c>
      <c r="L5" s="34">
        <f>H5*I5</f>
        <v>0</v>
      </c>
      <c r="M5" s="34">
        <f>J5*L5</f>
        <v>0</v>
      </c>
    </row>
    <row r="6" spans="1:13" s="38" customFormat="1" ht="39" customHeight="1">
      <c r="A6" s="299" t="s">
        <v>20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36">
        <f>SUM(L3:L5)</f>
        <v>0</v>
      </c>
      <c r="M6" s="37">
        <f>SUM(M3:M5)</f>
        <v>0</v>
      </c>
    </row>
    <row r="7" spans="1:13" ht="15.75" customHeight="1">
      <c r="A7" s="39" t="s">
        <v>26</v>
      </c>
      <c r="B7" s="40"/>
      <c r="C7" s="39" t="s">
        <v>27</v>
      </c>
      <c r="D7" s="41"/>
      <c r="E7" s="41"/>
      <c r="F7" s="42"/>
      <c r="G7" s="42"/>
      <c r="H7" s="39"/>
      <c r="I7" s="43"/>
      <c r="J7" s="43"/>
      <c r="K7" s="43" t="s">
        <v>26</v>
      </c>
      <c r="L7" s="44"/>
      <c r="M7" s="44"/>
    </row>
    <row r="8" spans="1:13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5"/>
      <c r="M8" s="46"/>
    </row>
    <row r="9" spans="1:13" ht="16.5" customHeight="1">
      <c r="A9" s="40"/>
      <c r="B9" s="47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57.75" customHeight="1">
      <c r="A10" s="39" t="s">
        <v>26</v>
      </c>
      <c r="B10" s="48"/>
      <c r="C10" s="39"/>
      <c r="D10" s="39"/>
      <c r="E10" s="39"/>
      <c r="F10" s="49"/>
      <c r="G10" s="49"/>
      <c r="H10" s="50"/>
      <c r="I10" s="51"/>
      <c r="J10" s="51"/>
      <c r="K10" s="51"/>
      <c r="L10" s="51"/>
      <c r="M10" s="51"/>
    </row>
    <row r="11" spans="1:13" ht="15" customHeight="1">
      <c r="A11" s="39" t="s">
        <v>26</v>
      </c>
      <c r="B11" s="39"/>
      <c r="C11" s="39"/>
      <c r="D11" s="39"/>
      <c r="E11" s="39"/>
      <c r="F11" s="49"/>
      <c r="G11" s="49"/>
      <c r="H11" s="50"/>
      <c r="I11" s="51"/>
      <c r="J11" s="51"/>
      <c r="K11" s="51"/>
      <c r="L11" s="51"/>
      <c r="M11" s="51"/>
    </row>
    <row r="12" spans="1:13" ht="15" customHeight="1">
      <c r="A12" s="39" t="s">
        <v>26</v>
      </c>
      <c r="B12" s="39"/>
      <c r="C12" s="39"/>
      <c r="D12" s="39"/>
      <c r="E12" s="39"/>
      <c r="F12" s="49"/>
      <c r="G12" s="49"/>
      <c r="H12" s="50"/>
      <c r="I12" s="51"/>
      <c r="J12" s="51"/>
      <c r="K12" s="51"/>
      <c r="L12" s="51"/>
      <c r="M12" s="51"/>
    </row>
    <row r="13" spans="1:13" ht="15" customHeight="1">
      <c r="A13" s="39" t="s">
        <v>26</v>
      </c>
      <c r="B13" s="39"/>
      <c r="C13" s="39"/>
      <c r="D13" s="39"/>
      <c r="E13" s="39"/>
      <c r="F13" s="49"/>
      <c r="G13" s="49"/>
      <c r="H13" s="50"/>
      <c r="I13" s="51"/>
      <c r="J13" s="51"/>
      <c r="K13" s="51"/>
      <c r="L13" s="51"/>
      <c r="M13" s="51"/>
    </row>
    <row r="14" spans="1:13" ht="15" customHeight="1">
      <c r="A14" s="39" t="s">
        <v>26</v>
      </c>
      <c r="B14" s="39"/>
      <c r="C14" s="39"/>
      <c r="D14" s="39"/>
      <c r="E14" s="39"/>
      <c r="F14" s="49"/>
      <c r="G14" s="49"/>
      <c r="H14" s="50"/>
      <c r="I14" s="51"/>
      <c r="J14" s="51"/>
      <c r="K14" s="51"/>
      <c r="L14" s="51"/>
      <c r="M14" s="51"/>
    </row>
    <row r="15" spans="1:13" ht="15" customHeight="1">
      <c r="A15" s="39" t="s">
        <v>26</v>
      </c>
      <c r="B15" s="39"/>
      <c r="C15" s="39"/>
      <c r="D15" s="39"/>
      <c r="E15" s="39"/>
      <c r="F15" s="49"/>
      <c r="G15" s="49"/>
      <c r="H15" s="50"/>
      <c r="I15" s="51"/>
      <c r="J15" s="51"/>
      <c r="K15" s="51"/>
      <c r="L15" s="51"/>
      <c r="M15" s="51"/>
    </row>
    <row r="16" spans="1:13" ht="15" customHeight="1">
      <c r="A16" s="39" t="s">
        <v>26</v>
      </c>
      <c r="B16" s="39"/>
      <c r="C16" s="39"/>
      <c r="D16" s="39"/>
      <c r="E16" s="39"/>
      <c r="F16" s="49"/>
      <c r="G16" s="49"/>
      <c r="H16" s="50"/>
      <c r="I16" s="51"/>
      <c r="J16" s="51"/>
      <c r="K16" s="51"/>
      <c r="L16" s="51"/>
      <c r="M16" s="51"/>
    </row>
    <row r="17" spans="1:13" ht="15" customHeight="1">
      <c r="A17" s="39" t="s">
        <v>26</v>
      </c>
      <c r="B17" s="39"/>
      <c r="C17" s="39"/>
      <c r="D17" s="39"/>
      <c r="E17" s="39"/>
      <c r="F17" s="49"/>
      <c r="G17" s="49"/>
      <c r="H17" s="50"/>
      <c r="I17" s="51"/>
      <c r="J17" s="51"/>
      <c r="K17" s="51"/>
      <c r="L17" s="51"/>
      <c r="M17" s="51"/>
    </row>
    <row r="18" spans="1:13" ht="15" customHeight="1">
      <c r="A18" s="39" t="s">
        <v>26</v>
      </c>
      <c r="B18" s="39"/>
      <c r="C18" s="39"/>
      <c r="D18" s="39"/>
      <c r="E18" s="39"/>
      <c r="F18" s="49"/>
      <c r="G18" s="49"/>
      <c r="H18" s="50"/>
      <c r="I18" s="51"/>
      <c r="J18" s="51"/>
      <c r="K18" s="51"/>
      <c r="L18" s="51"/>
      <c r="M18" s="51"/>
    </row>
    <row r="19" spans="1:13" ht="15" customHeight="1">
      <c r="A19" s="39" t="s">
        <v>26</v>
      </c>
      <c r="B19" s="39"/>
      <c r="C19" s="39"/>
      <c r="D19" s="39"/>
      <c r="E19" s="39"/>
      <c r="F19" s="49"/>
      <c r="G19" s="49"/>
      <c r="H19" s="50"/>
      <c r="I19" s="51"/>
      <c r="J19" s="51"/>
      <c r="K19" s="51"/>
      <c r="L19" s="51"/>
      <c r="M19" s="51"/>
    </row>
  </sheetData>
  <sheetProtection selectLockedCells="1" selectUnlockedCells="1"/>
  <mergeCells count="2">
    <mergeCell ref="A1:M1"/>
    <mergeCell ref="A6:K6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6"/>
  <sheetViews>
    <sheetView zoomScale="90" zoomScaleNormal="90" zoomScaleSheetLayoutView="90" zoomScalePageLayoutView="0" workbookViewId="0" topLeftCell="A1">
      <selection activeCell="J3" sqref="J3"/>
    </sheetView>
  </sheetViews>
  <sheetFormatPr defaultColWidth="11.421875" defaultRowHeight="12.75"/>
  <cols>
    <col min="1" max="1" width="11.421875" style="0" customWidth="1"/>
    <col min="2" max="2" width="59.140625" style="0" customWidth="1"/>
    <col min="3" max="11" width="11.421875" style="0" customWidth="1"/>
    <col min="12" max="13" width="14.57421875" style="0" customWidth="1"/>
  </cols>
  <sheetData>
    <row r="1" spans="1:13" ht="34.5" customHeight="1">
      <c r="A1" s="331" t="s">
        <v>152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45">
      <c r="A2" s="202" t="s">
        <v>1</v>
      </c>
      <c r="B2" s="203" t="s">
        <v>2</v>
      </c>
      <c r="C2" s="203" t="s">
        <v>153</v>
      </c>
      <c r="D2" s="203" t="s">
        <v>4</v>
      </c>
      <c r="E2" s="203" t="s">
        <v>5</v>
      </c>
      <c r="F2" s="203" t="s">
        <v>6</v>
      </c>
      <c r="G2" s="203" t="s">
        <v>7</v>
      </c>
      <c r="H2" s="203" t="s">
        <v>8</v>
      </c>
      <c r="I2" s="203" t="s">
        <v>9</v>
      </c>
      <c r="J2" s="204" t="s">
        <v>154</v>
      </c>
      <c r="K2" s="203" t="s">
        <v>11</v>
      </c>
      <c r="L2" s="205" t="s">
        <v>12</v>
      </c>
      <c r="M2" s="203" t="s">
        <v>13</v>
      </c>
    </row>
    <row r="3" spans="1:13" ht="342.75" customHeight="1">
      <c r="A3" s="206">
        <v>1</v>
      </c>
      <c r="B3" s="207" t="s">
        <v>155</v>
      </c>
      <c r="C3" s="208"/>
      <c r="D3" s="209" t="s">
        <v>15</v>
      </c>
      <c r="E3" s="209">
        <v>0</v>
      </c>
      <c r="F3" s="209">
        <v>0</v>
      </c>
      <c r="G3" s="209">
        <v>700</v>
      </c>
      <c r="H3" s="210">
        <f>E3+F3+G3</f>
        <v>700</v>
      </c>
      <c r="I3" s="211"/>
      <c r="J3" s="212"/>
      <c r="K3" s="213">
        <f>I3*J3</f>
        <v>0</v>
      </c>
      <c r="L3" s="214">
        <f>H3*I3</f>
        <v>0</v>
      </c>
      <c r="M3" s="212">
        <f>J3*L3</f>
        <v>0</v>
      </c>
    </row>
    <row r="4" spans="1:13" ht="39" customHeight="1">
      <c r="A4" s="332" t="s">
        <v>156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215">
        <f>SUM(L3:L3)</f>
        <v>0</v>
      </c>
      <c r="M4" s="216">
        <f>SUM(M3:M3)</f>
        <v>0</v>
      </c>
    </row>
    <row r="5" spans="1:13" ht="39" customHeight="1">
      <c r="A5" s="217"/>
      <c r="B5" s="333" t="s">
        <v>157</v>
      </c>
      <c r="C5" s="333"/>
      <c r="D5" s="333"/>
      <c r="E5" s="333"/>
      <c r="F5" s="333"/>
      <c r="G5" s="333"/>
      <c r="H5" s="217"/>
      <c r="I5" s="217"/>
      <c r="J5" s="218"/>
      <c r="K5" s="217"/>
      <c r="L5" s="217"/>
      <c r="M5" s="217"/>
    </row>
    <row r="6" spans="1:13" ht="66.75" customHeight="1">
      <c r="A6" s="219"/>
      <c r="B6" s="334" t="s">
        <v>158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</row>
  </sheetData>
  <sheetProtection selectLockedCells="1" selectUnlockedCells="1"/>
  <mergeCells count="4">
    <mergeCell ref="A1:M1"/>
    <mergeCell ref="A4:K4"/>
    <mergeCell ref="B5:G5"/>
    <mergeCell ref="B6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9.00390625" style="0" customWidth="1"/>
    <col min="2" max="2" width="34.421875" style="0" customWidth="1"/>
    <col min="3" max="7" width="9.00390625" style="0" customWidth="1"/>
    <col min="8" max="8" width="7.421875" style="0" customWidth="1"/>
    <col min="9" max="9" width="12.7109375" style="0" customWidth="1"/>
    <col min="10" max="10" width="11.421875" style="0" customWidth="1"/>
    <col min="11" max="11" width="13.57421875" style="0" customWidth="1"/>
    <col min="12" max="12" width="14.00390625" style="0" customWidth="1"/>
    <col min="13" max="13" width="16.140625" style="0" customWidth="1"/>
  </cols>
  <sheetData>
    <row r="1" spans="1:13" s="220" customFormat="1" ht="49.5" customHeight="1">
      <c r="A1" s="335" t="s">
        <v>159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51">
      <c r="A2" s="199" t="s">
        <v>1</v>
      </c>
      <c r="B2" s="199" t="s">
        <v>2</v>
      </c>
      <c r="C2" s="200" t="s">
        <v>3</v>
      </c>
      <c r="D2" s="199" t="s">
        <v>4</v>
      </c>
      <c r="E2" s="199" t="s">
        <v>5</v>
      </c>
      <c r="F2" s="199" t="s">
        <v>6</v>
      </c>
      <c r="G2" s="199" t="s">
        <v>7</v>
      </c>
      <c r="H2" s="199" t="s">
        <v>8</v>
      </c>
      <c r="I2" s="199" t="s">
        <v>9</v>
      </c>
      <c r="J2" s="199" t="s">
        <v>22</v>
      </c>
      <c r="K2" s="199" t="s">
        <v>11</v>
      </c>
      <c r="L2" s="199" t="s">
        <v>12</v>
      </c>
      <c r="M2" s="199" t="s">
        <v>13</v>
      </c>
    </row>
    <row r="3" spans="1:13" ht="104.25" customHeight="1">
      <c r="A3" s="18">
        <v>1</v>
      </c>
      <c r="B3" s="72" t="s">
        <v>160</v>
      </c>
      <c r="C3" s="68"/>
      <c r="D3" s="18" t="s">
        <v>33</v>
      </c>
      <c r="E3" s="18">
        <v>10</v>
      </c>
      <c r="F3" s="18">
        <v>0</v>
      </c>
      <c r="G3" s="18">
        <v>5</v>
      </c>
      <c r="H3" s="69">
        <f>E3+F3+G3</f>
        <v>15</v>
      </c>
      <c r="I3" s="63"/>
      <c r="J3" s="18"/>
      <c r="K3" s="63">
        <f>I3*J3</f>
        <v>0</v>
      </c>
      <c r="L3" s="63">
        <f>H3*I3</f>
        <v>0</v>
      </c>
      <c r="M3" s="63">
        <f>J3*L3</f>
        <v>0</v>
      </c>
    </row>
    <row r="4" spans="1:13" ht="40.5" customHeight="1">
      <c r="A4" s="301" t="s">
        <v>30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70">
        <f>SUM(L3)</f>
        <v>0</v>
      </c>
      <c r="M4" s="70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9.00390625" style="0" customWidth="1"/>
    <col min="2" max="2" width="27.28125" style="0" customWidth="1"/>
    <col min="3" max="10" width="9.00390625" style="0" customWidth="1"/>
    <col min="11" max="11" width="10.140625" style="0" customWidth="1"/>
    <col min="12" max="12" width="13.00390625" style="0" customWidth="1"/>
    <col min="13" max="13" width="12.8515625" style="0" customWidth="1"/>
  </cols>
  <sheetData>
    <row r="1" spans="1:13" ht="41.25" customHeight="1">
      <c r="A1" s="331" t="s">
        <v>161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60">
      <c r="A2" s="202" t="s">
        <v>1</v>
      </c>
      <c r="B2" s="203" t="s">
        <v>2</v>
      </c>
      <c r="C2" s="203" t="s">
        <v>153</v>
      </c>
      <c r="D2" s="203" t="s">
        <v>4</v>
      </c>
      <c r="E2" s="203" t="s">
        <v>5</v>
      </c>
      <c r="F2" s="203" t="s">
        <v>6</v>
      </c>
      <c r="G2" s="203" t="s">
        <v>7</v>
      </c>
      <c r="H2" s="203" t="s">
        <v>8</v>
      </c>
      <c r="I2" s="203" t="s">
        <v>9</v>
      </c>
      <c r="J2" s="204" t="s">
        <v>154</v>
      </c>
      <c r="K2" s="203" t="s">
        <v>11</v>
      </c>
      <c r="L2" s="205" t="s">
        <v>12</v>
      </c>
      <c r="M2" s="203" t="s">
        <v>13</v>
      </c>
    </row>
    <row r="3" spans="1:13" ht="207" customHeight="1">
      <c r="A3" s="221">
        <v>1</v>
      </c>
      <c r="B3" s="222" t="s">
        <v>162</v>
      </c>
      <c r="C3" s="223"/>
      <c r="D3" s="224" t="s">
        <v>15</v>
      </c>
      <c r="E3" s="224">
        <v>0</v>
      </c>
      <c r="F3" s="224">
        <v>30</v>
      </c>
      <c r="G3" s="224">
        <v>100</v>
      </c>
      <c r="H3" s="225">
        <v>130</v>
      </c>
      <c r="I3" s="226"/>
      <c r="J3" s="226"/>
      <c r="K3" s="227">
        <f>I3*J3</f>
        <v>0</v>
      </c>
      <c r="L3" s="228">
        <f>H3*I3</f>
        <v>0</v>
      </c>
      <c r="M3" s="229">
        <f>J3*L3</f>
        <v>0</v>
      </c>
    </row>
    <row r="4" spans="1:13" ht="38.25" customHeight="1">
      <c r="A4" s="332" t="s">
        <v>156</v>
      </c>
      <c r="B4" s="332" t="s">
        <v>26</v>
      </c>
      <c r="C4" s="332"/>
      <c r="D4" s="332"/>
      <c r="E4" s="332"/>
      <c r="F4" s="332"/>
      <c r="G4" s="332"/>
      <c r="H4" s="332"/>
      <c r="I4" s="332"/>
      <c r="J4" s="332"/>
      <c r="K4" s="332"/>
      <c r="L4" s="230">
        <f>SUM(L3)</f>
        <v>0</v>
      </c>
      <c r="M4" s="231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6.421875" style="0" customWidth="1"/>
    <col min="2" max="2" width="36.28125" style="0" customWidth="1"/>
    <col min="3" max="3" width="9.00390625" style="0" customWidth="1"/>
    <col min="4" max="4" width="7.57421875" style="0" customWidth="1"/>
    <col min="5" max="7" width="9.00390625" style="0" customWidth="1"/>
    <col min="8" max="8" width="7.7109375" style="0" customWidth="1"/>
    <col min="9" max="9" width="15.140625" style="0" customWidth="1"/>
    <col min="10" max="10" width="13.00390625" style="0" customWidth="1"/>
    <col min="11" max="11" width="13.7109375" style="0" customWidth="1"/>
    <col min="12" max="12" width="19.140625" style="0" customWidth="1"/>
    <col min="13" max="13" width="20.28125" style="0" customWidth="1"/>
  </cols>
  <sheetData>
    <row r="1" spans="1:13" ht="49.5" customHeight="1">
      <c r="A1" s="336" t="s">
        <v>163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51">
      <c r="A2" s="232" t="s">
        <v>1</v>
      </c>
      <c r="B2" s="233" t="s">
        <v>83</v>
      </c>
      <c r="C2" s="234" t="s">
        <v>3</v>
      </c>
      <c r="D2" s="232" t="s">
        <v>4</v>
      </c>
      <c r="E2" s="232" t="s">
        <v>5</v>
      </c>
      <c r="F2" s="235" t="s">
        <v>6</v>
      </c>
      <c r="G2" s="232" t="s">
        <v>7</v>
      </c>
      <c r="H2" s="232" t="s">
        <v>8</v>
      </c>
      <c r="I2" s="234" t="s">
        <v>9</v>
      </c>
      <c r="J2" s="234" t="s">
        <v>22</v>
      </c>
      <c r="K2" s="234" t="s">
        <v>11</v>
      </c>
      <c r="L2" s="234" t="s">
        <v>12</v>
      </c>
      <c r="M2" s="234" t="s">
        <v>13</v>
      </c>
    </row>
    <row r="3" spans="1:13" ht="242.25">
      <c r="A3" s="236">
        <v>1</v>
      </c>
      <c r="B3" s="72" t="s">
        <v>164</v>
      </c>
      <c r="C3" s="237"/>
      <c r="D3" s="238" t="s">
        <v>15</v>
      </c>
      <c r="E3" s="239">
        <v>0</v>
      </c>
      <c r="F3" s="240">
        <v>20</v>
      </c>
      <c r="G3" s="239">
        <v>20</v>
      </c>
      <c r="H3" s="241">
        <f>E3+F3+G3</f>
        <v>40</v>
      </c>
      <c r="I3" s="242"/>
      <c r="J3" s="242"/>
      <c r="K3" s="242">
        <f>I3*J3</f>
        <v>0</v>
      </c>
      <c r="L3" s="242">
        <f>H3*I3</f>
        <v>0</v>
      </c>
      <c r="M3" s="242">
        <f>J3*L3</f>
        <v>0</v>
      </c>
    </row>
    <row r="4" spans="1:20" ht="258.75" customHeight="1">
      <c r="A4" s="236">
        <v>2</v>
      </c>
      <c r="B4" s="243" t="s">
        <v>165</v>
      </c>
      <c r="C4" s="237"/>
      <c r="D4" s="238" t="s">
        <v>15</v>
      </c>
      <c r="E4" s="239">
        <v>0</v>
      </c>
      <c r="F4" s="240">
        <v>50</v>
      </c>
      <c r="G4" s="239">
        <v>200</v>
      </c>
      <c r="H4" s="241">
        <f>E4+F4+G4</f>
        <v>250</v>
      </c>
      <c r="I4" s="242"/>
      <c r="J4" s="242"/>
      <c r="K4" s="242">
        <f>I4*J4</f>
        <v>0</v>
      </c>
      <c r="L4" s="242">
        <f>H4*I4</f>
        <v>0</v>
      </c>
      <c r="M4" s="242">
        <f>J4*L4</f>
        <v>0</v>
      </c>
      <c r="P4" s="337"/>
      <c r="Q4" s="337"/>
      <c r="R4" s="337"/>
      <c r="S4" s="337"/>
      <c r="T4" s="337"/>
    </row>
    <row r="5" spans="1:13" ht="61.5" customHeight="1">
      <c r="A5" s="338" t="s">
        <v>156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244">
        <f>SUM(L3:L4)</f>
        <v>0</v>
      </c>
      <c r="M5" s="244">
        <f>SUM(M3:M4)</f>
        <v>0</v>
      </c>
    </row>
  </sheetData>
  <sheetProtection selectLockedCells="1" selectUnlockedCells="1"/>
  <mergeCells count="3">
    <mergeCell ref="A1:M1"/>
    <mergeCell ref="P4:T4"/>
    <mergeCell ref="A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5.57421875" style="0" customWidth="1"/>
    <col min="2" max="2" width="33.140625" style="0" customWidth="1"/>
    <col min="3" max="12" width="9.00390625" style="0" customWidth="1"/>
    <col min="13" max="13" width="17.421875" style="0" customWidth="1"/>
    <col min="14" max="14" width="22.421875" style="0" customWidth="1"/>
    <col min="15" max="17" width="9.00390625" style="0" customWidth="1"/>
    <col min="18" max="18" width="34.8515625" style="0" customWidth="1"/>
  </cols>
  <sheetData>
    <row r="1" spans="1:14" s="198" customFormat="1" ht="54.75" customHeight="1">
      <c r="A1" s="339" t="s">
        <v>166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4" ht="51">
      <c r="A2" s="79" t="s">
        <v>1</v>
      </c>
      <c r="B2" s="165" t="s">
        <v>2</v>
      </c>
      <c r="C2" s="79" t="s">
        <v>53</v>
      </c>
      <c r="D2" s="55" t="s">
        <v>3</v>
      </c>
      <c r="E2" s="79" t="s">
        <v>4</v>
      </c>
      <c r="F2" s="79" t="s">
        <v>5</v>
      </c>
      <c r="G2" s="80" t="s">
        <v>6</v>
      </c>
      <c r="H2" s="80" t="s">
        <v>7</v>
      </c>
      <c r="I2" s="79" t="s">
        <v>8</v>
      </c>
      <c r="J2" s="81" t="s">
        <v>9</v>
      </c>
      <c r="K2" s="81" t="s">
        <v>22</v>
      </c>
      <c r="L2" s="81" t="s">
        <v>11</v>
      </c>
      <c r="M2" s="81" t="s">
        <v>12</v>
      </c>
      <c r="N2" s="81" t="s">
        <v>13</v>
      </c>
    </row>
    <row r="3" spans="1:14" ht="64.5" customHeight="1">
      <c r="A3" s="85">
        <v>1</v>
      </c>
      <c r="B3" s="102" t="s">
        <v>167</v>
      </c>
      <c r="C3" s="245"/>
      <c r="D3" s="101"/>
      <c r="E3" s="168" t="s">
        <v>15</v>
      </c>
      <c r="F3" s="103">
        <v>0</v>
      </c>
      <c r="G3" s="103">
        <v>10</v>
      </c>
      <c r="H3" s="172">
        <v>10</v>
      </c>
      <c r="I3" s="144">
        <f>F3+G3+H3</f>
        <v>20</v>
      </c>
      <c r="J3" s="63"/>
      <c r="K3" s="159"/>
      <c r="L3" s="159"/>
      <c r="M3" s="159"/>
      <c r="N3" s="159"/>
    </row>
    <row r="4" spans="1:18" ht="64.5" customHeight="1">
      <c r="A4" s="246">
        <v>2</v>
      </c>
      <c r="B4" s="102" t="s">
        <v>168</v>
      </c>
      <c r="C4" s="245"/>
      <c r="D4" s="101"/>
      <c r="E4" s="168" t="s">
        <v>15</v>
      </c>
      <c r="F4" s="103">
        <v>0</v>
      </c>
      <c r="G4" s="103">
        <v>10</v>
      </c>
      <c r="H4" s="172">
        <v>10</v>
      </c>
      <c r="I4" s="144">
        <f>F4+G4+H4</f>
        <v>20</v>
      </c>
      <c r="J4" s="63"/>
      <c r="K4" s="159"/>
      <c r="L4" s="159"/>
      <c r="M4" s="159"/>
      <c r="N4" s="159"/>
      <c r="P4" s="247"/>
      <c r="Q4" s="247"/>
      <c r="R4" s="247"/>
    </row>
    <row r="5" spans="1:18" ht="64.5" customHeight="1">
      <c r="A5" s="246">
        <v>3</v>
      </c>
      <c r="B5" s="102" t="s">
        <v>169</v>
      </c>
      <c r="C5" s="245"/>
      <c r="D5" s="101"/>
      <c r="E5" s="168" t="s">
        <v>15</v>
      </c>
      <c r="F5" s="103">
        <v>2</v>
      </c>
      <c r="G5" s="103">
        <v>2</v>
      </c>
      <c r="H5" s="172">
        <v>2</v>
      </c>
      <c r="I5" s="144">
        <f>F5+G5+H5</f>
        <v>6</v>
      </c>
      <c r="J5" s="63"/>
      <c r="K5" s="159"/>
      <c r="L5" s="159"/>
      <c r="M5" s="159"/>
      <c r="N5" s="159"/>
      <c r="P5" s="247"/>
      <c r="Q5" s="247"/>
      <c r="R5" s="247"/>
    </row>
    <row r="6" spans="1:14" ht="40.5" customHeight="1">
      <c r="A6" s="321" t="s">
        <v>30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174"/>
      <c r="N6" s="105"/>
    </row>
  </sheetData>
  <sheetProtection selectLockedCells="1" selectUnlockedCells="1"/>
  <mergeCells count="2">
    <mergeCell ref="A1:N1"/>
    <mergeCell ref="A6:L6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8.7109375" style="0" customWidth="1"/>
    <col min="2" max="2" width="32.7109375" style="0" customWidth="1"/>
    <col min="3" max="3" width="17.421875" style="0" customWidth="1"/>
    <col min="9" max="9" width="13.28125" style="0" customWidth="1"/>
    <col min="10" max="10" width="14.28125" style="0" customWidth="1"/>
  </cols>
  <sheetData>
    <row r="1" spans="1:10" ht="32.25" customHeight="1">
      <c r="A1" s="340" t="s">
        <v>210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0" ht="75">
      <c r="A2" s="270" t="s">
        <v>1</v>
      </c>
      <c r="B2" s="271" t="s">
        <v>198</v>
      </c>
      <c r="C2" s="271" t="s">
        <v>199</v>
      </c>
      <c r="D2" s="270" t="s">
        <v>4</v>
      </c>
      <c r="E2" s="270" t="s">
        <v>5</v>
      </c>
      <c r="F2" s="272" t="s">
        <v>200</v>
      </c>
      <c r="G2" s="273" t="s">
        <v>22</v>
      </c>
      <c r="H2" s="272" t="s">
        <v>201</v>
      </c>
      <c r="I2" s="272" t="s">
        <v>12</v>
      </c>
      <c r="J2" s="272" t="s">
        <v>13</v>
      </c>
    </row>
    <row r="3" spans="1:10" ht="42.75">
      <c r="A3" s="274">
        <v>1</v>
      </c>
      <c r="B3" s="280" t="s">
        <v>202</v>
      </c>
      <c r="C3" s="275"/>
      <c r="D3" s="276" t="s">
        <v>142</v>
      </c>
      <c r="E3" s="270">
        <v>60</v>
      </c>
      <c r="F3" s="277"/>
      <c r="G3" s="277"/>
      <c r="H3" s="278">
        <f>F3*G3</f>
        <v>0</v>
      </c>
      <c r="I3" s="277">
        <f>E3*F3</f>
        <v>0</v>
      </c>
      <c r="J3" s="277">
        <f>G3*I3</f>
        <v>0</v>
      </c>
    </row>
    <row r="4" spans="1:10" ht="56.25" customHeight="1">
      <c r="A4" s="221">
        <v>2</v>
      </c>
      <c r="B4" s="281" t="s">
        <v>203</v>
      </c>
      <c r="C4" s="275"/>
      <c r="D4" s="276" t="s">
        <v>142</v>
      </c>
      <c r="E4" s="270">
        <v>35</v>
      </c>
      <c r="F4" s="277"/>
      <c r="G4" s="277"/>
      <c r="H4" s="278">
        <f>F4*G4</f>
        <v>0</v>
      </c>
      <c r="I4" s="277">
        <f>E4*F4</f>
        <v>0</v>
      </c>
      <c r="J4" s="277">
        <f>G4*I4</f>
        <v>0</v>
      </c>
    </row>
    <row r="5" spans="1:10" ht="66.75" customHeight="1">
      <c r="A5" s="221">
        <v>3</v>
      </c>
      <c r="B5" s="281" t="s">
        <v>204</v>
      </c>
      <c r="C5" s="275"/>
      <c r="D5" s="276" t="s">
        <v>142</v>
      </c>
      <c r="E5" s="270">
        <v>15</v>
      </c>
      <c r="F5" s="277"/>
      <c r="G5" s="277"/>
      <c r="H5" s="278">
        <f>F5*G5</f>
        <v>0</v>
      </c>
      <c r="I5" s="277">
        <f>E5*F5</f>
        <v>0</v>
      </c>
      <c r="J5" s="277">
        <f>G5*I5</f>
        <v>0</v>
      </c>
    </row>
    <row r="6" spans="1:10" ht="32.25" customHeight="1">
      <c r="A6" s="341" t="s">
        <v>30</v>
      </c>
      <c r="B6" s="341"/>
      <c r="C6" s="341"/>
      <c r="D6" s="341"/>
      <c r="E6" s="341"/>
      <c r="F6" s="341"/>
      <c r="G6" s="341"/>
      <c r="H6" s="341"/>
      <c r="I6" s="279">
        <f>SUM(I3:I5)</f>
        <v>0</v>
      </c>
      <c r="J6" s="279">
        <f>SUM(J3:J5)</f>
        <v>0</v>
      </c>
    </row>
  </sheetData>
  <sheetProtection/>
  <mergeCells count="2">
    <mergeCell ref="A1:J1"/>
    <mergeCell ref="A6:H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3" sqref="J3"/>
    </sheetView>
  </sheetViews>
  <sheetFormatPr defaultColWidth="9.140625" defaultRowHeight="12.75"/>
  <cols>
    <col min="2" max="2" width="38.421875" style="0" customWidth="1"/>
    <col min="12" max="12" width="14.00390625" style="0" customWidth="1"/>
    <col min="13" max="13" width="14.8515625" style="0" customWidth="1"/>
  </cols>
  <sheetData>
    <row r="1" spans="1:13" ht="36" customHeight="1">
      <c r="A1" s="300" t="s">
        <v>208</v>
      </c>
      <c r="B1" s="300"/>
      <c r="C1" s="300"/>
      <c r="D1" s="300"/>
      <c r="E1" s="300"/>
      <c r="F1" s="300"/>
      <c r="G1" s="300"/>
      <c r="H1" s="300" t="e">
        <f>("f"+"g")</f>
        <v>#VALUE!</v>
      </c>
      <c r="I1" s="300"/>
      <c r="J1" s="300"/>
      <c r="K1" s="300"/>
      <c r="L1" s="300"/>
      <c r="M1" s="300"/>
    </row>
    <row r="2" spans="1:13" ht="51">
      <c r="A2" s="53" t="s">
        <v>1</v>
      </c>
      <c r="B2" s="54" t="s">
        <v>2</v>
      </c>
      <c r="C2" s="55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22</v>
      </c>
      <c r="K2" s="54" t="s">
        <v>11</v>
      </c>
      <c r="L2" s="54" t="s">
        <v>12</v>
      </c>
      <c r="M2" s="54" t="s">
        <v>13</v>
      </c>
    </row>
    <row r="3" spans="1:13" ht="251.25" customHeight="1">
      <c r="A3" s="57">
        <v>1</v>
      </c>
      <c r="B3" s="58" t="s">
        <v>211</v>
      </c>
      <c r="C3" s="59"/>
      <c r="D3" s="60" t="s">
        <v>206</v>
      </c>
      <c r="E3" s="60">
        <v>0</v>
      </c>
      <c r="F3" s="60">
        <v>0</v>
      </c>
      <c r="G3" s="60">
        <v>400</v>
      </c>
      <c r="H3" s="61">
        <v>400</v>
      </c>
      <c r="I3" s="62"/>
      <c r="J3" s="60"/>
      <c r="K3" s="62">
        <f>I3*J3</f>
        <v>0</v>
      </c>
      <c r="L3" s="63">
        <f>H3*I3</f>
        <v>0</v>
      </c>
      <c r="M3" s="63">
        <f>J3*L3</f>
        <v>0</v>
      </c>
    </row>
    <row r="4" spans="1:13" ht="50.25" customHeight="1">
      <c r="A4" s="301" t="s">
        <v>30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64">
        <f>SUM(L3:L3)</f>
        <v>0</v>
      </c>
      <c r="M4" s="65">
        <f>SUM(M3:M3)</f>
        <v>0</v>
      </c>
    </row>
  </sheetData>
  <sheetProtection/>
  <mergeCells count="2">
    <mergeCell ref="A1:M1"/>
    <mergeCell ref="A4:K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9.00390625" style="0" customWidth="1"/>
    <col min="2" max="2" width="31.57421875" style="0" customWidth="1"/>
    <col min="3" max="3" width="23.421875" style="0" customWidth="1"/>
    <col min="4" max="4" width="33.57421875" style="0" customWidth="1"/>
  </cols>
  <sheetData>
    <row r="1" spans="1:4" ht="47.25">
      <c r="A1" s="248" t="s">
        <v>170</v>
      </c>
      <c r="B1" s="241" t="s">
        <v>171</v>
      </c>
      <c r="C1" s="248" t="s">
        <v>12</v>
      </c>
      <c r="D1" s="248" t="s">
        <v>13</v>
      </c>
    </row>
    <row r="2" spans="1:4" ht="28.5" customHeight="1">
      <c r="A2" s="240">
        <v>1</v>
      </c>
      <c r="B2" s="249" t="s">
        <v>172</v>
      </c>
      <c r="C2" s="250">
        <f>'Pakiet  nr 1'!L8</f>
        <v>0</v>
      </c>
      <c r="D2" s="250">
        <f>'Pakiet  nr 1'!M8</f>
        <v>0</v>
      </c>
    </row>
    <row r="3" spans="1:4" ht="27" customHeight="1">
      <c r="A3" s="240">
        <v>2</v>
      </c>
      <c r="B3" s="249" t="s">
        <v>173</v>
      </c>
      <c r="C3" s="250">
        <f>'Pakiet  nr 2'!L6</f>
        <v>0</v>
      </c>
      <c r="D3" s="250">
        <f>'Pakiet  nr 2'!M6</f>
        <v>0</v>
      </c>
    </row>
    <row r="4" spans="1:4" ht="25.5" customHeight="1">
      <c r="A4" s="240">
        <v>3</v>
      </c>
      <c r="B4" s="249" t="s">
        <v>174</v>
      </c>
      <c r="C4" s="250">
        <f>'Pakiet nr 3'!L4</f>
        <v>0</v>
      </c>
      <c r="D4" s="250">
        <f>'Pakiet nr 3'!M4</f>
        <v>0</v>
      </c>
    </row>
    <row r="5" spans="1:4" ht="30">
      <c r="A5" s="240">
        <v>4</v>
      </c>
      <c r="B5" s="251" t="s">
        <v>175</v>
      </c>
      <c r="C5" s="250">
        <f>'Pakiet nr 4'!L5</f>
        <v>0</v>
      </c>
      <c r="D5" s="250">
        <f>'Pakiet nr 4'!M5</f>
        <v>0</v>
      </c>
    </row>
    <row r="6" spans="1:4" ht="24.75" customHeight="1">
      <c r="A6" s="240">
        <v>5</v>
      </c>
      <c r="B6" s="251" t="s">
        <v>176</v>
      </c>
      <c r="C6" s="250">
        <f>'Pakiet nr 5'!L9</f>
        <v>0</v>
      </c>
      <c r="D6" s="250">
        <f>'Pakiet nr 5'!M9</f>
        <v>0</v>
      </c>
    </row>
    <row r="7" spans="1:4" ht="25.5" customHeight="1">
      <c r="A7" s="240">
        <v>6</v>
      </c>
      <c r="B7" s="251" t="s">
        <v>177</v>
      </c>
      <c r="C7" s="250">
        <f>'Pakiet nr 6'!L7</f>
        <v>0</v>
      </c>
      <c r="D7" s="250">
        <f>'Pakiet nr 6'!M7</f>
        <v>0</v>
      </c>
    </row>
    <row r="8" spans="1:4" ht="24" customHeight="1">
      <c r="A8" s="240">
        <v>7</v>
      </c>
      <c r="B8" s="249" t="s">
        <v>178</v>
      </c>
      <c r="C8" s="250">
        <f>'Pakiet nr 7'!L6</f>
        <v>0</v>
      </c>
      <c r="D8" s="250">
        <f>'Pakiet nr 7'!M6</f>
        <v>0</v>
      </c>
    </row>
    <row r="9" spans="1:4" ht="30">
      <c r="A9" s="240">
        <v>8</v>
      </c>
      <c r="B9" s="251" t="s">
        <v>179</v>
      </c>
      <c r="C9" s="250">
        <f>'Pakiet nr 8'!M25</f>
        <v>0</v>
      </c>
      <c r="D9" s="250">
        <f>'Pakiet nr 8'!N25</f>
        <v>0</v>
      </c>
    </row>
    <row r="10" spans="1:4" ht="21" customHeight="1">
      <c r="A10" s="240">
        <v>9</v>
      </c>
      <c r="B10" s="249" t="s">
        <v>180</v>
      </c>
      <c r="C10" s="250">
        <f>'Pakiet nr 9'!L11</f>
        <v>0</v>
      </c>
      <c r="D10" s="250">
        <f>'Pakiet nr 9'!M11</f>
        <v>0</v>
      </c>
    </row>
    <row r="11" spans="1:4" ht="27.75" customHeight="1">
      <c r="A11" s="240">
        <v>10</v>
      </c>
      <c r="B11" s="249" t="s">
        <v>181</v>
      </c>
      <c r="C11" s="250">
        <f>'Pakiet nr 10'!M7</f>
        <v>0</v>
      </c>
      <c r="D11" s="250">
        <f>'Pakiet nr 10'!N7</f>
        <v>0</v>
      </c>
    </row>
    <row r="12" spans="1:4" ht="30">
      <c r="A12" s="240">
        <v>11</v>
      </c>
      <c r="B12" s="252" t="s">
        <v>182</v>
      </c>
      <c r="C12" s="250">
        <f>'Pakiet nr 11'!L23</f>
        <v>0</v>
      </c>
      <c r="D12" s="250">
        <f>'Pakiet nr 11'!M23</f>
        <v>0</v>
      </c>
    </row>
    <row r="13" spans="1:4" ht="30">
      <c r="A13" s="240">
        <v>12</v>
      </c>
      <c r="B13" s="251" t="s">
        <v>183</v>
      </c>
      <c r="C13" s="250">
        <f>'Pakiet nr 12'!M7</f>
        <v>0</v>
      </c>
      <c r="D13" s="250">
        <f>'Pakiet nr 12'!N7</f>
        <v>0</v>
      </c>
    </row>
    <row r="14" spans="1:4" ht="45">
      <c r="A14" s="240">
        <v>13</v>
      </c>
      <c r="B14" s="253" t="s">
        <v>184</v>
      </c>
      <c r="C14" s="250">
        <f>'Pakiet nr 13'!L8</f>
        <v>0</v>
      </c>
      <c r="D14" s="250">
        <f>'Pakiet nr 13'!M8</f>
        <v>0</v>
      </c>
    </row>
    <row r="15" spans="1:4" ht="36.75" customHeight="1">
      <c r="A15" s="240">
        <v>14</v>
      </c>
      <c r="B15" s="254" t="s">
        <v>185</v>
      </c>
      <c r="C15" s="255">
        <f>'Pakiet nr 14'!L4</f>
        <v>0</v>
      </c>
      <c r="D15" s="250">
        <f>'Pakiet nr 14'!M4</f>
        <v>0</v>
      </c>
    </row>
    <row r="16" spans="1:4" ht="30">
      <c r="A16" s="240">
        <v>15</v>
      </c>
      <c r="B16" s="256" t="s">
        <v>186</v>
      </c>
      <c r="C16" s="255">
        <f>'Pakiet nr 15'!L5</f>
        <v>0</v>
      </c>
      <c r="D16" s="250">
        <f>'Pakiet nr 15'!M5</f>
        <v>0</v>
      </c>
    </row>
    <row r="17" spans="1:4" ht="30">
      <c r="A17" s="240">
        <v>16</v>
      </c>
      <c r="B17" s="256" t="s">
        <v>187</v>
      </c>
      <c r="C17" s="255">
        <f>'Pakiet nr 16'!L11</f>
        <v>0</v>
      </c>
      <c r="D17" s="250">
        <f>'Pakiet nr 16'!M11</f>
        <v>0</v>
      </c>
    </row>
    <row r="18" spans="1:4" ht="45">
      <c r="A18" s="240">
        <v>17</v>
      </c>
      <c r="B18" s="256" t="s">
        <v>188</v>
      </c>
      <c r="C18" s="255">
        <f>'Pakiet nr 17'!L9</f>
        <v>0</v>
      </c>
      <c r="D18" s="250">
        <f>'Pakiet nr 17'!M9</f>
        <v>0</v>
      </c>
    </row>
    <row r="19" spans="1:4" ht="42.75" customHeight="1">
      <c r="A19" s="240">
        <v>18</v>
      </c>
      <c r="B19" s="256" t="s">
        <v>189</v>
      </c>
      <c r="C19" s="255">
        <f>'Pakiet nr 18'!L4</f>
        <v>0</v>
      </c>
      <c r="D19" s="250">
        <f>'Pakiet nr 18'!M4</f>
        <v>0</v>
      </c>
    </row>
    <row r="20" spans="1:4" ht="40.5" customHeight="1">
      <c r="A20" s="240">
        <v>19</v>
      </c>
      <c r="B20" s="256" t="s">
        <v>190</v>
      </c>
      <c r="C20" s="255">
        <f>'Pakiet nr 19'!L5</f>
        <v>0</v>
      </c>
      <c r="D20" s="250">
        <f>'Pakiet nr 19'!M5</f>
        <v>0</v>
      </c>
    </row>
    <row r="21" spans="1:4" ht="36.75" customHeight="1">
      <c r="A21" s="240">
        <v>20</v>
      </c>
      <c r="B21" s="256" t="s">
        <v>191</v>
      </c>
      <c r="C21" s="255">
        <f>'Pakiet nr 20'!L4</f>
        <v>0</v>
      </c>
      <c r="D21" s="250">
        <f>'Pakiet nr 20'!M4</f>
        <v>0</v>
      </c>
    </row>
    <row r="22" spans="1:4" ht="39" customHeight="1">
      <c r="A22" s="240">
        <v>21</v>
      </c>
      <c r="B22" s="256" t="s">
        <v>192</v>
      </c>
      <c r="C22" s="255">
        <f>'Pakiet nr 21'!L4</f>
        <v>0</v>
      </c>
      <c r="D22" s="250">
        <f>'Pakiet nr 21'!M4</f>
        <v>0</v>
      </c>
    </row>
    <row r="23" spans="1:4" ht="34.5" customHeight="1">
      <c r="A23" s="240">
        <v>22</v>
      </c>
      <c r="B23" s="256" t="s">
        <v>193</v>
      </c>
      <c r="C23" s="255">
        <f>'Pakiet nr 22'!L4</f>
        <v>0</v>
      </c>
      <c r="D23" s="250">
        <f>'Pakiet nr 22'!M4</f>
        <v>0</v>
      </c>
    </row>
    <row r="24" spans="1:4" ht="34.5" customHeight="1">
      <c r="A24" s="240">
        <v>23</v>
      </c>
      <c r="B24" s="256" t="s">
        <v>194</v>
      </c>
      <c r="C24" s="255">
        <f>'Pakiet nr 23'!L5</f>
        <v>0</v>
      </c>
      <c r="D24" s="250">
        <f>'Pakiet nr 23'!M5</f>
        <v>0</v>
      </c>
    </row>
    <row r="25" spans="1:4" ht="34.5" customHeight="1">
      <c r="A25" s="282">
        <v>24</v>
      </c>
      <c r="B25" s="283" t="s">
        <v>195</v>
      </c>
      <c r="C25" s="284">
        <v>0</v>
      </c>
      <c r="D25" s="285">
        <v>0</v>
      </c>
    </row>
    <row r="26" spans="1:4" ht="34.5" customHeight="1">
      <c r="A26" s="286">
        <v>25</v>
      </c>
      <c r="B26" s="287" t="s">
        <v>207</v>
      </c>
      <c r="C26" s="288">
        <v>0</v>
      </c>
      <c r="D26" s="288">
        <v>0</v>
      </c>
    </row>
    <row r="27" spans="1:4" ht="34.5" customHeight="1">
      <c r="A27" s="286">
        <v>26</v>
      </c>
      <c r="B27" s="287" t="s">
        <v>209</v>
      </c>
      <c r="C27" s="288">
        <v>0</v>
      </c>
      <c r="D27" s="288">
        <v>0</v>
      </c>
    </row>
    <row r="28" spans="1:4" ht="51.75" customHeight="1">
      <c r="A28" s="342" t="s">
        <v>156</v>
      </c>
      <c r="B28" s="343"/>
      <c r="C28" s="289">
        <f>SUM(C2:C27)</f>
        <v>0</v>
      </c>
      <c r="D28" s="289">
        <f>SUM(D2:D27)</f>
        <v>0</v>
      </c>
    </row>
  </sheetData>
  <sheetProtection selectLockedCells="1" selectUnlockedCells="1"/>
  <mergeCells count="1">
    <mergeCell ref="A28:B28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7" sqref="N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SheetLayoutView="100" zoomScalePageLayoutView="0" workbookViewId="0" topLeftCell="A1">
      <selection activeCell="J3" sqref="J3"/>
    </sheetView>
  </sheetViews>
  <sheetFormatPr defaultColWidth="8.8515625" defaultRowHeight="47.25" customHeight="1"/>
  <cols>
    <col min="1" max="1" width="4.57421875" style="1" customWidth="1"/>
    <col min="2" max="2" width="24.00390625" style="1" customWidth="1"/>
    <col min="3" max="3" width="9.7109375" style="1" customWidth="1"/>
    <col min="4" max="5" width="8.8515625" style="1" customWidth="1"/>
    <col min="6" max="7" width="8.8515625" style="3" customWidth="1"/>
    <col min="8" max="8" width="8.8515625" style="1" customWidth="1"/>
    <col min="9" max="10" width="11.8515625" style="1" customWidth="1"/>
    <col min="11" max="11" width="11.140625" style="1" customWidth="1"/>
    <col min="12" max="12" width="11.28125" style="1" customWidth="1"/>
    <col min="13" max="13" width="12.421875" style="1" customWidth="1"/>
    <col min="14" max="16384" width="8.8515625" style="1" customWidth="1"/>
  </cols>
  <sheetData>
    <row r="1" spans="1:13" s="52" customFormat="1" ht="30" customHeight="1">
      <c r="A1" s="300" t="s">
        <v>28</v>
      </c>
      <c r="B1" s="300"/>
      <c r="C1" s="300"/>
      <c r="D1" s="300"/>
      <c r="E1" s="300"/>
      <c r="F1" s="300"/>
      <c r="G1" s="300"/>
      <c r="H1" s="300" t="e">
        <f>("f"+"g")</f>
        <v>#VALUE!</v>
      </c>
      <c r="I1" s="300"/>
      <c r="J1" s="300"/>
      <c r="K1" s="300"/>
      <c r="L1" s="300"/>
      <c r="M1" s="300"/>
    </row>
    <row r="2" spans="1:13" s="56" customFormat="1" ht="51" customHeight="1">
      <c r="A2" s="53" t="s">
        <v>1</v>
      </c>
      <c r="B2" s="54" t="s">
        <v>2</v>
      </c>
      <c r="C2" s="55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22</v>
      </c>
      <c r="K2" s="54" t="s">
        <v>11</v>
      </c>
      <c r="L2" s="54" t="s">
        <v>12</v>
      </c>
      <c r="M2" s="54" t="s">
        <v>13</v>
      </c>
    </row>
    <row r="3" spans="1:13" ht="177.75" customHeight="1">
      <c r="A3" s="57">
        <v>1</v>
      </c>
      <c r="B3" s="58" t="s">
        <v>29</v>
      </c>
      <c r="C3" s="59"/>
      <c r="D3" s="60" t="s">
        <v>15</v>
      </c>
      <c r="E3" s="60">
        <v>0</v>
      </c>
      <c r="F3" s="60">
        <v>200</v>
      </c>
      <c r="G3" s="60">
        <v>20</v>
      </c>
      <c r="H3" s="61">
        <v>220</v>
      </c>
      <c r="I3" s="62"/>
      <c r="J3" s="60"/>
      <c r="K3" s="62">
        <f>I3*J3</f>
        <v>0</v>
      </c>
      <c r="L3" s="63">
        <f>H3*I3</f>
        <v>0</v>
      </c>
      <c r="M3" s="63">
        <f>J3*L3</f>
        <v>0</v>
      </c>
    </row>
    <row r="4" spans="1:13" s="38" customFormat="1" ht="47.25" customHeight="1">
      <c r="A4" s="301" t="s">
        <v>30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64">
        <f>SUM(L3:L3)</f>
        <v>0</v>
      </c>
      <c r="M4" s="65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SheetLayoutView="100" zoomScalePageLayoutView="0" workbookViewId="0" topLeftCell="A1">
      <selection activeCell="J4" sqref="J4"/>
    </sheetView>
  </sheetViews>
  <sheetFormatPr defaultColWidth="8.8515625" defaultRowHeight="32.25" customHeight="1"/>
  <cols>
    <col min="1" max="1" width="4.7109375" style="1" customWidth="1"/>
    <col min="2" max="2" width="61.140625" style="1" customWidth="1"/>
    <col min="3" max="3" width="10.8515625" style="1" customWidth="1"/>
    <col min="4" max="4" width="8.421875" style="1" customWidth="1"/>
    <col min="5" max="5" width="8.140625" style="1" customWidth="1"/>
    <col min="6" max="6" width="7.421875" style="3" customWidth="1"/>
    <col min="7" max="7" width="7.8515625" style="3" customWidth="1"/>
    <col min="8" max="8" width="8.28125" style="1" customWidth="1"/>
    <col min="9" max="11" width="8.8515625" style="1" customWidth="1"/>
    <col min="12" max="12" width="13.28125" style="1" customWidth="1"/>
    <col min="13" max="13" width="11.8515625" style="1" customWidth="1"/>
    <col min="14" max="16384" width="8.8515625" style="1" customWidth="1"/>
  </cols>
  <sheetData>
    <row r="1" spans="1:13" s="66" customFormat="1" ht="30.75" customHeight="1">
      <c r="A1" s="300" t="s">
        <v>31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s="56" customFormat="1" ht="80.25" customHeight="1">
      <c r="A2" s="54" t="s">
        <v>1</v>
      </c>
      <c r="B2" s="54" t="s">
        <v>2</v>
      </c>
      <c r="C2" s="55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22</v>
      </c>
      <c r="K2" s="54" t="s">
        <v>11</v>
      </c>
      <c r="L2" s="54" t="s">
        <v>12</v>
      </c>
      <c r="M2" s="54" t="s">
        <v>13</v>
      </c>
    </row>
    <row r="3" spans="1:13" ht="165.75" customHeight="1">
      <c r="A3" s="18">
        <v>1</v>
      </c>
      <c r="B3" s="67" t="s">
        <v>32</v>
      </c>
      <c r="C3" s="68"/>
      <c r="D3" s="18" t="s">
        <v>33</v>
      </c>
      <c r="E3" s="18">
        <v>50</v>
      </c>
      <c r="F3" s="18">
        <v>200</v>
      </c>
      <c r="G3" s="18">
        <v>200</v>
      </c>
      <c r="H3" s="69">
        <f>E3+F3+G3</f>
        <v>450</v>
      </c>
      <c r="I3" s="63"/>
      <c r="J3" s="18"/>
      <c r="K3" s="63">
        <f>I3*J3</f>
        <v>0</v>
      </c>
      <c r="L3" s="63">
        <f>H3*I3</f>
        <v>0</v>
      </c>
      <c r="M3" s="63">
        <f>J3*L3</f>
        <v>0</v>
      </c>
    </row>
    <row r="4" spans="1:13" ht="211.5" customHeight="1">
      <c r="A4" s="18">
        <v>2</v>
      </c>
      <c r="B4" s="67" t="s">
        <v>34</v>
      </c>
      <c r="C4" s="68"/>
      <c r="D4" s="18" t="s">
        <v>33</v>
      </c>
      <c r="E4" s="18">
        <v>200</v>
      </c>
      <c r="F4" s="18">
        <v>100</v>
      </c>
      <c r="G4" s="18">
        <v>300</v>
      </c>
      <c r="H4" s="69">
        <f>E4+F4+G4</f>
        <v>600</v>
      </c>
      <c r="I4" s="63"/>
      <c r="J4" s="18"/>
      <c r="K4" s="63">
        <f>I4*J4</f>
        <v>0</v>
      </c>
      <c r="L4" s="63">
        <f>H4*I4</f>
        <v>0</v>
      </c>
      <c r="M4" s="63">
        <f>J4*L4</f>
        <v>0</v>
      </c>
    </row>
    <row r="5" spans="1:13" s="71" customFormat="1" ht="32.25" customHeight="1">
      <c r="A5" s="302" t="s">
        <v>30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70">
        <f>SUM(L3:L4)</f>
        <v>0</v>
      </c>
      <c r="M5" s="70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SheetLayoutView="100" zoomScalePageLayoutView="0" workbookViewId="0" topLeftCell="A1">
      <selection activeCell="J8" sqref="J8"/>
    </sheetView>
  </sheetViews>
  <sheetFormatPr defaultColWidth="8.8515625" defaultRowHeight="43.5" customHeight="1"/>
  <cols>
    <col min="1" max="1" width="4.421875" style="1" customWidth="1"/>
    <col min="2" max="2" width="54.140625" style="1" customWidth="1"/>
    <col min="3" max="3" width="8.8515625" style="1" customWidth="1"/>
    <col min="4" max="5" width="7.421875" style="1" customWidth="1"/>
    <col min="6" max="7" width="7.421875" style="3" customWidth="1"/>
    <col min="8" max="11" width="8.8515625" style="1" customWidth="1"/>
    <col min="12" max="12" width="13.140625" style="1" customWidth="1"/>
    <col min="13" max="13" width="13.7109375" style="1" customWidth="1"/>
    <col min="14" max="16384" width="8.8515625" style="1" customWidth="1"/>
  </cols>
  <sheetData>
    <row r="1" spans="1:13" s="52" customFormat="1" ht="29.25" customHeight="1">
      <c r="A1" s="303" t="s">
        <v>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s="56" customFormat="1" ht="51" customHeight="1">
      <c r="A2" s="54" t="s">
        <v>1</v>
      </c>
      <c r="B2" s="54" t="s">
        <v>2</v>
      </c>
      <c r="C2" s="55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22</v>
      </c>
      <c r="K2" s="54" t="s">
        <v>11</v>
      </c>
      <c r="L2" s="54" t="s">
        <v>12</v>
      </c>
      <c r="M2" s="54" t="s">
        <v>13</v>
      </c>
    </row>
    <row r="3" spans="1:13" ht="91.5" customHeight="1">
      <c r="A3" s="18">
        <v>1</v>
      </c>
      <c r="B3" s="72" t="s">
        <v>36</v>
      </c>
      <c r="C3" s="68"/>
      <c r="D3" s="18" t="s">
        <v>33</v>
      </c>
      <c r="E3" s="18">
        <v>0</v>
      </c>
      <c r="F3" s="18">
        <v>1000</v>
      </c>
      <c r="G3" s="18">
        <v>500</v>
      </c>
      <c r="H3" s="69">
        <f>E3+F3+G3</f>
        <v>1500</v>
      </c>
      <c r="I3" s="63"/>
      <c r="J3" s="18"/>
      <c r="K3" s="63">
        <f aca="true" t="shared" si="0" ref="K3:K8">I3*J3</f>
        <v>0</v>
      </c>
      <c r="L3" s="63">
        <f aca="true" t="shared" si="1" ref="L3:L8">H3*I3</f>
        <v>0</v>
      </c>
      <c r="M3" s="63">
        <f aca="true" t="shared" si="2" ref="M3:M8">J3*L3</f>
        <v>0</v>
      </c>
    </row>
    <row r="4" spans="1:13" ht="85.5" customHeight="1">
      <c r="A4" s="18">
        <v>2</v>
      </c>
      <c r="B4" s="72" t="s">
        <v>37</v>
      </c>
      <c r="C4" s="68"/>
      <c r="D4" s="18" t="s">
        <v>15</v>
      </c>
      <c r="E4" s="18">
        <v>0</v>
      </c>
      <c r="F4" s="18">
        <v>5</v>
      </c>
      <c r="G4" s="18">
        <v>2</v>
      </c>
      <c r="H4" s="69">
        <f>E4+F4+G4</f>
        <v>7</v>
      </c>
      <c r="I4" s="63"/>
      <c r="J4" s="18"/>
      <c r="K4" s="63">
        <f t="shared" si="0"/>
        <v>0</v>
      </c>
      <c r="L4" s="63">
        <f t="shared" si="1"/>
        <v>0</v>
      </c>
      <c r="M4" s="63">
        <f t="shared" si="2"/>
        <v>0</v>
      </c>
    </row>
    <row r="5" spans="1:13" ht="55.5" customHeight="1">
      <c r="A5" s="18">
        <v>3</v>
      </c>
      <c r="B5" s="72" t="s">
        <v>38</v>
      </c>
      <c r="C5" s="68"/>
      <c r="D5" s="18" t="s">
        <v>33</v>
      </c>
      <c r="E5" s="18">
        <v>5</v>
      </c>
      <c r="F5" s="18">
        <v>50</v>
      </c>
      <c r="G5" s="18">
        <v>50</v>
      </c>
      <c r="H5" s="69">
        <f>E5+F5+G5</f>
        <v>105</v>
      </c>
      <c r="I5" s="63"/>
      <c r="J5" s="18"/>
      <c r="K5" s="63">
        <f t="shared" si="0"/>
        <v>0</v>
      </c>
      <c r="L5" s="63">
        <f t="shared" si="1"/>
        <v>0</v>
      </c>
      <c r="M5" s="63">
        <f t="shared" si="2"/>
        <v>0</v>
      </c>
    </row>
    <row r="6" spans="1:13" ht="149.25" customHeight="1">
      <c r="A6" s="18">
        <v>4</v>
      </c>
      <c r="B6" s="72" t="s">
        <v>39</v>
      </c>
      <c r="C6" s="68"/>
      <c r="D6" s="18" t="s">
        <v>33</v>
      </c>
      <c r="E6" s="18">
        <v>20</v>
      </c>
      <c r="F6" s="18">
        <v>50</v>
      </c>
      <c r="G6" s="18">
        <v>100</v>
      </c>
      <c r="H6" s="69">
        <f>E6+F6+G6</f>
        <v>170</v>
      </c>
      <c r="I6" s="63"/>
      <c r="J6" s="18"/>
      <c r="K6" s="63">
        <f t="shared" si="0"/>
        <v>0</v>
      </c>
      <c r="L6" s="63">
        <f t="shared" si="1"/>
        <v>0</v>
      </c>
      <c r="M6" s="63">
        <f t="shared" si="2"/>
        <v>0</v>
      </c>
    </row>
    <row r="7" spans="1:13" ht="182.25" customHeight="1">
      <c r="A7" s="18">
        <v>5</v>
      </c>
      <c r="B7" s="72" t="s">
        <v>40</v>
      </c>
      <c r="C7" s="68"/>
      <c r="D7" s="18" t="s">
        <v>33</v>
      </c>
      <c r="E7" s="18">
        <v>0</v>
      </c>
      <c r="F7" s="18">
        <v>100</v>
      </c>
      <c r="G7" s="18">
        <v>100</v>
      </c>
      <c r="H7" s="69">
        <f>E7+F7+G7</f>
        <v>200</v>
      </c>
      <c r="I7" s="63"/>
      <c r="J7" s="18"/>
      <c r="K7" s="63">
        <f t="shared" si="0"/>
        <v>0</v>
      </c>
      <c r="L7" s="63">
        <f t="shared" si="1"/>
        <v>0</v>
      </c>
      <c r="M7" s="63">
        <f t="shared" si="2"/>
        <v>0</v>
      </c>
    </row>
    <row r="8" spans="1:13" ht="113.25" customHeight="1">
      <c r="A8" s="18">
        <v>6</v>
      </c>
      <c r="B8" s="72" t="s">
        <v>41</v>
      </c>
      <c r="C8" s="68"/>
      <c r="D8" s="18" t="s">
        <v>33</v>
      </c>
      <c r="E8" s="18">
        <v>30</v>
      </c>
      <c r="F8" s="18">
        <v>30</v>
      </c>
      <c r="G8" s="18">
        <v>40</v>
      </c>
      <c r="H8" s="69">
        <v>100</v>
      </c>
      <c r="I8" s="63"/>
      <c r="J8" s="18"/>
      <c r="K8" s="63">
        <f t="shared" si="0"/>
        <v>0</v>
      </c>
      <c r="L8" s="63">
        <f t="shared" si="1"/>
        <v>0</v>
      </c>
      <c r="M8" s="63">
        <f t="shared" si="2"/>
        <v>0</v>
      </c>
    </row>
    <row r="9" spans="1:13" s="38" customFormat="1" ht="43.5" customHeight="1">
      <c r="A9" s="301" t="s">
        <v>30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70">
        <f>SUM(L3:L8)</f>
        <v>0</v>
      </c>
      <c r="M9" s="70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zoomScaleSheetLayoutView="100" zoomScalePageLayoutView="0" workbookViewId="0" topLeftCell="A1">
      <selection activeCell="N8" sqref="N8"/>
    </sheetView>
  </sheetViews>
  <sheetFormatPr defaultColWidth="8.8515625" defaultRowHeight="30.75" customHeight="1"/>
  <cols>
    <col min="1" max="1" width="4.421875" style="1" customWidth="1"/>
    <col min="2" max="2" width="23.57421875" style="1" customWidth="1"/>
    <col min="3" max="5" width="8.8515625" style="1" customWidth="1"/>
    <col min="6" max="7" width="8.8515625" style="3" customWidth="1"/>
    <col min="8" max="10" width="8.8515625" style="1" customWidth="1"/>
    <col min="11" max="11" width="10.28125" style="1" customWidth="1"/>
    <col min="12" max="12" width="11.00390625" style="1" customWidth="1"/>
    <col min="13" max="13" width="12.7109375" style="1" customWidth="1"/>
    <col min="14" max="16384" width="8.8515625" style="1" customWidth="1"/>
  </cols>
  <sheetData>
    <row r="1" spans="1:13" s="52" customFormat="1" ht="32.25" customHeight="1">
      <c r="A1" s="300" t="s">
        <v>42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s="56" customFormat="1" ht="51" customHeight="1">
      <c r="A2" s="54" t="s">
        <v>1</v>
      </c>
      <c r="B2" s="54" t="s">
        <v>2</v>
      </c>
      <c r="C2" s="55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22</v>
      </c>
      <c r="K2" s="54" t="s">
        <v>11</v>
      </c>
      <c r="L2" s="54" t="s">
        <v>12</v>
      </c>
      <c r="M2" s="54" t="s">
        <v>13</v>
      </c>
    </row>
    <row r="3" spans="1:20" ht="42.75" customHeight="1">
      <c r="A3" s="18">
        <v>1</v>
      </c>
      <c r="B3" s="73" t="s">
        <v>43</v>
      </c>
      <c r="C3" s="73"/>
      <c r="D3" s="18" t="s">
        <v>15</v>
      </c>
      <c r="E3" s="18">
        <v>0</v>
      </c>
      <c r="F3" s="18">
        <v>10</v>
      </c>
      <c r="G3" s="18">
        <v>20</v>
      </c>
      <c r="H3" s="69">
        <f>E3+F3+G3</f>
        <v>30</v>
      </c>
      <c r="I3" s="63"/>
      <c r="J3" s="18"/>
      <c r="K3" s="74">
        <f>I3*J3</f>
        <v>0</v>
      </c>
      <c r="L3" s="63">
        <f>H3*I3</f>
        <v>0</v>
      </c>
      <c r="M3" s="18">
        <f>J3*L3</f>
        <v>0</v>
      </c>
      <c r="O3" s="304"/>
      <c r="P3" s="304"/>
      <c r="Q3" s="304"/>
      <c r="R3" s="304"/>
      <c r="S3" s="304"/>
      <c r="T3" s="304"/>
    </row>
    <row r="4" spans="1:13" ht="42.75" customHeight="1">
      <c r="A4" s="18">
        <v>2</v>
      </c>
      <c r="B4" s="73" t="s">
        <v>44</v>
      </c>
      <c r="C4" s="73"/>
      <c r="D4" s="18" t="s">
        <v>15</v>
      </c>
      <c r="E4" s="18">
        <v>0</v>
      </c>
      <c r="F4" s="18">
        <v>50</v>
      </c>
      <c r="G4" s="18">
        <v>100</v>
      </c>
      <c r="H4" s="69">
        <f>E4+F4+G4</f>
        <v>150</v>
      </c>
      <c r="I4" s="63"/>
      <c r="J4" s="18"/>
      <c r="K4" s="74">
        <f>I4*J4</f>
        <v>0</v>
      </c>
      <c r="L4" s="63">
        <f>H4*I4</f>
        <v>0</v>
      </c>
      <c r="M4" s="18">
        <f>J4*L4</f>
        <v>0</v>
      </c>
    </row>
    <row r="5" spans="1:13" ht="57.75" customHeight="1">
      <c r="A5" s="18">
        <v>3</v>
      </c>
      <c r="B5" s="73" t="s">
        <v>45</v>
      </c>
      <c r="C5" s="73"/>
      <c r="D5" s="18" t="s">
        <v>15</v>
      </c>
      <c r="E5" s="18">
        <v>50</v>
      </c>
      <c r="F5" s="18">
        <v>200</v>
      </c>
      <c r="G5" s="18">
        <v>500</v>
      </c>
      <c r="H5" s="69">
        <f>E5+F5+G5</f>
        <v>750</v>
      </c>
      <c r="I5" s="63"/>
      <c r="J5" s="18"/>
      <c r="K5" s="74">
        <f>I5*J5</f>
        <v>0</v>
      </c>
      <c r="L5" s="63">
        <f>H5*I5</f>
        <v>0</v>
      </c>
      <c r="M5" s="18">
        <f>J5*L5</f>
        <v>0</v>
      </c>
    </row>
    <row r="6" spans="1:13" ht="63.75" customHeight="1">
      <c r="A6" s="18">
        <v>4</v>
      </c>
      <c r="B6" s="73" t="s">
        <v>46</v>
      </c>
      <c r="C6" s="73"/>
      <c r="D6" s="18" t="s">
        <v>15</v>
      </c>
      <c r="E6" s="18">
        <v>0</v>
      </c>
      <c r="F6" s="18">
        <v>20</v>
      </c>
      <c r="G6" s="18">
        <v>500</v>
      </c>
      <c r="H6" s="69">
        <f>E6+F6+G6</f>
        <v>520</v>
      </c>
      <c r="I6" s="63"/>
      <c r="J6" s="18"/>
      <c r="K6" s="74">
        <f>I6*J6</f>
        <v>0</v>
      </c>
      <c r="L6" s="63">
        <f>H6*I6</f>
        <v>0</v>
      </c>
      <c r="M6" s="18">
        <f>J6*L6</f>
        <v>0</v>
      </c>
    </row>
    <row r="7" spans="1:13" s="38" customFormat="1" ht="30.75" customHeight="1">
      <c r="A7" s="301" t="s">
        <v>30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70">
        <f>SUM(L3:L6)</f>
        <v>0</v>
      </c>
      <c r="M7" s="70">
        <f>SUM(M3:M6)</f>
        <v>0</v>
      </c>
    </row>
  </sheetData>
  <sheetProtection selectLockedCells="1" selectUnlockedCells="1"/>
  <mergeCells count="3">
    <mergeCell ref="A1:M1"/>
    <mergeCell ref="O3:T3"/>
    <mergeCell ref="A7:K7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zoomScaleSheetLayoutView="100" zoomScalePageLayoutView="0" workbookViewId="0" topLeftCell="A1">
      <selection activeCell="J5" sqref="J5"/>
    </sheetView>
  </sheetViews>
  <sheetFormatPr defaultColWidth="8.8515625" defaultRowHeight="12.75" customHeight="1"/>
  <cols>
    <col min="1" max="1" width="4.140625" style="1" customWidth="1"/>
    <col min="2" max="2" width="26.8515625" style="1" customWidth="1"/>
    <col min="3" max="3" width="12.421875" style="1" customWidth="1"/>
    <col min="4" max="5" width="8.8515625" style="1" customWidth="1"/>
    <col min="6" max="7" width="8.8515625" style="3" customWidth="1"/>
    <col min="8" max="8" width="9.00390625" style="1" customWidth="1"/>
    <col min="9" max="9" width="12.00390625" style="1" customWidth="1"/>
    <col min="10" max="10" width="9.00390625" style="1" customWidth="1"/>
    <col min="11" max="11" width="12.7109375" style="1" customWidth="1"/>
    <col min="12" max="12" width="15.421875" style="1" customWidth="1"/>
    <col min="13" max="13" width="16.00390625" style="1" customWidth="1"/>
    <col min="14" max="16384" width="8.8515625" style="1" customWidth="1"/>
  </cols>
  <sheetData>
    <row r="1" spans="1:13" s="52" customFormat="1" ht="31.5" customHeight="1">
      <c r="A1" s="300" t="s">
        <v>47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s="56" customFormat="1" ht="51" customHeight="1">
      <c r="A2" s="54" t="s">
        <v>1</v>
      </c>
      <c r="B2" s="54" t="s">
        <v>2</v>
      </c>
      <c r="C2" s="55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22</v>
      </c>
      <c r="K2" s="54" t="s">
        <v>11</v>
      </c>
      <c r="L2" s="54" t="s">
        <v>12</v>
      </c>
      <c r="M2" s="54" t="s">
        <v>13</v>
      </c>
    </row>
    <row r="3" spans="1:13" ht="33" customHeight="1">
      <c r="A3" s="18">
        <v>1</v>
      </c>
      <c r="B3" s="67" t="s">
        <v>48</v>
      </c>
      <c r="C3" s="68"/>
      <c r="D3" s="18" t="s">
        <v>15</v>
      </c>
      <c r="E3" s="18">
        <v>0</v>
      </c>
      <c r="F3" s="18">
        <v>5</v>
      </c>
      <c r="G3" s="18">
        <v>4</v>
      </c>
      <c r="H3" s="69">
        <f>E3+F3+G3</f>
        <v>9</v>
      </c>
      <c r="I3" s="63"/>
      <c r="J3" s="18"/>
      <c r="K3" s="63">
        <f>I3*J3</f>
        <v>0</v>
      </c>
      <c r="L3" s="63">
        <f>H3*I3</f>
        <v>0</v>
      </c>
      <c r="M3" s="63">
        <f>J3*L3</f>
        <v>0</v>
      </c>
    </row>
    <row r="4" spans="1:13" ht="22.5" customHeight="1">
      <c r="A4" s="18">
        <v>2</v>
      </c>
      <c r="B4" s="67" t="s">
        <v>49</v>
      </c>
      <c r="C4" s="68"/>
      <c r="D4" s="18" t="s">
        <v>15</v>
      </c>
      <c r="E4" s="18">
        <v>0</v>
      </c>
      <c r="F4" s="18">
        <v>15</v>
      </c>
      <c r="G4" s="18">
        <v>10</v>
      </c>
      <c r="H4" s="69">
        <f>E4+F4+G4</f>
        <v>25</v>
      </c>
      <c r="I4" s="63"/>
      <c r="J4" s="18"/>
      <c r="K4" s="63">
        <f>I4*J4</f>
        <v>0</v>
      </c>
      <c r="L4" s="63">
        <f>H4*I4</f>
        <v>0</v>
      </c>
      <c r="M4" s="63">
        <f>J4*L4</f>
        <v>0</v>
      </c>
    </row>
    <row r="5" spans="1:13" ht="33.75" customHeight="1">
      <c r="A5" s="18">
        <v>3</v>
      </c>
      <c r="B5" s="67" t="s">
        <v>50</v>
      </c>
      <c r="C5" s="68"/>
      <c r="D5" s="18" t="s">
        <v>15</v>
      </c>
      <c r="E5" s="18">
        <v>0</v>
      </c>
      <c r="F5" s="18">
        <v>10</v>
      </c>
      <c r="G5" s="18">
        <v>2</v>
      </c>
      <c r="H5" s="69">
        <f>E5+F5+G5</f>
        <v>12</v>
      </c>
      <c r="I5" s="63"/>
      <c r="J5" s="18"/>
      <c r="K5" s="63">
        <f>I5*J5</f>
        <v>0</v>
      </c>
      <c r="L5" s="63">
        <f>H5*I5</f>
        <v>0</v>
      </c>
      <c r="M5" s="63">
        <f>J5*L5</f>
        <v>0</v>
      </c>
    </row>
    <row r="6" spans="1:13" s="75" customFormat="1" ht="34.5" customHeight="1">
      <c r="A6" s="301" t="s">
        <v>30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70">
        <f>SUM(L3:L5)</f>
        <v>0</v>
      </c>
      <c r="M6" s="70">
        <f>SUM(M3:M5)</f>
        <v>0</v>
      </c>
    </row>
    <row r="8" spans="2:16" ht="43.5" customHeight="1">
      <c r="B8" s="305" t="s">
        <v>51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76"/>
      <c r="O8" s="76"/>
      <c r="P8" s="76"/>
    </row>
    <row r="65536" ht="43.5" customHeight="1"/>
  </sheetData>
  <sheetProtection selectLockedCells="1" selectUnlockedCells="1"/>
  <mergeCells count="3">
    <mergeCell ref="A1:M1"/>
    <mergeCell ref="A6:K6"/>
    <mergeCell ref="B8:M8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100" zoomScalePageLayoutView="0" workbookViewId="0" topLeftCell="A1">
      <selection activeCell="K24" sqref="K24"/>
    </sheetView>
  </sheetViews>
  <sheetFormatPr defaultColWidth="8.57421875" defaultRowHeight="36.75" customHeight="1"/>
  <cols>
    <col min="1" max="1" width="4.00390625" style="1" customWidth="1"/>
    <col min="2" max="2" width="50.421875" style="1" customWidth="1"/>
    <col min="3" max="3" width="8.57421875" style="1" customWidth="1"/>
    <col min="4" max="4" width="11.28125" style="1" customWidth="1"/>
    <col min="5" max="5" width="5.7109375" style="1" customWidth="1"/>
    <col min="6" max="6" width="9.57421875" style="1" customWidth="1"/>
    <col min="7" max="7" width="9.28125" style="3" customWidth="1"/>
    <col min="8" max="8" width="9.140625" style="3" customWidth="1"/>
    <col min="9" max="9" width="15.421875" style="1" customWidth="1"/>
    <col min="10" max="10" width="8.7109375" style="1" customWidth="1"/>
    <col min="11" max="11" width="8.421875" style="1" customWidth="1"/>
    <col min="12" max="12" width="8.7109375" style="1" customWidth="1"/>
    <col min="13" max="13" width="14.28125" style="77" customWidth="1"/>
    <col min="14" max="14" width="15.00390625" style="77" customWidth="1"/>
    <col min="15" max="16384" width="8.57421875" style="1" customWidth="1"/>
  </cols>
  <sheetData>
    <row r="1" spans="1:14" s="78" customFormat="1" ht="32.25" customHeight="1">
      <c r="A1" s="307" t="s">
        <v>52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s="3" customFormat="1" ht="60" customHeight="1">
      <c r="A2" s="79" t="s">
        <v>1</v>
      </c>
      <c r="B2" s="79" t="s">
        <v>2</v>
      </c>
      <c r="C2" s="79" t="s">
        <v>53</v>
      </c>
      <c r="D2" s="7" t="s">
        <v>3</v>
      </c>
      <c r="E2" s="79" t="s">
        <v>4</v>
      </c>
      <c r="F2" s="79" t="s">
        <v>5</v>
      </c>
      <c r="G2" s="80" t="s">
        <v>6</v>
      </c>
      <c r="H2" s="80" t="s">
        <v>7</v>
      </c>
      <c r="I2" s="79" t="s">
        <v>8</v>
      </c>
      <c r="J2" s="81" t="s">
        <v>9</v>
      </c>
      <c r="K2" s="81" t="s">
        <v>22</v>
      </c>
      <c r="L2" s="81" t="s">
        <v>11</v>
      </c>
      <c r="M2" s="82" t="s">
        <v>12</v>
      </c>
      <c r="N2" s="82" t="s">
        <v>13</v>
      </c>
    </row>
    <row r="3" spans="1:14" ht="23.25" customHeight="1">
      <c r="A3" s="308">
        <v>1</v>
      </c>
      <c r="B3" s="309" t="s">
        <v>54</v>
      </c>
      <c r="C3" s="83" t="s">
        <v>55</v>
      </c>
      <c r="D3" s="84"/>
      <c r="E3" s="84" t="s">
        <v>56</v>
      </c>
      <c r="F3" s="84">
        <v>100</v>
      </c>
      <c r="G3" s="85">
        <v>20</v>
      </c>
      <c r="H3" s="85">
        <v>100</v>
      </c>
      <c r="I3" s="83">
        <f aca="true" t="shared" si="0" ref="I3:I24">F3+G3+H3</f>
        <v>220</v>
      </c>
      <c r="J3" s="86"/>
      <c r="K3" s="86"/>
      <c r="L3" s="86">
        <f aca="true" t="shared" si="1" ref="L3:L24">J3*K3</f>
        <v>0</v>
      </c>
      <c r="M3" s="87">
        <f aca="true" t="shared" si="2" ref="M3:M24">I3*J3</f>
        <v>0</v>
      </c>
      <c r="N3" s="87">
        <f aca="true" t="shared" si="3" ref="N3:N24">K3*M3</f>
        <v>0</v>
      </c>
    </row>
    <row r="4" spans="1:14" ht="19.5" customHeight="1">
      <c r="A4" s="308"/>
      <c r="B4" s="309"/>
      <c r="C4" s="83" t="s">
        <v>57</v>
      </c>
      <c r="D4" s="84"/>
      <c r="E4" s="84" t="s">
        <v>56</v>
      </c>
      <c r="F4" s="84">
        <v>100</v>
      </c>
      <c r="G4" s="85">
        <v>10</v>
      </c>
      <c r="H4" s="85">
        <v>500</v>
      </c>
      <c r="I4" s="83">
        <f t="shared" si="0"/>
        <v>610</v>
      </c>
      <c r="J4" s="86"/>
      <c r="K4" s="86"/>
      <c r="L4" s="86">
        <f t="shared" si="1"/>
        <v>0</v>
      </c>
      <c r="M4" s="87">
        <f t="shared" si="2"/>
        <v>0</v>
      </c>
      <c r="N4" s="87">
        <f t="shared" si="3"/>
        <v>0</v>
      </c>
    </row>
    <row r="5" spans="1:14" ht="21" customHeight="1">
      <c r="A5" s="308"/>
      <c r="B5" s="309"/>
      <c r="C5" s="83" t="s">
        <v>58</v>
      </c>
      <c r="D5" s="84"/>
      <c r="E5" s="84" t="s">
        <v>56</v>
      </c>
      <c r="F5" s="84">
        <v>1000</v>
      </c>
      <c r="G5" s="85">
        <v>20</v>
      </c>
      <c r="H5" s="85">
        <v>800</v>
      </c>
      <c r="I5" s="83">
        <f t="shared" si="0"/>
        <v>1820</v>
      </c>
      <c r="J5" s="86"/>
      <c r="K5" s="86"/>
      <c r="L5" s="86">
        <f t="shared" si="1"/>
        <v>0</v>
      </c>
      <c r="M5" s="87">
        <f t="shared" si="2"/>
        <v>0</v>
      </c>
      <c r="N5" s="87">
        <f t="shared" si="3"/>
        <v>0</v>
      </c>
    </row>
    <row r="6" spans="1:14" ht="22.5" customHeight="1">
      <c r="A6" s="308"/>
      <c r="B6" s="309"/>
      <c r="C6" s="83" t="s">
        <v>59</v>
      </c>
      <c r="D6" s="84"/>
      <c r="E6" s="84" t="s">
        <v>56</v>
      </c>
      <c r="F6" s="84">
        <v>1000</v>
      </c>
      <c r="G6" s="85">
        <v>20</v>
      </c>
      <c r="H6" s="85">
        <v>300</v>
      </c>
      <c r="I6" s="83">
        <f t="shared" si="0"/>
        <v>1320</v>
      </c>
      <c r="J6" s="86"/>
      <c r="K6" s="86"/>
      <c r="L6" s="86">
        <f t="shared" si="1"/>
        <v>0</v>
      </c>
      <c r="M6" s="87">
        <f t="shared" si="2"/>
        <v>0</v>
      </c>
      <c r="N6" s="87">
        <f t="shared" si="3"/>
        <v>0</v>
      </c>
    </row>
    <row r="7" spans="1:14" ht="22.5" customHeight="1">
      <c r="A7" s="308"/>
      <c r="B7" s="309"/>
      <c r="C7" s="83" t="s">
        <v>60</v>
      </c>
      <c r="D7" s="84"/>
      <c r="E7" s="84" t="s">
        <v>56</v>
      </c>
      <c r="F7" s="84">
        <v>200</v>
      </c>
      <c r="G7" s="85">
        <v>5</v>
      </c>
      <c r="H7" s="85">
        <v>50</v>
      </c>
      <c r="I7" s="83">
        <f t="shared" si="0"/>
        <v>255</v>
      </c>
      <c r="J7" s="86"/>
      <c r="K7" s="86"/>
      <c r="L7" s="86">
        <f t="shared" si="1"/>
        <v>0</v>
      </c>
      <c r="M7" s="87">
        <f t="shared" si="2"/>
        <v>0</v>
      </c>
      <c r="N7" s="87">
        <f t="shared" si="3"/>
        <v>0</v>
      </c>
    </row>
    <row r="8" spans="1:14" ht="26.25" customHeight="1">
      <c r="A8" s="308"/>
      <c r="B8" s="309"/>
      <c r="C8" s="83" t="s">
        <v>61</v>
      </c>
      <c r="D8" s="84"/>
      <c r="E8" s="84" t="s">
        <v>56</v>
      </c>
      <c r="F8" s="84">
        <v>30</v>
      </c>
      <c r="G8" s="85">
        <v>0</v>
      </c>
      <c r="H8" s="85">
        <v>20</v>
      </c>
      <c r="I8" s="83">
        <f t="shared" si="0"/>
        <v>50</v>
      </c>
      <c r="J8" s="86"/>
      <c r="K8" s="86"/>
      <c r="L8" s="86">
        <f t="shared" si="1"/>
        <v>0</v>
      </c>
      <c r="M8" s="87">
        <f t="shared" si="2"/>
        <v>0</v>
      </c>
      <c r="N8" s="87">
        <f t="shared" si="3"/>
        <v>0</v>
      </c>
    </row>
    <row r="9" spans="1:14" ht="48" customHeight="1">
      <c r="A9" s="308"/>
      <c r="B9" s="309"/>
      <c r="C9" s="88" t="s">
        <v>62</v>
      </c>
      <c r="D9" s="89"/>
      <c r="E9" s="89" t="s">
        <v>56</v>
      </c>
      <c r="F9" s="89">
        <v>30</v>
      </c>
      <c r="G9" s="85">
        <v>0</v>
      </c>
      <c r="H9" s="85">
        <v>10</v>
      </c>
      <c r="I9" s="83">
        <f t="shared" si="0"/>
        <v>40</v>
      </c>
      <c r="J9" s="86"/>
      <c r="K9" s="86"/>
      <c r="L9" s="86">
        <f t="shared" si="1"/>
        <v>0</v>
      </c>
      <c r="M9" s="87">
        <f t="shared" si="2"/>
        <v>0</v>
      </c>
      <c r="N9" s="87">
        <f t="shared" si="3"/>
        <v>0</v>
      </c>
    </row>
    <row r="10" spans="1:14" ht="24.75" customHeight="1">
      <c r="A10" s="310">
        <v>2</v>
      </c>
      <c r="B10" s="311" t="s">
        <v>63</v>
      </c>
      <c r="C10" s="83" t="s">
        <v>55</v>
      </c>
      <c r="D10" s="84"/>
      <c r="E10" s="84" t="s">
        <v>56</v>
      </c>
      <c r="F10" s="84">
        <v>30</v>
      </c>
      <c r="G10" s="85">
        <v>10</v>
      </c>
      <c r="H10" s="85">
        <v>20</v>
      </c>
      <c r="I10" s="83">
        <f t="shared" si="0"/>
        <v>60</v>
      </c>
      <c r="J10" s="92"/>
      <c r="K10" s="86"/>
      <c r="L10" s="86">
        <f t="shared" si="1"/>
        <v>0</v>
      </c>
      <c r="M10" s="87">
        <f t="shared" si="2"/>
        <v>0</v>
      </c>
      <c r="N10" s="87">
        <f t="shared" si="3"/>
        <v>0</v>
      </c>
    </row>
    <row r="11" spans="1:14" ht="36.75" customHeight="1">
      <c r="A11" s="310"/>
      <c r="B11" s="311"/>
      <c r="C11" s="83" t="s">
        <v>58</v>
      </c>
      <c r="D11" s="84"/>
      <c r="E11" s="84" t="s">
        <v>56</v>
      </c>
      <c r="F11" s="84">
        <v>40</v>
      </c>
      <c r="G11" s="85">
        <v>10</v>
      </c>
      <c r="H11" s="85">
        <v>50</v>
      </c>
      <c r="I11" s="83">
        <f t="shared" si="0"/>
        <v>100</v>
      </c>
      <c r="J11" s="92"/>
      <c r="K11" s="86"/>
      <c r="L11" s="86">
        <f t="shared" si="1"/>
        <v>0</v>
      </c>
      <c r="M11" s="87">
        <f t="shared" si="2"/>
        <v>0</v>
      </c>
      <c r="N11" s="87">
        <f t="shared" si="3"/>
        <v>0</v>
      </c>
    </row>
    <row r="12" spans="1:14" ht="30.75" customHeight="1">
      <c r="A12" s="310"/>
      <c r="B12" s="311"/>
      <c r="C12" s="83" t="s">
        <v>60</v>
      </c>
      <c r="D12" s="84"/>
      <c r="E12" s="84" t="s">
        <v>56</v>
      </c>
      <c r="F12" s="84">
        <v>40</v>
      </c>
      <c r="G12" s="85">
        <v>10</v>
      </c>
      <c r="H12" s="85">
        <v>0</v>
      </c>
      <c r="I12" s="83">
        <f t="shared" si="0"/>
        <v>50</v>
      </c>
      <c r="J12" s="92"/>
      <c r="K12" s="86"/>
      <c r="L12" s="86">
        <f t="shared" si="1"/>
        <v>0</v>
      </c>
      <c r="M12" s="87">
        <f t="shared" si="2"/>
        <v>0</v>
      </c>
      <c r="N12" s="87">
        <f t="shared" si="3"/>
        <v>0</v>
      </c>
    </row>
    <row r="13" spans="1:14" ht="102.75" customHeight="1">
      <c r="A13" s="310"/>
      <c r="B13" s="311"/>
      <c r="C13" s="88" t="s">
        <v>62</v>
      </c>
      <c r="D13" s="89"/>
      <c r="E13" s="89" t="s">
        <v>56</v>
      </c>
      <c r="F13" s="89">
        <v>20</v>
      </c>
      <c r="G13" s="85">
        <v>10</v>
      </c>
      <c r="H13" s="85">
        <v>50</v>
      </c>
      <c r="I13" s="83">
        <f t="shared" si="0"/>
        <v>80</v>
      </c>
      <c r="J13" s="92"/>
      <c r="K13" s="86"/>
      <c r="L13" s="86">
        <f t="shared" si="1"/>
        <v>0</v>
      </c>
      <c r="M13" s="87">
        <f t="shared" si="2"/>
        <v>0</v>
      </c>
      <c r="N13" s="87">
        <f t="shared" si="3"/>
        <v>0</v>
      </c>
    </row>
    <row r="14" spans="1:14" ht="36" customHeight="1">
      <c r="A14" s="310">
        <v>3</v>
      </c>
      <c r="B14" s="312" t="s">
        <v>64</v>
      </c>
      <c r="C14" s="83">
        <v>37</v>
      </c>
      <c r="D14" s="84"/>
      <c r="E14" s="84" t="s">
        <v>15</v>
      </c>
      <c r="F14" s="84">
        <v>5</v>
      </c>
      <c r="G14" s="85">
        <v>5</v>
      </c>
      <c r="H14" s="85">
        <v>2</v>
      </c>
      <c r="I14" s="83">
        <f t="shared" si="0"/>
        <v>12</v>
      </c>
      <c r="J14" s="92"/>
      <c r="K14" s="86"/>
      <c r="L14" s="86">
        <f t="shared" si="1"/>
        <v>0</v>
      </c>
      <c r="M14" s="87">
        <f t="shared" si="2"/>
        <v>0</v>
      </c>
      <c r="N14" s="87">
        <f t="shared" si="3"/>
        <v>0</v>
      </c>
    </row>
    <row r="15" spans="1:14" ht="123.75" customHeight="1">
      <c r="A15" s="310"/>
      <c r="B15" s="312"/>
      <c r="C15" s="88">
        <v>39</v>
      </c>
      <c r="D15" s="89"/>
      <c r="E15" s="89" t="s">
        <v>15</v>
      </c>
      <c r="F15" s="89">
        <v>5</v>
      </c>
      <c r="G15" s="85">
        <v>0</v>
      </c>
      <c r="H15" s="85">
        <v>1</v>
      </c>
      <c r="I15" s="83">
        <f t="shared" si="0"/>
        <v>6</v>
      </c>
      <c r="J15" s="92"/>
      <c r="K15" s="86"/>
      <c r="L15" s="86">
        <f t="shared" si="1"/>
        <v>0</v>
      </c>
      <c r="M15" s="87">
        <f t="shared" si="2"/>
        <v>0</v>
      </c>
      <c r="N15" s="87">
        <f t="shared" si="3"/>
        <v>0</v>
      </c>
    </row>
    <row r="16" spans="1:14" ht="168" customHeight="1">
      <c r="A16" s="90">
        <v>4</v>
      </c>
      <c r="B16" s="59" t="s">
        <v>65</v>
      </c>
      <c r="C16" s="83"/>
      <c r="D16" s="84"/>
      <c r="E16" s="84" t="s">
        <v>15</v>
      </c>
      <c r="F16" s="84">
        <v>150</v>
      </c>
      <c r="G16" s="85">
        <v>2700</v>
      </c>
      <c r="H16" s="85">
        <v>100</v>
      </c>
      <c r="I16" s="83">
        <f t="shared" si="0"/>
        <v>2950</v>
      </c>
      <c r="J16" s="92"/>
      <c r="K16" s="86"/>
      <c r="L16" s="86">
        <f t="shared" si="1"/>
        <v>0</v>
      </c>
      <c r="M16" s="87">
        <f t="shared" si="2"/>
        <v>0</v>
      </c>
      <c r="N16" s="87">
        <f t="shared" si="3"/>
        <v>0</v>
      </c>
    </row>
    <row r="17" spans="1:14" ht="60" customHeight="1">
      <c r="A17" s="93">
        <v>5</v>
      </c>
      <c r="B17" s="94" t="s">
        <v>66</v>
      </c>
      <c r="C17" s="95"/>
      <c r="D17" s="96"/>
      <c r="E17" s="93" t="s">
        <v>15</v>
      </c>
      <c r="F17" s="93">
        <v>600</v>
      </c>
      <c r="G17" s="93">
        <v>2000</v>
      </c>
      <c r="H17" s="93">
        <v>1500</v>
      </c>
      <c r="I17" s="83">
        <f t="shared" si="0"/>
        <v>4100</v>
      </c>
      <c r="J17" s="97"/>
      <c r="K17" s="86"/>
      <c r="L17" s="86">
        <f t="shared" si="1"/>
        <v>0</v>
      </c>
      <c r="M17" s="87">
        <f t="shared" si="2"/>
        <v>0</v>
      </c>
      <c r="N17" s="87">
        <f t="shared" si="3"/>
        <v>0</v>
      </c>
    </row>
    <row r="18" spans="1:14" ht="72" customHeight="1">
      <c r="A18" s="90">
        <v>6</v>
      </c>
      <c r="B18" s="98" t="s">
        <v>67</v>
      </c>
      <c r="C18" s="83"/>
      <c r="D18" s="84"/>
      <c r="E18" s="84" t="s">
        <v>56</v>
      </c>
      <c r="F18" s="84">
        <v>400</v>
      </c>
      <c r="G18" s="85">
        <v>200</v>
      </c>
      <c r="H18" s="85">
        <v>100</v>
      </c>
      <c r="I18" s="83">
        <f t="shared" si="0"/>
        <v>700</v>
      </c>
      <c r="J18" s="92"/>
      <c r="K18" s="86"/>
      <c r="L18" s="86">
        <f t="shared" si="1"/>
        <v>0</v>
      </c>
      <c r="M18" s="87">
        <f t="shared" si="2"/>
        <v>0</v>
      </c>
      <c r="N18" s="87">
        <f t="shared" si="3"/>
        <v>0</v>
      </c>
    </row>
    <row r="19" spans="1:14" ht="60" customHeight="1">
      <c r="A19" s="93">
        <v>7</v>
      </c>
      <c r="B19" s="99" t="s">
        <v>68</v>
      </c>
      <c r="C19" s="99"/>
      <c r="D19" s="100"/>
      <c r="E19" s="85" t="s">
        <v>15</v>
      </c>
      <c r="F19" s="85">
        <v>150</v>
      </c>
      <c r="G19" s="85">
        <v>50</v>
      </c>
      <c r="H19" s="85">
        <v>50</v>
      </c>
      <c r="I19" s="83">
        <f t="shared" si="0"/>
        <v>250</v>
      </c>
      <c r="J19" s="101"/>
      <c r="K19" s="86"/>
      <c r="L19" s="86">
        <f t="shared" si="1"/>
        <v>0</v>
      </c>
      <c r="M19" s="87">
        <f t="shared" si="2"/>
        <v>0</v>
      </c>
      <c r="N19" s="87">
        <f t="shared" si="3"/>
        <v>0</v>
      </c>
    </row>
    <row r="20" spans="1:14" ht="78.75" customHeight="1">
      <c r="A20" s="93">
        <v>8</v>
      </c>
      <c r="B20" s="99" t="s">
        <v>69</v>
      </c>
      <c r="C20" s="99"/>
      <c r="D20" s="100"/>
      <c r="E20" s="85" t="s">
        <v>15</v>
      </c>
      <c r="F20" s="85">
        <v>20</v>
      </c>
      <c r="G20" s="85">
        <v>20</v>
      </c>
      <c r="H20" s="85">
        <v>20</v>
      </c>
      <c r="I20" s="83">
        <f t="shared" si="0"/>
        <v>60</v>
      </c>
      <c r="J20" s="101"/>
      <c r="K20" s="86"/>
      <c r="L20" s="86">
        <f t="shared" si="1"/>
        <v>0</v>
      </c>
      <c r="M20" s="87">
        <f t="shared" si="2"/>
        <v>0</v>
      </c>
      <c r="N20" s="87">
        <f t="shared" si="3"/>
        <v>0</v>
      </c>
    </row>
    <row r="21" spans="1:14" ht="60" customHeight="1">
      <c r="A21" s="93">
        <v>9</v>
      </c>
      <c r="B21" s="99" t="s">
        <v>70</v>
      </c>
      <c r="C21" s="99"/>
      <c r="D21" s="100"/>
      <c r="E21" s="85" t="s">
        <v>15</v>
      </c>
      <c r="F21" s="85">
        <v>0</v>
      </c>
      <c r="G21" s="85">
        <v>4</v>
      </c>
      <c r="H21" s="85">
        <v>10</v>
      </c>
      <c r="I21" s="83">
        <f t="shared" si="0"/>
        <v>14</v>
      </c>
      <c r="J21" s="101"/>
      <c r="K21" s="86"/>
      <c r="L21" s="86">
        <f t="shared" si="1"/>
        <v>0</v>
      </c>
      <c r="M21" s="87">
        <f t="shared" si="2"/>
        <v>0</v>
      </c>
      <c r="N21" s="87">
        <f t="shared" si="3"/>
        <v>0</v>
      </c>
    </row>
    <row r="22" spans="1:14" ht="60" customHeight="1">
      <c r="A22" s="93">
        <v>10</v>
      </c>
      <c r="B22" s="99" t="s">
        <v>71</v>
      </c>
      <c r="C22" s="99"/>
      <c r="D22" s="100"/>
      <c r="E22" s="85" t="s">
        <v>15</v>
      </c>
      <c r="F22" s="85">
        <v>0</v>
      </c>
      <c r="G22" s="85">
        <v>2</v>
      </c>
      <c r="H22" s="85">
        <v>5</v>
      </c>
      <c r="I22" s="83">
        <f t="shared" si="0"/>
        <v>7</v>
      </c>
      <c r="J22" s="101"/>
      <c r="K22" s="86"/>
      <c r="L22" s="86">
        <f t="shared" si="1"/>
        <v>0</v>
      </c>
      <c r="M22" s="87">
        <f t="shared" si="2"/>
        <v>0</v>
      </c>
      <c r="N22" s="87">
        <f t="shared" si="3"/>
        <v>0</v>
      </c>
    </row>
    <row r="23" spans="1:14" ht="65.25" customHeight="1">
      <c r="A23" s="93">
        <v>11</v>
      </c>
      <c r="B23" s="102" t="s">
        <v>72</v>
      </c>
      <c r="C23" s="68"/>
      <c r="D23" s="18"/>
      <c r="E23" s="18" t="s">
        <v>15</v>
      </c>
      <c r="F23" s="18">
        <v>0</v>
      </c>
      <c r="G23" s="18">
        <v>20</v>
      </c>
      <c r="H23" s="103">
        <v>10</v>
      </c>
      <c r="I23" s="83">
        <f t="shared" si="0"/>
        <v>30</v>
      </c>
      <c r="J23" s="101"/>
      <c r="K23" s="86"/>
      <c r="L23" s="86">
        <f t="shared" si="1"/>
        <v>0</v>
      </c>
      <c r="M23" s="87">
        <f t="shared" si="2"/>
        <v>0</v>
      </c>
      <c r="N23" s="87">
        <f t="shared" si="3"/>
        <v>0</v>
      </c>
    </row>
    <row r="24" spans="1:14" s="40" customFormat="1" ht="56.25" customHeight="1">
      <c r="A24" s="93">
        <v>12</v>
      </c>
      <c r="B24" s="99" t="s">
        <v>73</v>
      </c>
      <c r="C24" s="68"/>
      <c r="D24" s="18"/>
      <c r="E24" s="85" t="s">
        <v>15</v>
      </c>
      <c r="F24" s="18">
        <v>600</v>
      </c>
      <c r="G24" s="18">
        <v>300</v>
      </c>
      <c r="H24" s="18">
        <v>500</v>
      </c>
      <c r="I24" s="83">
        <f t="shared" si="0"/>
        <v>1400</v>
      </c>
      <c r="J24" s="63"/>
      <c r="K24" s="86"/>
      <c r="L24" s="86">
        <f t="shared" si="1"/>
        <v>0</v>
      </c>
      <c r="M24" s="87">
        <f t="shared" si="2"/>
        <v>0</v>
      </c>
      <c r="N24" s="87">
        <f t="shared" si="3"/>
        <v>0</v>
      </c>
    </row>
    <row r="25" spans="1:14" ht="36.75" customHeight="1">
      <c r="A25" s="306" t="s">
        <v>30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104">
        <f>SUM(M3:M24)</f>
        <v>0</v>
      </c>
      <c r="N25" s="105">
        <f>SUM(N3:N24)</f>
        <v>0</v>
      </c>
    </row>
  </sheetData>
  <sheetProtection selectLockedCells="1" selectUnlockedCells="1"/>
  <mergeCells count="8">
    <mergeCell ref="A25:L25"/>
    <mergeCell ref="A1:N1"/>
    <mergeCell ref="A3:A9"/>
    <mergeCell ref="B3:B9"/>
    <mergeCell ref="A10:A13"/>
    <mergeCell ref="B10:B13"/>
    <mergeCell ref="A14:A15"/>
    <mergeCell ref="B14:B15"/>
  </mergeCells>
  <printOptions/>
  <pageMargins left="0" right="0" top="0.7479166666666667" bottom="0.7479166666666667" header="0.5118055555555555" footer="0.5118055555555555"/>
  <pageSetup fitToHeight="0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SheetLayoutView="100" zoomScalePageLayoutView="0" workbookViewId="0" topLeftCell="A1">
      <selection activeCell="J10" sqref="J10"/>
    </sheetView>
  </sheetViews>
  <sheetFormatPr defaultColWidth="8.57421875" defaultRowHeight="25.5" customHeight="1"/>
  <cols>
    <col min="1" max="1" width="5.00390625" style="1" customWidth="1"/>
    <col min="2" max="2" width="55.00390625" style="1" customWidth="1"/>
    <col min="3" max="5" width="8.57421875" style="1" customWidth="1"/>
    <col min="6" max="7" width="8.57421875" style="3" customWidth="1"/>
    <col min="8" max="11" width="8.57421875" style="1" customWidth="1"/>
    <col min="12" max="12" width="16.00390625" style="1" customWidth="1"/>
    <col min="13" max="13" width="18.140625" style="1" customWidth="1"/>
    <col min="14" max="16384" width="8.57421875" style="1" customWidth="1"/>
  </cols>
  <sheetData>
    <row r="1" spans="1:14" s="78" customFormat="1" ht="38.25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3" s="3" customFormat="1" ht="59.25" customHeight="1">
      <c r="A2" s="106" t="s">
        <v>1</v>
      </c>
      <c r="B2" s="107" t="s">
        <v>2</v>
      </c>
      <c r="C2" s="7" t="s">
        <v>3</v>
      </c>
      <c r="D2" s="106" t="s">
        <v>4</v>
      </c>
      <c r="E2" s="106" t="s">
        <v>5</v>
      </c>
      <c r="F2" s="108" t="s">
        <v>6</v>
      </c>
      <c r="G2" s="108" t="s">
        <v>7</v>
      </c>
      <c r="H2" s="106" t="s">
        <v>8</v>
      </c>
      <c r="I2" s="109" t="s">
        <v>9</v>
      </c>
      <c r="J2" s="109" t="s">
        <v>22</v>
      </c>
      <c r="K2" s="109" t="s">
        <v>11</v>
      </c>
      <c r="L2" s="109" t="s">
        <v>12</v>
      </c>
      <c r="M2" s="109" t="s">
        <v>13</v>
      </c>
    </row>
    <row r="3" spans="1:13" ht="186.75" customHeight="1">
      <c r="A3" s="110">
        <v>1</v>
      </c>
      <c r="B3" s="111" t="s">
        <v>74</v>
      </c>
      <c r="C3" s="112"/>
      <c r="D3" s="113" t="s">
        <v>15</v>
      </c>
      <c r="E3" s="113">
        <v>0</v>
      </c>
      <c r="F3" s="113">
        <v>0</v>
      </c>
      <c r="G3" s="114">
        <v>30</v>
      </c>
      <c r="H3" s="115">
        <f aca="true" t="shared" si="0" ref="H3:H10">E3+F3+G3</f>
        <v>30</v>
      </c>
      <c r="I3" s="116"/>
      <c r="J3" s="116"/>
      <c r="K3" s="116">
        <f aca="true" t="shared" si="1" ref="K3:K10">I3*J3</f>
        <v>0</v>
      </c>
      <c r="L3" s="116">
        <f aca="true" t="shared" si="2" ref="L3:L10">H3*I3</f>
        <v>0</v>
      </c>
      <c r="M3" s="116">
        <f aca="true" t="shared" si="3" ref="M3:M10">J3*L3</f>
        <v>0</v>
      </c>
    </row>
    <row r="4" spans="1:13" ht="75" customHeight="1">
      <c r="A4" s="110">
        <v>2</v>
      </c>
      <c r="B4" s="117" t="s">
        <v>75</v>
      </c>
      <c r="C4" s="118"/>
      <c r="D4" s="119" t="s">
        <v>15</v>
      </c>
      <c r="E4" s="113">
        <v>50</v>
      </c>
      <c r="F4" s="113">
        <v>30</v>
      </c>
      <c r="G4" s="114">
        <v>100</v>
      </c>
      <c r="H4" s="115">
        <f t="shared" si="0"/>
        <v>180</v>
      </c>
      <c r="I4" s="120"/>
      <c r="J4" s="116"/>
      <c r="K4" s="116">
        <f t="shared" si="1"/>
        <v>0</v>
      </c>
      <c r="L4" s="116">
        <f t="shared" si="2"/>
        <v>0</v>
      </c>
      <c r="M4" s="116">
        <f t="shared" si="3"/>
        <v>0</v>
      </c>
    </row>
    <row r="5" spans="1:13" ht="61.5" customHeight="1">
      <c r="A5" s="110">
        <v>3</v>
      </c>
      <c r="B5" s="121" t="s">
        <v>76</v>
      </c>
      <c r="C5" s="122"/>
      <c r="D5" s="123" t="s">
        <v>15</v>
      </c>
      <c r="E5" s="113">
        <v>0</v>
      </c>
      <c r="F5" s="113">
        <v>10</v>
      </c>
      <c r="G5" s="114">
        <v>0</v>
      </c>
      <c r="H5" s="115">
        <f t="shared" si="0"/>
        <v>10</v>
      </c>
      <c r="I5" s="124"/>
      <c r="J5" s="116"/>
      <c r="K5" s="116">
        <f t="shared" si="1"/>
        <v>0</v>
      </c>
      <c r="L5" s="116">
        <f t="shared" si="2"/>
        <v>0</v>
      </c>
      <c r="M5" s="116">
        <f t="shared" si="3"/>
        <v>0</v>
      </c>
    </row>
    <row r="6" spans="1:13" ht="184.5" customHeight="1">
      <c r="A6" s="110">
        <v>4</v>
      </c>
      <c r="B6" s="121" t="s">
        <v>77</v>
      </c>
      <c r="C6" s="122"/>
      <c r="D6" s="123" t="s">
        <v>15</v>
      </c>
      <c r="E6" s="113">
        <v>0</v>
      </c>
      <c r="F6" s="113">
        <v>200</v>
      </c>
      <c r="G6" s="114">
        <v>200</v>
      </c>
      <c r="H6" s="115">
        <f t="shared" si="0"/>
        <v>400</v>
      </c>
      <c r="I6" s="124"/>
      <c r="J6" s="116"/>
      <c r="K6" s="116">
        <f t="shared" si="1"/>
        <v>0</v>
      </c>
      <c r="L6" s="116">
        <f t="shared" si="2"/>
        <v>0</v>
      </c>
      <c r="M6" s="116">
        <f t="shared" si="3"/>
        <v>0</v>
      </c>
    </row>
    <row r="7" spans="1:13" ht="235.5" customHeight="1">
      <c r="A7" s="110">
        <v>5</v>
      </c>
      <c r="B7" s="121" t="s">
        <v>78</v>
      </c>
      <c r="C7" s="122"/>
      <c r="D7" s="123" t="s">
        <v>15</v>
      </c>
      <c r="E7" s="113">
        <v>300</v>
      </c>
      <c r="F7" s="113">
        <v>3000</v>
      </c>
      <c r="G7" s="114">
        <v>100</v>
      </c>
      <c r="H7" s="115">
        <f t="shared" si="0"/>
        <v>3400</v>
      </c>
      <c r="I7" s="124"/>
      <c r="J7" s="116"/>
      <c r="K7" s="116">
        <f t="shared" si="1"/>
        <v>0</v>
      </c>
      <c r="L7" s="116">
        <f t="shared" si="2"/>
        <v>0</v>
      </c>
      <c r="M7" s="116">
        <f t="shared" si="3"/>
        <v>0</v>
      </c>
    </row>
    <row r="8" spans="1:13" ht="237.75" customHeight="1">
      <c r="A8" s="110">
        <v>6</v>
      </c>
      <c r="B8" s="125" t="s">
        <v>79</v>
      </c>
      <c r="C8" s="126"/>
      <c r="D8" s="119" t="s">
        <v>15</v>
      </c>
      <c r="E8" s="119">
        <v>0</v>
      </c>
      <c r="F8" s="119">
        <v>50</v>
      </c>
      <c r="G8" s="127">
        <v>0</v>
      </c>
      <c r="H8" s="115">
        <f t="shared" si="0"/>
        <v>50</v>
      </c>
      <c r="I8" s="120"/>
      <c r="J8" s="116"/>
      <c r="K8" s="116">
        <f t="shared" si="1"/>
        <v>0</v>
      </c>
      <c r="L8" s="116">
        <f t="shared" si="2"/>
        <v>0</v>
      </c>
      <c r="M8" s="116">
        <f t="shared" si="3"/>
        <v>0</v>
      </c>
    </row>
    <row r="9" spans="1:13" ht="193.5" customHeight="1">
      <c r="A9" s="110">
        <v>7</v>
      </c>
      <c r="B9" s="125" t="s">
        <v>80</v>
      </c>
      <c r="C9" s="126"/>
      <c r="D9" s="119" t="s">
        <v>15</v>
      </c>
      <c r="E9" s="119">
        <v>150</v>
      </c>
      <c r="F9" s="119">
        <v>0</v>
      </c>
      <c r="G9" s="127">
        <v>100</v>
      </c>
      <c r="H9" s="115">
        <f t="shared" si="0"/>
        <v>250</v>
      </c>
      <c r="I9" s="120"/>
      <c r="J9" s="116"/>
      <c r="K9" s="116">
        <f t="shared" si="1"/>
        <v>0</v>
      </c>
      <c r="L9" s="116">
        <f t="shared" si="2"/>
        <v>0</v>
      </c>
      <c r="M9" s="116">
        <f t="shared" si="3"/>
        <v>0</v>
      </c>
    </row>
    <row r="10" spans="1:13" ht="52.5" customHeight="1">
      <c r="A10" s="110">
        <v>8</v>
      </c>
      <c r="B10" s="128" t="s">
        <v>81</v>
      </c>
      <c r="C10" s="118"/>
      <c r="D10" s="119" t="s">
        <v>15</v>
      </c>
      <c r="E10" s="119">
        <v>50</v>
      </c>
      <c r="F10" s="119">
        <v>30</v>
      </c>
      <c r="G10" s="127">
        <v>50</v>
      </c>
      <c r="H10" s="115">
        <f t="shared" si="0"/>
        <v>130</v>
      </c>
      <c r="I10" s="120"/>
      <c r="J10" s="116"/>
      <c r="K10" s="116">
        <f t="shared" si="1"/>
        <v>0</v>
      </c>
      <c r="L10" s="116">
        <f t="shared" si="2"/>
        <v>0</v>
      </c>
      <c r="M10" s="116">
        <f t="shared" si="3"/>
        <v>0</v>
      </c>
    </row>
    <row r="11" spans="1:13" s="40" customFormat="1" ht="43.5" customHeight="1">
      <c r="A11" s="314" t="s">
        <v>20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129">
        <f>SUM(L3:L10)</f>
        <v>0</v>
      </c>
      <c r="M11" s="129">
        <f>SUM(M3:M10)</f>
        <v>0</v>
      </c>
    </row>
  </sheetData>
  <sheetProtection selectLockedCells="1" selectUnlockedCells="1"/>
  <mergeCells count="2">
    <mergeCell ref="A1:N1"/>
    <mergeCell ref="A11:K11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Barska</dc:creator>
  <cp:keywords/>
  <dc:description/>
  <cp:lastModifiedBy>Aleksandra Mrówka</cp:lastModifiedBy>
  <cp:lastPrinted>2023-07-26T07:30:46Z</cp:lastPrinted>
  <dcterms:created xsi:type="dcterms:W3CDTF">2023-07-27T07:03:45Z</dcterms:created>
  <dcterms:modified xsi:type="dcterms:W3CDTF">2023-08-21T06:43:28Z</dcterms:modified>
  <cp:category/>
  <cp:version/>
  <cp:contentType/>
  <cp:contentStatus/>
</cp:coreProperties>
</file>