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tlawskaj\Desktop\Zieleń 6.E\Aktualna dokumentacja Zieleń 6.E\Do publikacji na platformę\"/>
    </mc:Choice>
  </mc:AlternateContent>
  <bookViews>
    <workbookView xWindow="-105" yWindow="-105" windowWidth="20730" windowHeight="11760"/>
  </bookViews>
  <sheets>
    <sheet name="1" sheetId="17" r:id="rId1"/>
    <sheet name="2" sheetId="15" r:id="rId2"/>
    <sheet name="3" sheetId="9" r:id="rId3"/>
    <sheet name="4" sheetId="12" r:id="rId4"/>
    <sheet name="5" sheetId="7" r:id="rId5"/>
    <sheet name="6" sheetId="6" r:id="rId6"/>
    <sheet name="7" sheetId="13" r:id="rId7"/>
    <sheet name="8" sheetId="18" r:id="rId8"/>
    <sheet name="9" sheetId="14" r:id="rId9"/>
  </sheets>
  <definedNames>
    <definedName name="_xlnm.Print_Area" localSheetId="0">'1'!$A$1:$G$34</definedName>
    <definedName name="_xlnm.Print_Area" localSheetId="1">'2'!$A$1:$G$30</definedName>
    <definedName name="_xlnm.Print_Area" localSheetId="2">'3'!$A$1:$G$34</definedName>
    <definedName name="_xlnm.Print_Area" localSheetId="3">'4'!$A$1:$G$49</definedName>
    <definedName name="_xlnm.Print_Area" localSheetId="4">'5'!$A$1:$G$32</definedName>
    <definedName name="_xlnm.Print_Area" localSheetId="5">'6'!$A$1:$G$34</definedName>
    <definedName name="_xlnm.Print_Area" localSheetId="6">'7'!$A$1:$G$29</definedName>
    <definedName name="_xlnm.Print_Area" localSheetId="7">'8'!$A$1:$G$31</definedName>
    <definedName name="_xlnm.Print_Area" localSheetId="8">'9'!$A$1:$G$30</definedName>
    <definedName name="_xlnm.Print_Titles" localSheetId="0">'1'!$2:$5</definedName>
    <definedName name="_xlnm.Print_Titles" localSheetId="1">'2'!$2:$5</definedName>
    <definedName name="_xlnm.Print_Titles" localSheetId="2">'3'!$2:$5</definedName>
    <definedName name="_xlnm.Print_Titles" localSheetId="3">'4'!$2:$5</definedName>
    <definedName name="_xlnm.Print_Titles" localSheetId="4">'5'!$2:$5</definedName>
    <definedName name="_xlnm.Print_Titles" localSheetId="5">'6'!$2:$5</definedName>
    <definedName name="_xlnm.Print_Titles" localSheetId="6">'7'!$2:$5</definedName>
    <definedName name="_xlnm.Print_Titles" localSheetId="7">'8'!$2:$5</definedName>
    <definedName name="_xlnm.Print_Titles" localSheetId="8">'9'!$2:$5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7" l="1"/>
  <c r="G13" i="14" l="1"/>
  <c r="G9" i="14"/>
  <c r="G23" i="14" l="1"/>
  <c r="G19" i="14"/>
  <c r="G20" i="14"/>
  <c r="G11" i="14"/>
  <c r="G24" i="14"/>
  <c r="G25" i="14"/>
  <c r="G25" i="18"/>
  <c r="G14" i="14"/>
  <c r="G21" i="14"/>
  <c r="G10" i="14"/>
  <c r="G15" i="14"/>
  <c r="G22" i="18" l="1"/>
  <c r="G18" i="18"/>
  <c r="G13" i="18"/>
  <c r="G9" i="18"/>
  <c r="G14" i="18" l="1"/>
  <c r="G19" i="18"/>
  <c r="G20" i="18"/>
  <c r="G11" i="18"/>
  <c r="G10" i="18"/>
  <c r="G23" i="18"/>
  <c r="G25" i="13"/>
  <c r="G23" i="13"/>
  <c r="G18" i="7"/>
  <c r="G29" i="9"/>
  <c r="G31" i="17"/>
  <c r="G15" i="17"/>
  <c r="G30" i="9" l="1"/>
  <c r="G17" i="7"/>
  <c r="G16" i="15"/>
  <c r="G23" i="6"/>
  <c r="G28" i="17"/>
  <c r="G23" i="9"/>
  <c r="G28" i="7"/>
  <c r="G16" i="9"/>
  <c r="G30" i="17"/>
  <c r="G14" i="6"/>
  <c r="G27" i="6"/>
  <c r="G18" i="17"/>
  <c r="G15" i="7"/>
  <c r="G16" i="6"/>
  <c r="G28" i="6"/>
  <c r="G26" i="15"/>
  <c r="G17" i="17"/>
  <c r="G27" i="9"/>
  <c r="G30" i="6"/>
  <c r="G26" i="18" l="1"/>
  <c r="G15" i="18" l="1"/>
  <c r="G28" i="18" s="1"/>
  <c r="G16" i="14" l="1"/>
  <c r="G26" i="14"/>
  <c r="G28" i="14" l="1"/>
  <c r="G18" i="13" l="1"/>
  <c r="G10" i="13"/>
  <c r="G23" i="17"/>
  <c r="G23" i="7"/>
  <c r="G21" i="15"/>
  <c r="G21" i="6"/>
  <c r="G21" i="9"/>
  <c r="G19" i="13"/>
  <c r="G24" i="7"/>
  <c r="G22" i="15"/>
  <c r="G22" i="6"/>
  <c r="G22" i="9"/>
  <c r="G24" i="17"/>
  <c r="G13" i="7"/>
  <c r="G12" i="6"/>
  <c r="G13" i="17"/>
  <c r="G13" i="9"/>
  <c r="G13" i="15"/>
  <c r="G9" i="13"/>
  <c r="G17" i="13"/>
  <c r="G20" i="6"/>
  <c r="G20" i="9"/>
  <c r="G22" i="17"/>
  <c r="G22" i="7"/>
  <c r="G20" i="15"/>
  <c r="G10" i="15"/>
  <c r="G10" i="6"/>
  <c r="G10" i="7"/>
  <c r="G10" i="9"/>
  <c r="G10" i="17"/>
  <c r="G14" i="17"/>
  <c r="G14" i="15"/>
  <c r="G14" i="9"/>
  <c r="G13" i="6"/>
  <c r="G14" i="7"/>
  <c r="G9" i="15"/>
  <c r="G9" i="7"/>
  <c r="G9" i="6"/>
  <c r="G9" i="9"/>
  <c r="G11" i="15"/>
  <c r="G11" i="7"/>
  <c r="G11" i="9"/>
  <c r="G11" i="17"/>
  <c r="G12" i="13"/>
  <c r="G21" i="13"/>
  <c r="G24" i="15"/>
  <c r="G25" i="9"/>
  <c r="G25" i="6"/>
  <c r="G26" i="17"/>
  <c r="G22" i="13"/>
  <c r="G13" i="13"/>
  <c r="G27" i="17"/>
  <c r="G26" i="6"/>
  <c r="G26" i="9"/>
  <c r="G25" i="15"/>
  <c r="G17" i="6" l="1"/>
  <c r="G27" i="15"/>
  <c r="G17" i="15"/>
  <c r="G32" i="17"/>
  <c r="G26" i="13"/>
  <c r="G31" i="6"/>
  <c r="G19" i="7"/>
  <c r="G14" i="13"/>
  <c r="G19" i="17" l="1"/>
  <c r="G34" i="17" s="1"/>
  <c r="G31" i="9"/>
  <c r="G17" i="9"/>
  <c r="G28" i="13"/>
  <c r="G29" i="15"/>
  <c r="G33" i="6"/>
  <c r="G33" i="9" l="1"/>
  <c r="G22" i="12" l="1"/>
  <c r="G17" i="12"/>
  <c r="G16" i="12"/>
  <c r="G11" i="12"/>
  <c r="G39" i="12"/>
  <c r="G34" i="12"/>
  <c r="G33" i="12"/>
  <c r="G28" i="12"/>
  <c r="G15" i="12" l="1"/>
  <c r="G14" i="12"/>
  <c r="G12" i="12"/>
  <c r="G32" i="12"/>
  <c r="G31" i="12"/>
  <c r="G29" i="12"/>
  <c r="G27" i="12"/>
  <c r="G26" i="12"/>
  <c r="G37" i="12"/>
  <c r="G36" i="12"/>
  <c r="G9" i="12"/>
  <c r="G10" i="12"/>
  <c r="G20" i="12"/>
  <c r="G19" i="12"/>
  <c r="G40" i="12" l="1"/>
  <c r="G23" i="12"/>
  <c r="G45" i="12" l="1"/>
  <c r="G26" i="7"/>
  <c r="G27" i="7"/>
  <c r="G43" i="12"/>
  <c r="G29" i="7" l="1"/>
  <c r="G31" i="7" s="1"/>
  <c r="G46" i="12"/>
  <c r="G47" i="12" s="1"/>
</calcChain>
</file>

<file path=xl/sharedStrings.xml><?xml version="1.0" encoding="utf-8"?>
<sst xmlns="http://schemas.openxmlformats.org/spreadsheetml/2006/main" count="595" uniqueCount="69">
  <si>
    <t>Rejon II</t>
  </si>
  <si>
    <t>Rejon III</t>
  </si>
  <si>
    <t>Rejon IV</t>
  </si>
  <si>
    <t>Rejon V</t>
  </si>
  <si>
    <t>Rejon VI</t>
  </si>
  <si>
    <t>Rejon VII</t>
  </si>
  <si>
    <t>Rejon IX</t>
  </si>
  <si>
    <t>L.p.</t>
  </si>
  <si>
    <t>Zakres prac</t>
  </si>
  <si>
    <t>Ilość jedn.</t>
  </si>
  <si>
    <t>strefa A</t>
  </si>
  <si>
    <t>ha</t>
  </si>
  <si>
    <t>strefa B</t>
  </si>
  <si>
    <t>strefa C</t>
  </si>
  <si>
    <t>Iloczyn wartości z kolumn nr 4, 5, 6</t>
  </si>
  <si>
    <t>Oczyszanie terenów zieleni przyulicznej</t>
  </si>
  <si>
    <t>Utrzymanie koszy</t>
  </si>
  <si>
    <t>szt.</t>
  </si>
  <si>
    <t>Utrzymanie dystrybutorów</t>
  </si>
  <si>
    <t>strefa D</t>
  </si>
  <si>
    <t>Razem poz. 2</t>
  </si>
  <si>
    <t>Oczyszczanie terenów zieleni parkowej</t>
  </si>
  <si>
    <t>Jedn. miary (JM)</t>
  </si>
  <si>
    <t>Oczyszczanie terenów zieleni - zima</t>
  </si>
  <si>
    <t>Oczyszczanie terenów zieleni  - zima</t>
  </si>
  <si>
    <t>Utrzymanie zieleni wskazanych obiektów zieleni na terenie Starego Miasta</t>
  </si>
  <si>
    <t>I. W zakresie utrzymania czystości (zieleń przyuliczna i parkowa)</t>
  </si>
  <si>
    <t>Oczyszczanie terenów zieleni - lato</t>
  </si>
  <si>
    <t>Oczyszczanie terenów zieleni  - lato</t>
  </si>
  <si>
    <t>II. W zakresie utrzymania zieleni wskazanych obiektów na terenie Starego Miasta</t>
  </si>
  <si>
    <t>Ilość miesięcy w 2021 roku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</si>
  <si>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</si>
  <si>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</si>
  <si>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</si>
  <si>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</si>
  <si>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</si>
  <si>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</si>
  <si>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</si>
  <si>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</si>
  <si>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</si>
  <si>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</si>
  <si>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</si>
  <si>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</si>
  <si>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</si>
  <si>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</si>
  <si>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Razem (poz. 1 + 2)</t>
  </si>
  <si>
    <t>Razem poz. 1</t>
  </si>
  <si>
    <t>2.7</t>
  </si>
  <si>
    <t>2.8</t>
  </si>
  <si>
    <t>2.9</t>
  </si>
  <si>
    <t>1.9</t>
  </si>
  <si>
    <t>1.10</t>
  </si>
  <si>
    <t>2.10</t>
  </si>
  <si>
    <t>2.11</t>
  </si>
  <si>
    <t>Punkt I (poz. 1 + 2)</t>
  </si>
  <si>
    <t xml:space="preserve">Razem (I + II) </t>
  </si>
  <si>
    <t xml:space="preserve">Oczyszczanie terenów zieleni </t>
  </si>
  <si>
    <t>Oczyszczanie terenów zieleni</t>
  </si>
  <si>
    <t>Kalkulacja ceny ofertowej w oparciu o ceny jednostkowe - tabela nr 1</t>
  </si>
  <si>
    <t>Cena jednostkowa  brutto za 1 JM na miesiąc</t>
  </si>
  <si>
    <t>Cena całkowita  brutto</t>
  </si>
  <si>
    <t>Rejon I</t>
  </si>
  <si>
    <t>Rejon VIII</t>
  </si>
  <si>
    <t>Oczyszcanie terenów zieleni</t>
  </si>
  <si>
    <t>Poz. 1+ 2</t>
  </si>
  <si>
    <t xml:space="preserve">Punkt II </t>
  </si>
  <si>
    <t>Podpis kwalifikowanym podpisem elektronicznym
 osoby (osób) upoważnionej (upoważnionych) do reprezentowania Wykonawcy/ów</t>
  </si>
  <si>
    <t xml:space="preserve">Uwaga: Brak wyceny którejkolwiek z pozycji w tabeli lub wpisanie wartości 0,00 zł w  załącznikach  do oferty  pn. Kalkulacja ceny ofertowej w oparciu o ceny jednostkowe – tabela nr 1 oraz Kalkulacja ceny ofertowej w oparciu o ceny jednostkowe – tabela   nr 2, skutkować będzie odrzuceniem oferty (w zakresie rejonu, na który Wykonawca złoży ofertę) </t>
  </si>
  <si>
    <t>Cena jednostkowa brutto za 1 JM na miesiąc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</si>
</sst>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0;[Red]0"/>
    <numFmt numFmtId="166" formatCode="[$-415]General"/>
    <numFmt numFmtId="167" formatCode="#,##0.00&quot; &quot;[$zł-415];[Red]&quot;-&quot;#,##0.00&quot; &quot;[$zł-415]"/>
    <numFmt numFmtId="168" formatCode="#,##0.00\ &quot;zł&quot;"/>
  </numFmts>
  <fonts count="18"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000000"/>
      <name val="Czcionka tekstu podstawowego1"/>
      <charset val="238"/>
    </font>
    <font>
      <sz val="11"/>
      <color rgb="FF000000"/>
      <name val="Czcionka tekstu podstawowego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64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/>
      <right/>
      <top style="thick">
        <color indexed="8"/>
      </top>
      <bottom style="thin">
        <color indexed="64"/>
      </bottom>
      <diagonal/>
    </border>
    <border>
      <left/>
      <right style="thin">
        <color indexed="64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</borders>
  <cellStyleXfs count="19">
    <xf numFmtId="0" fontId="0" fillId="0" borderId="0"/>
    <xf numFmtId="0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6" fontId="10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7" fontId="1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6" fillId="0" borderId="0"/>
  </cellStyleXfs>
  <cellXfs count="192">
    <xf numFmtId="0" fontId="0" fillId="0" borderId="0" xfId="0"/>
    <xf numFmtId="0" fontId="6" fillId="0" borderId="0" xfId="0" applyFont="1"/>
    <xf numFmtId="0" fontId="5" fillId="0" borderId="0" xfId="0" applyFont="1"/>
    <xf numFmtId="0" fontId="6" fillId="0" borderId="0" xfId="0" applyFont="1" applyBorder="1"/>
    <xf numFmtId="0" fontId="8" fillId="0" borderId="0" xfId="0" applyFont="1" applyBorder="1" applyAlignment="1">
      <alignment vertical="top"/>
    </xf>
    <xf numFmtId="0" fontId="6" fillId="0" borderId="0" xfId="0" applyFont="1" applyBorder="1" applyAlignment="1">
      <alignment horizontal="right" vertical="center"/>
    </xf>
    <xf numFmtId="0" fontId="8" fillId="0" borderId="0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/>
    </xf>
    <xf numFmtId="0" fontId="6" fillId="0" borderId="5" xfId="0" applyFont="1" applyBorder="1"/>
    <xf numFmtId="0" fontId="7" fillId="0" borderId="7" xfId="0" applyFont="1" applyBorder="1" applyAlignment="1">
      <alignment horizontal="center"/>
    </xf>
    <xf numFmtId="0" fontId="6" fillId="0" borderId="11" xfId="0" applyFont="1" applyBorder="1"/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/>
    <xf numFmtId="164" fontId="6" fillId="0" borderId="11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/>
    <xf numFmtId="0" fontId="6" fillId="0" borderId="14" xfId="0" applyFont="1" applyBorder="1" applyAlignment="1"/>
    <xf numFmtId="0" fontId="7" fillId="0" borderId="16" xfId="0" applyFont="1" applyBorder="1" applyAlignment="1">
      <alignment horizontal="center" vertical="top"/>
    </xf>
    <xf numFmtId="0" fontId="6" fillId="0" borderId="11" xfId="0" applyFont="1" applyFill="1" applyBorder="1" applyAlignment="1">
      <alignment vertical="center"/>
    </xf>
    <xf numFmtId="0" fontId="6" fillId="0" borderId="11" xfId="0" applyFont="1" applyBorder="1" applyAlignment="1">
      <alignment horizontal="left" vertical="center" wrapText="1"/>
    </xf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17" xfId="0" applyFont="1" applyBorder="1" applyAlignment="1">
      <alignment horizontal="center" vertical="center"/>
    </xf>
    <xf numFmtId="164" fontId="6" fillId="0" borderId="17" xfId="0" applyNumberFormat="1" applyFont="1" applyBorder="1" applyAlignment="1"/>
    <xf numFmtId="165" fontId="6" fillId="0" borderId="19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/>
    <xf numFmtId="0" fontId="6" fillId="0" borderId="0" xfId="0" applyFont="1" applyFill="1" applyAlignment="1"/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1" fontId="6" fillId="0" borderId="11" xfId="0" applyNumberFormat="1" applyFont="1" applyFill="1" applyBorder="1" applyAlignment="1">
      <alignment vertical="center"/>
    </xf>
    <xf numFmtId="164" fontId="9" fillId="0" borderId="6" xfId="0" applyNumberFormat="1" applyFont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right" vertical="center"/>
    </xf>
    <xf numFmtId="1" fontId="6" fillId="0" borderId="11" xfId="0" applyNumberFormat="1" applyFont="1" applyFill="1" applyBorder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7" xfId="0" applyNumberFormat="1" applyFont="1" applyBorder="1" applyAlignment="1"/>
    <xf numFmtId="0" fontId="6" fillId="0" borderId="11" xfId="0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vertical="center"/>
    </xf>
    <xf numFmtId="164" fontId="8" fillId="0" borderId="22" xfId="0" applyNumberFormat="1" applyFont="1" applyBorder="1" applyAlignment="1">
      <alignment horizontal="right" vertical="center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6" fillId="0" borderId="12" xfId="0" applyFont="1" applyFill="1" applyBorder="1" applyAlignment="1"/>
    <xf numFmtId="164" fontId="6" fillId="0" borderId="12" xfId="0" applyNumberFormat="1" applyFont="1" applyFill="1" applyBorder="1" applyAlignment="1"/>
    <xf numFmtId="165" fontId="6" fillId="0" borderId="13" xfId="0" applyNumberFormat="1" applyFont="1" applyFill="1" applyBorder="1" applyAlignment="1">
      <alignment horizontal="center" vertical="top"/>
    </xf>
    <xf numFmtId="164" fontId="6" fillId="0" borderId="15" xfId="0" applyNumberFormat="1" applyFont="1" applyFill="1" applyBorder="1" applyAlignment="1"/>
    <xf numFmtId="0" fontId="7" fillId="0" borderId="33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center"/>
    </xf>
    <xf numFmtId="2" fontId="6" fillId="0" borderId="25" xfId="0" applyNumberFormat="1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center" vertical="center"/>
    </xf>
    <xf numFmtId="164" fontId="6" fillId="0" borderId="25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/>
    <xf numFmtId="164" fontId="6" fillId="0" borderId="17" xfId="0" applyNumberFormat="1" applyFont="1" applyFill="1" applyBorder="1" applyAlignment="1"/>
    <xf numFmtId="165" fontId="6" fillId="0" borderId="19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/>
    <xf numFmtId="0" fontId="7" fillId="0" borderId="39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6" fillId="0" borderId="28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164" fontId="6" fillId="0" borderId="42" xfId="0" applyNumberFormat="1" applyFont="1" applyBorder="1" applyAlignment="1">
      <alignment horizontal="right" vertical="center"/>
    </xf>
    <xf numFmtId="164" fontId="8" fillId="0" borderId="22" xfId="0" applyNumberFormat="1" applyFont="1" applyFill="1" applyBorder="1" applyAlignment="1">
      <alignment horizontal="right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/>
    <xf numFmtId="164" fontId="9" fillId="0" borderId="45" xfId="0" applyNumberFormat="1" applyFont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164" fontId="6" fillId="0" borderId="22" xfId="0" applyNumberFormat="1" applyFont="1" applyFill="1" applyBorder="1" applyAlignment="1">
      <alignment vertical="center"/>
    </xf>
    <xf numFmtId="0" fontId="6" fillId="0" borderId="24" xfId="0" applyFont="1" applyBorder="1" applyAlignment="1"/>
    <xf numFmtId="164" fontId="6" fillId="0" borderId="24" xfId="0" applyNumberFormat="1" applyFont="1" applyBorder="1" applyAlignment="1"/>
    <xf numFmtId="165" fontId="6" fillId="0" borderId="3" xfId="0" applyNumberFormat="1" applyFont="1" applyBorder="1" applyAlignment="1">
      <alignment horizontal="center" vertical="center"/>
    </xf>
    <xf numFmtId="164" fontId="6" fillId="0" borderId="50" xfId="0" applyNumberFormat="1" applyFont="1" applyBorder="1" applyAlignment="1"/>
    <xf numFmtId="164" fontId="6" fillId="0" borderId="25" xfId="0" applyNumberFormat="1" applyFont="1" applyFill="1" applyBorder="1" applyAlignment="1">
      <alignment vertical="center"/>
    </xf>
    <xf numFmtId="0" fontId="6" fillId="0" borderId="51" xfId="0" applyFont="1" applyFill="1" applyBorder="1" applyAlignment="1"/>
    <xf numFmtId="164" fontId="6" fillId="0" borderId="51" xfId="0" applyNumberFormat="1" applyFont="1" applyFill="1" applyBorder="1" applyAlignment="1"/>
    <xf numFmtId="165" fontId="6" fillId="0" borderId="49" xfId="0" applyNumberFormat="1" applyFont="1" applyFill="1" applyBorder="1" applyAlignment="1">
      <alignment horizontal="center" vertical="top"/>
    </xf>
    <xf numFmtId="164" fontId="6" fillId="0" borderId="52" xfId="0" applyNumberFormat="1" applyFont="1" applyFill="1" applyBorder="1" applyAlignment="1"/>
    <xf numFmtId="2" fontId="6" fillId="0" borderId="25" xfId="0" applyNumberFormat="1" applyFont="1" applyFill="1" applyBorder="1" applyAlignment="1">
      <alignment vertical="center"/>
    </xf>
    <xf numFmtId="1" fontId="6" fillId="0" borderId="25" xfId="0" applyNumberFormat="1" applyFont="1" applyFill="1" applyBorder="1" applyAlignment="1">
      <alignment vertical="center"/>
    </xf>
    <xf numFmtId="0" fontId="7" fillId="0" borderId="39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168" fontId="6" fillId="0" borderId="11" xfId="3" applyNumberFormat="1" applyFont="1" applyFill="1" applyBorder="1" applyAlignment="1">
      <alignment horizontal="right" vertical="center"/>
    </xf>
    <xf numFmtId="1" fontId="6" fillId="0" borderId="11" xfId="0" applyNumberFormat="1" applyFont="1" applyFill="1" applyBorder="1" applyAlignment="1">
      <alignment horizontal="center" vertical="center"/>
    </xf>
    <xf numFmtId="44" fontId="6" fillId="0" borderId="11" xfId="0" applyNumberFormat="1" applyFont="1" applyFill="1" applyBorder="1" applyAlignment="1">
      <alignment vertical="center"/>
    </xf>
    <xf numFmtId="0" fontId="7" fillId="0" borderId="54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 wrapText="1"/>
    </xf>
    <xf numFmtId="0" fontId="6" fillId="0" borderId="58" xfId="0" applyFont="1" applyBorder="1" applyAlignment="1"/>
    <xf numFmtId="0" fontId="6" fillId="0" borderId="59" xfId="0" applyFont="1" applyBorder="1" applyAlignment="1"/>
    <xf numFmtId="0" fontId="6" fillId="0" borderId="60" xfId="0" applyFont="1" applyBorder="1" applyAlignment="1">
      <alignment horizontal="center" vertical="center"/>
    </xf>
    <xf numFmtId="0" fontId="6" fillId="0" borderId="60" xfId="0" applyFont="1" applyBorder="1" applyAlignment="1"/>
    <xf numFmtId="164" fontId="6" fillId="0" borderId="60" xfId="0" applyNumberFormat="1" applyFont="1" applyBorder="1" applyAlignment="1"/>
    <xf numFmtId="165" fontId="6" fillId="0" borderId="58" xfId="0" applyNumberFormat="1" applyFont="1" applyBorder="1" applyAlignment="1">
      <alignment horizontal="center" vertical="top"/>
    </xf>
    <xf numFmtId="164" fontId="6" fillId="0" borderId="52" xfId="0" applyNumberFormat="1" applyFont="1" applyBorder="1" applyAlignment="1"/>
    <xf numFmtId="164" fontId="6" fillId="0" borderId="61" xfId="0" applyNumberFormat="1" applyFont="1" applyBorder="1" applyAlignment="1">
      <alignment horizontal="right" vertical="center"/>
    </xf>
    <xf numFmtId="0" fontId="6" fillId="0" borderId="60" xfId="0" applyFont="1" applyFill="1" applyBorder="1" applyAlignment="1"/>
    <xf numFmtId="164" fontId="6" fillId="0" borderId="60" xfId="0" applyNumberFormat="1" applyFont="1" applyFill="1" applyBorder="1" applyAlignment="1"/>
    <xf numFmtId="165" fontId="6" fillId="0" borderId="58" xfId="0" applyNumberFormat="1" applyFont="1" applyFill="1" applyBorder="1" applyAlignment="1">
      <alignment horizontal="center" vertical="top"/>
    </xf>
    <xf numFmtId="49" fontId="6" fillId="0" borderId="60" xfId="0" applyNumberFormat="1" applyFont="1" applyFill="1" applyBorder="1" applyAlignment="1">
      <alignment horizontal="center" vertical="center"/>
    </xf>
    <xf numFmtId="44" fontId="5" fillId="0" borderId="0" xfId="0" applyNumberFormat="1" applyFont="1"/>
    <xf numFmtId="0" fontId="7" fillId="0" borderId="63" xfId="0" applyFont="1" applyBorder="1" applyAlignment="1">
      <alignment horizontal="center"/>
    </xf>
    <xf numFmtId="0" fontId="6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vertical="center" wrapText="1"/>
    </xf>
    <xf numFmtId="0" fontId="6" fillId="0" borderId="25" xfId="0" applyFont="1" applyBorder="1" applyAlignment="1">
      <alignment vertical="center"/>
    </xf>
    <xf numFmtId="1" fontId="6" fillId="0" borderId="25" xfId="0" applyNumberFormat="1" applyFont="1" applyFill="1" applyBorder="1" applyAlignment="1">
      <alignment horizontal="right" vertical="center"/>
    </xf>
    <xf numFmtId="0" fontId="7" fillId="0" borderId="63" xfId="0" applyFont="1" applyBorder="1" applyAlignment="1">
      <alignment horizontal="center" vertical="top"/>
    </xf>
    <xf numFmtId="0" fontId="6" fillId="0" borderId="25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/>
    </xf>
    <xf numFmtId="49" fontId="6" fillId="0" borderId="25" xfId="0" applyNumberFormat="1" applyFont="1" applyFill="1" applyBorder="1" applyAlignment="1">
      <alignment horizontal="center" vertical="center"/>
    </xf>
    <xf numFmtId="0" fontId="6" fillId="0" borderId="65" xfId="0" applyFont="1" applyBorder="1" applyAlignment="1"/>
    <xf numFmtId="0" fontId="6" fillId="0" borderId="62" xfId="0" applyFont="1" applyBorder="1" applyAlignment="1">
      <alignment horizontal="center" vertical="center"/>
    </xf>
    <xf numFmtId="0" fontId="6" fillId="0" borderId="62" xfId="0" applyFont="1" applyBorder="1" applyAlignment="1"/>
    <xf numFmtId="164" fontId="6" fillId="0" borderId="62" xfId="0" applyNumberFormat="1" applyFont="1" applyBorder="1" applyAlignment="1"/>
    <xf numFmtId="0" fontId="7" fillId="0" borderId="66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right" vertical="center"/>
    </xf>
    <xf numFmtId="0" fontId="6" fillId="0" borderId="69" xfId="0" applyFont="1" applyBorder="1" applyAlignment="1"/>
    <xf numFmtId="0" fontId="6" fillId="0" borderId="70" xfId="0" applyFont="1" applyBorder="1" applyAlignment="1"/>
    <xf numFmtId="0" fontId="6" fillId="0" borderId="71" xfId="0" applyFont="1" applyBorder="1" applyAlignment="1">
      <alignment horizontal="center" vertical="center"/>
    </xf>
    <xf numFmtId="0" fontId="6" fillId="0" borderId="71" xfId="0" applyFont="1" applyFill="1" applyBorder="1" applyAlignment="1"/>
    <xf numFmtId="164" fontId="6" fillId="0" borderId="71" xfId="0" applyNumberFormat="1" applyFont="1" applyFill="1" applyBorder="1" applyAlignment="1"/>
    <xf numFmtId="165" fontId="6" fillId="0" borderId="69" xfId="0" applyNumberFormat="1" applyFont="1" applyFill="1" applyBorder="1" applyAlignment="1">
      <alignment horizontal="center" vertical="top"/>
    </xf>
    <xf numFmtId="0" fontId="14" fillId="0" borderId="0" xfId="0" applyFont="1"/>
    <xf numFmtId="0" fontId="6" fillId="0" borderId="0" xfId="0" applyFont="1" applyBorder="1" applyAlignment="1">
      <alignment horizontal="right"/>
    </xf>
    <xf numFmtId="164" fontId="8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49" fontId="6" fillId="0" borderId="73" xfId="0" applyNumberFormat="1" applyFont="1" applyBorder="1" applyAlignment="1">
      <alignment horizontal="center" vertical="center"/>
    </xf>
    <xf numFmtId="49" fontId="6" fillId="0" borderId="76" xfId="0" applyNumberFormat="1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vertical="center"/>
    </xf>
    <xf numFmtId="1" fontId="6" fillId="0" borderId="76" xfId="0" applyNumberFormat="1" applyFont="1" applyFill="1" applyBorder="1" applyAlignment="1">
      <alignment vertical="center"/>
    </xf>
    <xf numFmtId="164" fontId="6" fillId="0" borderId="76" xfId="0" applyNumberFormat="1" applyFont="1" applyFill="1" applyBorder="1" applyAlignment="1">
      <alignment vertical="center"/>
    </xf>
    <xf numFmtId="0" fontId="6" fillId="0" borderId="77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2" fontId="6" fillId="0" borderId="76" xfId="0" applyNumberFormat="1" applyFont="1" applyFill="1" applyBorder="1" applyAlignment="1">
      <alignment vertical="center"/>
    </xf>
    <xf numFmtId="0" fontId="6" fillId="0" borderId="72" xfId="0" applyFont="1" applyBorder="1" applyAlignment="1">
      <alignment vertical="center" wrapText="1"/>
    </xf>
    <xf numFmtId="0" fontId="6" fillId="0" borderId="74" xfId="0" applyFont="1" applyBorder="1" applyAlignment="1">
      <alignment horizontal="center" vertical="center"/>
    </xf>
    <xf numFmtId="2" fontId="6" fillId="0" borderId="74" xfId="0" applyNumberFormat="1" applyFont="1" applyFill="1" applyBorder="1" applyAlignment="1">
      <alignment horizontal="right" vertical="center"/>
    </xf>
    <xf numFmtId="164" fontId="6" fillId="0" borderId="74" xfId="0" applyNumberFormat="1" applyFont="1" applyFill="1" applyBorder="1" applyAlignment="1">
      <alignment vertical="center"/>
    </xf>
    <xf numFmtId="0" fontId="6" fillId="0" borderId="74" xfId="0" applyFont="1" applyFill="1" applyBorder="1" applyAlignment="1">
      <alignment horizontal="center" vertical="center"/>
    </xf>
    <xf numFmtId="164" fontId="15" fillId="0" borderId="0" xfId="0" applyNumberFormat="1" applyFont="1"/>
    <xf numFmtId="164" fontId="6" fillId="0" borderId="47" xfId="0" applyNumberFormat="1" applyFont="1" applyFill="1" applyBorder="1" applyAlignment="1">
      <alignment vertical="center"/>
    </xf>
    <xf numFmtId="4" fontId="6" fillId="0" borderId="47" xfId="0" applyNumberFormat="1" applyFont="1" applyFill="1" applyBorder="1" applyAlignment="1">
      <alignment vertical="center"/>
    </xf>
    <xf numFmtId="0" fontId="5" fillId="0" borderId="0" xfId="0" applyFont="1" applyBorder="1"/>
    <xf numFmtId="164" fontId="8" fillId="0" borderId="78" xfId="0" applyNumberFormat="1" applyFont="1" applyBorder="1" applyAlignment="1">
      <alignment horizontal="right" vertical="center"/>
    </xf>
    <xf numFmtId="0" fontId="0" fillId="0" borderId="0" xfId="0" applyFont="1" applyAlignment="1">
      <alignment wrapText="1"/>
    </xf>
    <xf numFmtId="0" fontId="7" fillId="0" borderId="55" xfId="0" applyFont="1" applyFill="1" applyBorder="1" applyAlignment="1">
      <alignment horizontal="left" vertical="center"/>
    </xf>
    <xf numFmtId="0" fontId="7" fillId="0" borderId="56" xfId="0" applyFont="1" applyFill="1" applyBorder="1" applyAlignment="1">
      <alignment horizontal="left" vertical="center"/>
    </xf>
    <xf numFmtId="0" fontId="7" fillId="0" borderId="57" xfId="0" applyFont="1" applyFill="1" applyBorder="1" applyAlignment="1">
      <alignment horizontal="left" vertical="center"/>
    </xf>
    <xf numFmtId="0" fontId="6" fillId="0" borderId="0" xfId="0" applyFont="1" applyAlignment="1">
      <alignment horizontal="right"/>
    </xf>
    <xf numFmtId="0" fontId="6" fillId="0" borderId="21" xfId="0" applyFont="1" applyBorder="1" applyAlignment="1">
      <alignment horizontal="right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55" xfId="0" applyFont="1" applyBorder="1" applyAlignment="1">
      <alignment horizontal="left" vertical="center"/>
    </xf>
    <xf numFmtId="0" fontId="7" fillId="0" borderId="56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top" wrapText="1"/>
    </xf>
    <xf numFmtId="0" fontId="8" fillId="0" borderId="21" xfId="0" applyFont="1" applyBorder="1" applyAlignment="1">
      <alignment horizontal="right" vertical="top" wrapText="1"/>
    </xf>
    <xf numFmtId="0" fontId="7" fillId="0" borderId="23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7" fillId="0" borderId="67" xfId="0" applyFont="1" applyBorder="1" applyAlignment="1">
      <alignment horizontal="left" vertical="center"/>
    </xf>
    <xf numFmtId="0" fontId="7" fillId="0" borderId="68" xfId="0" applyFont="1" applyBorder="1" applyAlignment="1">
      <alignment horizontal="left" vertical="center"/>
    </xf>
    <xf numFmtId="0" fontId="17" fillId="0" borderId="0" xfId="0" applyFont="1" applyAlignment="1">
      <alignment wrapText="1"/>
    </xf>
  </cellXfs>
  <cellStyles count="19">
    <cellStyle name="Dziesiętny" xfId="3" builtinId="3"/>
    <cellStyle name="Dziesiętny 2" xfId="2"/>
    <cellStyle name="Dziesiętny 2 2" xfId="14"/>
    <cellStyle name="Dziesiętny 3" xfId="5"/>
    <cellStyle name="Dziesiętny 3 2" xfId="15"/>
    <cellStyle name="Dziesiętny 4" xfId="7"/>
    <cellStyle name="Excel Built-in Normal" xfId="8"/>
    <cellStyle name="Excel Built-in Normal 1" xfId="9"/>
    <cellStyle name="Heading" xfId="10"/>
    <cellStyle name="Heading1" xfId="11"/>
    <cellStyle name="Normalny" xfId="0" builtinId="0"/>
    <cellStyle name="Normalny 2" xfId="1"/>
    <cellStyle name="Normalny 2 2" xfId="16"/>
    <cellStyle name="Normalny 2 3" xfId="18"/>
    <cellStyle name="Normalny 3" xfId="4"/>
    <cellStyle name="Normalny 3 2" xfId="17"/>
    <cellStyle name="Normalny 4" xfId="6"/>
    <cellStyle name="Result" xfId="12"/>
    <cellStyle name="Result2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topLeftCell="A13" zoomScale="85" zoomScaleNormal="85" workbookViewId="0">
      <selection activeCell="E35" sqref="E35"/>
    </sheetView>
  </sheetViews>
  <sheetFormatPr defaultColWidth="9.140625" defaultRowHeight="12.75"/>
  <cols>
    <col min="1" max="1" width="6.7109375" style="2" customWidth="1"/>
    <col min="2" max="2" width="42.5703125" style="2" customWidth="1"/>
    <col min="3" max="3" width="8.7109375" style="2" customWidth="1"/>
    <col min="4" max="4" width="10.7109375" style="2" customWidth="1"/>
    <col min="5" max="5" width="19.85546875" style="2" customWidth="1"/>
    <col min="6" max="6" width="15.7109375" style="2" customWidth="1"/>
    <col min="7" max="7" width="21.42578125" style="2" customWidth="1"/>
    <col min="8" max="8" width="2.5703125" style="2" customWidth="1"/>
    <col min="9" max="16384" width="9.140625" style="2"/>
  </cols>
  <sheetData>
    <row r="1" spans="1:7" ht="15.75">
      <c r="F1" s="167"/>
      <c r="G1" s="167"/>
    </row>
    <row r="2" spans="1:7" ht="18.75">
      <c r="A2" s="4" t="s">
        <v>58</v>
      </c>
      <c r="B2" s="3"/>
      <c r="C2" s="3"/>
      <c r="D2" s="3"/>
      <c r="E2" s="3"/>
      <c r="F2" s="3"/>
      <c r="G2" s="3"/>
    </row>
    <row r="3" spans="1:7" ht="18.75">
      <c r="A3" s="6" t="s">
        <v>61</v>
      </c>
      <c r="B3" s="3"/>
      <c r="C3" s="3"/>
      <c r="D3" s="3"/>
      <c r="E3" s="3"/>
      <c r="F3" s="3"/>
      <c r="G3" s="5"/>
    </row>
    <row r="4" spans="1:7" ht="48" thickBot="1">
      <c r="A4" s="104" t="s">
        <v>7</v>
      </c>
      <c r="B4" s="104" t="s">
        <v>8</v>
      </c>
      <c r="C4" s="105" t="s">
        <v>22</v>
      </c>
      <c r="D4" s="105" t="s">
        <v>9</v>
      </c>
      <c r="E4" s="105" t="s">
        <v>59</v>
      </c>
      <c r="F4" s="105" t="s">
        <v>30</v>
      </c>
      <c r="G4" s="105" t="s">
        <v>60</v>
      </c>
    </row>
    <row r="5" spans="1:7" ht="17.25" thickTop="1" thickBo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10">
        <v>7</v>
      </c>
    </row>
    <row r="6" spans="1:7" ht="31.5" thickTop="1" thickBot="1">
      <c r="A6" s="11" t="s">
        <v>26</v>
      </c>
      <c r="B6" s="12"/>
      <c r="C6" s="12"/>
      <c r="D6" s="12"/>
      <c r="E6" s="12"/>
      <c r="F6" s="12"/>
      <c r="G6" s="41" t="s">
        <v>14</v>
      </c>
    </row>
    <row r="7" spans="1:7" ht="16.5" thickTop="1">
      <c r="A7" s="119">
        <v>1</v>
      </c>
      <c r="B7" s="55" t="s">
        <v>15</v>
      </c>
      <c r="C7" s="56"/>
      <c r="D7" s="56"/>
      <c r="E7" s="56"/>
      <c r="F7" s="56"/>
      <c r="G7" s="57"/>
    </row>
    <row r="8" spans="1:7" ht="15.75">
      <c r="A8" s="120"/>
      <c r="B8" s="169" t="s">
        <v>12</v>
      </c>
      <c r="C8" s="170"/>
      <c r="D8" s="170"/>
      <c r="E8" s="170"/>
      <c r="F8" s="170"/>
      <c r="G8" s="171"/>
    </row>
    <row r="9" spans="1:7" ht="15.75">
      <c r="A9" s="64" t="s">
        <v>31</v>
      </c>
      <c r="B9" s="121" t="s">
        <v>27</v>
      </c>
      <c r="C9" s="44" t="s">
        <v>11</v>
      </c>
      <c r="D9" s="65">
        <v>12.55</v>
      </c>
      <c r="E9" s="91"/>
      <c r="F9" s="66">
        <v>7</v>
      </c>
      <c r="G9" s="67">
        <f>ROUND((D9*E9*F9),2)</f>
        <v>0</v>
      </c>
    </row>
    <row r="10" spans="1:7" ht="15.75">
      <c r="A10" s="64" t="s">
        <v>32</v>
      </c>
      <c r="B10" s="121" t="s">
        <v>23</v>
      </c>
      <c r="C10" s="44" t="s">
        <v>11</v>
      </c>
      <c r="D10" s="65">
        <v>12.55</v>
      </c>
      <c r="E10" s="91"/>
      <c r="F10" s="66">
        <v>5</v>
      </c>
      <c r="G10" s="67">
        <f t="shared" ref="G10:G11" si="0">ROUND((D10*E10*F10),2)</f>
        <v>0</v>
      </c>
    </row>
    <row r="11" spans="1:7" ht="15.75">
      <c r="A11" s="64" t="s">
        <v>33</v>
      </c>
      <c r="B11" s="122" t="s">
        <v>16</v>
      </c>
      <c r="C11" s="44" t="s">
        <v>17</v>
      </c>
      <c r="D11" s="123">
        <v>16</v>
      </c>
      <c r="E11" s="91"/>
      <c r="F11" s="66">
        <v>12</v>
      </c>
      <c r="G11" s="67">
        <f t="shared" si="0"/>
        <v>0</v>
      </c>
    </row>
    <row r="12" spans="1:7" ht="15.75">
      <c r="A12" s="64"/>
      <c r="B12" s="172" t="s">
        <v>13</v>
      </c>
      <c r="C12" s="173"/>
      <c r="D12" s="173"/>
      <c r="E12" s="173"/>
      <c r="F12" s="173"/>
      <c r="G12" s="174"/>
    </row>
    <row r="13" spans="1:7" ht="15.75">
      <c r="A13" s="64" t="s">
        <v>34</v>
      </c>
      <c r="B13" s="121" t="s">
        <v>27</v>
      </c>
      <c r="C13" s="44" t="s">
        <v>11</v>
      </c>
      <c r="D13" s="65">
        <v>5.6100000000000012</v>
      </c>
      <c r="E13" s="91"/>
      <c r="F13" s="66">
        <v>7</v>
      </c>
      <c r="G13" s="91">
        <f>ROUND((D13*E13*F13),2)</f>
        <v>0</v>
      </c>
    </row>
    <row r="14" spans="1:7" ht="15.75">
      <c r="A14" s="64" t="s">
        <v>35</v>
      </c>
      <c r="B14" s="121" t="s">
        <v>23</v>
      </c>
      <c r="C14" s="44" t="s">
        <v>11</v>
      </c>
      <c r="D14" s="65">
        <v>5.6100000000000012</v>
      </c>
      <c r="E14" s="91"/>
      <c r="F14" s="66">
        <v>5</v>
      </c>
      <c r="G14" s="91">
        <f t="shared" ref="G14:G15" si="1">ROUND((D14*E14*F14),2)</f>
        <v>0</v>
      </c>
    </row>
    <row r="15" spans="1:7" ht="15.75">
      <c r="A15" s="64" t="s">
        <v>36</v>
      </c>
      <c r="B15" s="122" t="s">
        <v>16</v>
      </c>
      <c r="C15" s="44" t="s">
        <v>17</v>
      </c>
      <c r="D15" s="65">
        <v>3</v>
      </c>
      <c r="E15" s="91"/>
      <c r="F15" s="66">
        <v>12</v>
      </c>
      <c r="G15" s="91">
        <f t="shared" si="1"/>
        <v>0</v>
      </c>
    </row>
    <row r="16" spans="1:7" ht="15.75">
      <c r="A16" s="64"/>
      <c r="B16" s="172" t="s">
        <v>19</v>
      </c>
      <c r="C16" s="173"/>
      <c r="D16" s="173"/>
      <c r="E16" s="173"/>
      <c r="F16" s="173"/>
      <c r="G16" s="174"/>
    </row>
    <row r="17" spans="1:7" ht="15.75">
      <c r="A17" s="64" t="s">
        <v>37</v>
      </c>
      <c r="B17" s="121" t="s">
        <v>56</v>
      </c>
      <c r="C17" s="44" t="s">
        <v>11</v>
      </c>
      <c r="D17" s="65">
        <v>6.84</v>
      </c>
      <c r="E17" s="91"/>
      <c r="F17" s="66">
        <v>12</v>
      </c>
      <c r="G17" s="67">
        <f>ROUND((D17*E17*F17),2)</f>
        <v>0</v>
      </c>
    </row>
    <row r="18" spans="1:7" ht="16.5" thickBot="1">
      <c r="A18" s="64" t="s">
        <v>38</v>
      </c>
      <c r="B18" s="122" t="s">
        <v>16</v>
      </c>
      <c r="C18" s="44" t="s">
        <v>17</v>
      </c>
      <c r="D18" s="123">
        <v>8</v>
      </c>
      <c r="E18" s="91"/>
      <c r="F18" s="66">
        <v>12</v>
      </c>
      <c r="G18" s="67">
        <f>ROUND((D18*E18*F18),2)</f>
        <v>0</v>
      </c>
    </row>
    <row r="19" spans="1:7" ht="17.25" thickTop="1" thickBot="1">
      <c r="A19" s="64"/>
      <c r="B19" s="107"/>
      <c r="C19" s="108"/>
      <c r="D19" s="109"/>
      <c r="E19" s="110"/>
      <c r="F19" s="111" t="s">
        <v>46</v>
      </c>
      <c r="G19" s="112">
        <f>SUM(G9:G18)</f>
        <v>0</v>
      </c>
    </row>
    <row r="20" spans="1:7" ht="16.5" thickTop="1">
      <c r="A20" s="124">
        <v>2</v>
      </c>
      <c r="B20" s="52" t="s">
        <v>21</v>
      </c>
      <c r="C20" s="53"/>
      <c r="D20" s="53"/>
      <c r="E20" s="53"/>
      <c r="F20" s="53"/>
      <c r="G20" s="54"/>
    </row>
    <row r="21" spans="1:7" ht="15.75">
      <c r="A21" s="120"/>
      <c r="B21" s="169" t="s">
        <v>12</v>
      </c>
      <c r="C21" s="170"/>
      <c r="D21" s="170"/>
      <c r="E21" s="170"/>
      <c r="F21" s="170"/>
      <c r="G21" s="171"/>
    </row>
    <row r="22" spans="1:7" ht="15.75">
      <c r="A22" s="64" t="s">
        <v>39</v>
      </c>
      <c r="B22" s="125" t="s">
        <v>28</v>
      </c>
      <c r="C22" s="66" t="s">
        <v>11</v>
      </c>
      <c r="D22" s="96">
        <v>4</v>
      </c>
      <c r="E22" s="91"/>
      <c r="F22" s="66">
        <v>7</v>
      </c>
      <c r="G22" s="91">
        <f>ROUND((D22*E22*F22),2)</f>
        <v>0</v>
      </c>
    </row>
    <row r="23" spans="1:7" ht="15.75">
      <c r="A23" s="64" t="s">
        <v>40</v>
      </c>
      <c r="B23" s="125" t="s">
        <v>24</v>
      </c>
      <c r="C23" s="66" t="s">
        <v>11</v>
      </c>
      <c r="D23" s="96">
        <v>4</v>
      </c>
      <c r="E23" s="91"/>
      <c r="F23" s="66">
        <v>5</v>
      </c>
      <c r="G23" s="91">
        <f t="shared" ref="G23:G24" si="2">ROUND((D23*E23*F23),2)</f>
        <v>0</v>
      </c>
    </row>
    <row r="24" spans="1:7" ht="15.75">
      <c r="A24" s="64" t="s">
        <v>41</v>
      </c>
      <c r="B24" s="126" t="s">
        <v>16</v>
      </c>
      <c r="C24" s="66" t="s">
        <v>17</v>
      </c>
      <c r="D24" s="97">
        <v>7</v>
      </c>
      <c r="E24" s="91"/>
      <c r="F24" s="66">
        <v>12</v>
      </c>
      <c r="G24" s="91">
        <f t="shared" si="2"/>
        <v>0</v>
      </c>
    </row>
    <row r="25" spans="1:7" ht="15.75">
      <c r="A25" s="64"/>
      <c r="B25" s="164" t="s">
        <v>13</v>
      </c>
      <c r="C25" s="165"/>
      <c r="D25" s="165"/>
      <c r="E25" s="165"/>
      <c r="F25" s="165"/>
      <c r="G25" s="166"/>
    </row>
    <row r="26" spans="1:7" ht="18.75" customHeight="1">
      <c r="A26" s="127" t="s">
        <v>42</v>
      </c>
      <c r="B26" s="125" t="s">
        <v>27</v>
      </c>
      <c r="C26" s="66" t="s">
        <v>11</v>
      </c>
      <c r="D26" s="96">
        <v>2.39</v>
      </c>
      <c r="E26" s="91"/>
      <c r="F26" s="66">
        <v>7</v>
      </c>
      <c r="G26" s="91">
        <f>ROUND((D26*E26*F26),2)</f>
        <v>0</v>
      </c>
    </row>
    <row r="27" spans="1:7" ht="15.75">
      <c r="A27" s="127" t="s">
        <v>43</v>
      </c>
      <c r="B27" s="125" t="s">
        <v>24</v>
      </c>
      <c r="C27" s="66" t="s">
        <v>11</v>
      </c>
      <c r="D27" s="96">
        <v>2.39</v>
      </c>
      <c r="E27" s="91"/>
      <c r="F27" s="66">
        <v>5</v>
      </c>
      <c r="G27" s="91">
        <f t="shared" ref="G27:G28" si="3">ROUND((D27*E27*F27),2)</f>
        <v>0</v>
      </c>
    </row>
    <row r="28" spans="1:7" ht="15.75">
      <c r="A28" s="127" t="s">
        <v>44</v>
      </c>
      <c r="B28" s="126" t="s">
        <v>16</v>
      </c>
      <c r="C28" s="66" t="s">
        <v>17</v>
      </c>
      <c r="D28" s="97">
        <v>21</v>
      </c>
      <c r="E28" s="91"/>
      <c r="F28" s="66">
        <v>12</v>
      </c>
      <c r="G28" s="91">
        <f t="shared" si="3"/>
        <v>0</v>
      </c>
    </row>
    <row r="29" spans="1:7" ht="15.75">
      <c r="A29" s="146"/>
      <c r="B29" s="164" t="s">
        <v>19</v>
      </c>
      <c r="C29" s="165"/>
      <c r="D29" s="165"/>
      <c r="E29" s="165"/>
      <c r="F29" s="165"/>
      <c r="G29" s="166"/>
    </row>
    <row r="30" spans="1:7" ht="15.75">
      <c r="A30" s="146" t="s">
        <v>47</v>
      </c>
      <c r="B30" s="147" t="s">
        <v>63</v>
      </c>
      <c r="C30" s="66" t="s">
        <v>11</v>
      </c>
      <c r="D30" s="152">
        <v>0.63</v>
      </c>
      <c r="E30" s="149"/>
      <c r="F30" s="150">
        <v>12</v>
      </c>
      <c r="G30" s="151">
        <f>ROUND((D30*E30*F30),2)</f>
        <v>0</v>
      </c>
    </row>
    <row r="31" spans="1:7" ht="16.5" thickBot="1">
      <c r="A31" s="146" t="s">
        <v>48</v>
      </c>
      <c r="B31" s="147" t="s">
        <v>16</v>
      </c>
      <c r="C31" s="66" t="s">
        <v>17</v>
      </c>
      <c r="D31" s="148">
        <v>2</v>
      </c>
      <c r="E31" s="149"/>
      <c r="F31" s="150">
        <v>12</v>
      </c>
      <c r="G31" s="151">
        <f>ROUND((D31*E31*F31),2)</f>
        <v>0</v>
      </c>
    </row>
    <row r="32" spans="1:7" ht="17.25" thickTop="1" thickBot="1">
      <c r="A32" s="48"/>
      <c r="B32" s="128"/>
      <c r="C32" s="129"/>
      <c r="D32" s="130"/>
      <c r="E32" s="131"/>
      <c r="F32" s="31" t="s">
        <v>20</v>
      </c>
      <c r="G32" s="32">
        <f>SUM(G22:G31)</f>
        <v>0</v>
      </c>
    </row>
    <row r="33" spans="1:7" ht="17.25" thickTop="1" thickBot="1">
      <c r="A33" s="33"/>
      <c r="B33" s="33"/>
      <c r="C33" s="33"/>
      <c r="D33" s="33"/>
      <c r="E33" s="33"/>
      <c r="F33" s="33"/>
      <c r="G33" s="33"/>
    </row>
    <row r="34" spans="1:7" ht="19.5" thickBot="1">
      <c r="A34" s="1"/>
      <c r="B34" s="1"/>
      <c r="C34" s="1"/>
      <c r="D34" s="1"/>
      <c r="E34" s="167" t="s">
        <v>45</v>
      </c>
      <c r="F34" s="168"/>
      <c r="G34" s="51">
        <f>G19+G32</f>
        <v>0</v>
      </c>
    </row>
    <row r="35" spans="1:7" ht="15.75">
      <c r="A35" s="1"/>
      <c r="B35" s="1"/>
      <c r="C35" s="34"/>
      <c r="D35" s="34"/>
      <c r="E35" s="1"/>
      <c r="F35" s="1"/>
    </row>
    <row r="44" spans="1:7" ht="51">
      <c r="B44" s="191" t="s">
        <v>66</v>
      </c>
    </row>
    <row r="47" spans="1:7" ht="111" customHeight="1">
      <c r="B47" s="163" t="s">
        <v>67</v>
      </c>
    </row>
  </sheetData>
  <mergeCells count="8">
    <mergeCell ref="B29:G29"/>
    <mergeCell ref="E34:F34"/>
    <mergeCell ref="B25:G25"/>
    <mergeCell ref="F1:G1"/>
    <mergeCell ref="B8:G8"/>
    <mergeCell ref="B12:G12"/>
    <mergeCell ref="B16:G16"/>
    <mergeCell ref="B21:G21"/>
  </mergeCells>
  <pageMargins left="0.9055118110236221" right="0.15748031496062992" top="0.43307086614173229" bottom="0.27559055118110237" header="0.19685039370078741" footer="0.23622047244094491"/>
  <pageSetup paperSize="9" scale="70" firstPageNumber="107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zoomScale="85" zoomScaleNormal="85" workbookViewId="0">
      <selection activeCell="C36" sqref="C36"/>
    </sheetView>
  </sheetViews>
  <sheetFormatPr defaultColWidth="9.140625" defaultRowHeight="12.75"/>
  <cols>
    <col min="1" max="1" width="6.7109375" style="2" customWidth="1"/>
    <col min="2" max="2" width="42.5703125" style="2" customWidth="1"/>
    <col min="3" max="3" width="8.7109375" style="2" customWidth="1"/>
    <col min="4" max="4" width="10.7109375" style="2" customWidth="1"/>
    <col min="5" max="5" width="19.85546875" style="2" customWidth="1"/>
    <col min="6" max="6" width="15.7109375" style="2" customWidth="1"/>
    <col min="7" max="7" width="21.42578125" style="2" customWidth="1"/>
    <col min="8" max="8" width="2.5703125" style="2" customWidth="1"/>
    <col min="9" max="16384" width="9.140625" style="2"/>
  </cols>
  <sheetData>
    <row r="1" spans="1:7" ht="15.75">
      <c r="F1" s="167"/>
      <c r="G1" s="167"/>
    </row>
    <row r="2" spans="1:7" ht="18.75">
      <c r="A2" s="4" t="s">
        <v>58</v>
      </c>
      <c r="B2" s="3"/>
      <c r="C2" s="3"/>
      <c r="D2" s="3"/>
      <c r="E2" s="3"/>
      <c r="F2" s="3"/>
      <c r="G2" s="3"/>
    </row>
    <row r="3" spans="1:7" ht="18.75">
      <c r="A3" s="6" t="s">
        <v>0</v>
      </c>
      <c r="B3" s="3"/>
      <c r="C3" s="3"/>
      <c r="D3" s="3"/>
      <c r="E3" s="3"/>
      <c r="F3" s="3"/>
      <c r="G3" s="5"/>
    </row>
    <row r="4" spans="1:7" ht="48" thickBot="1">
      <c r="A4" s="104" t="s">
        <v>7</v>
      </c>
      <c r="B4" s="104" t="s">
        <v>8</v>
      </c>
      <c r="C4" s="105" t="s">
        <v>22</v>
      </c>
      <c r="D4" s="105" t="s">
        <v>9</v>
      </c>
      <c r="E4" s="105" t="s">
        <v>59</v>
      </c>
      <c r="F4" s="105" t="s">
        <v>30</v>
      </c>
      <c r="G4" s="105" t="s">
        <v>60</v>
      </c>
    </row>
    <row r="5" spans="1:7" ht="17.25" thickTop="1" thickBo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10">
        <v>7</v>
      </c>
    </row>
    <row r="6" spans="1:7" ht="31.5" thickTop="1" thickBot="1">
      <c r="A6" s="11" t="s">
        <v>26</v>
      </c>
      <c r="B6" s="12"/>
      <c r="C6" s="12"/>
      <c r="D6" s="12"/>
      <c r="E6" s="12"/>
      <c r="F6" s="12"/>
      <c r="G6" s="41" t="s">
        <v>14</v>
      </c>
    </row>
    <row r="7" spans="1:7" ht="16.5" thickTop="1">
      <c r="A7" s="13">
        <v>1</v>
      </c>
      <c r="B7" s="55" t="s">
        <v>15</v>
      </c>
      <c r="C7" s="56"/>
      <c r="D7" s="56"/>
      <c r="E7" s="56"/>
      <c r="F7" s="56"/>
      <c r="G7" s="57"/>
    </row>
    <row r="8" spans="1:7" ht="15.75">
      <c r="A8" s="15"/>
      <c r="B8" s="169" t="s">
        <v>12</v>
      </c>
      <c r="C8" s="170"/>
      <c r="D8" s="170"/>
      <c r="E8" s="170"/>
      <c r="F8" s="170"/>
      <c r="G8" s="171"/>
    </row>
    <row r="9" spans="1:7" ht="15.75">
      <c r="A9" s="45" t="s">
        <v>31</v>
      </c>
      <c r="B9" s="16" t="s">
        <v>27</v>
      </c>
      <c r="C9" s="15" t="s">
        <v>11</v>
      </c>
      <c r="D9" s="42">
        <v>42.71</v>
      </c>
      <c r="E9" s="19"/>
      <c r="F9" s="20">
        <v>7</v>
      </c>
      <c r="G9" s="46">
        <f>ROUND((D9*E9*F9),2)</f>
        <v>0</v>
      </c>
    </row>
    <row r="10" spans="1:7" ht="15.75">
      <c r="A10" s="45" t="s">
        <v>32</v>
      </c>
      <c r="B10" s="16" t="s">
        <v>23</v>
      </c>
      <c r="C10" s="15" t="s">
        <v>11</v>
      </c>
      <c r="D10" s="42">
        <v>42.71</v>
      </c>
      <c r="E10" s="19"/>
      <c r="F10" s="20">
        <v>5</v>
      </c>
      <c r="G10" s="46">
        <f t="shared" ref="G10:G11" si="0">ROUND((D10*E10*F10),2)</f>
        <v>0</v>
      </c>
    </row>
    <row r="11" spans="1:7" ht="15.75">
      <c r="A11" s="145" t="s">
        <v>33</v>
      </c>
      <c r="B11" s="153" t="s">
        <v>16</v>
      </c>
      <c r="C11" s="154" t="s">
        <v>17</v>
      </c>
      <c r="D11" s="155">
        <v>4</v>
      </c>
      <c r="E11" s="156"/>
      <c r="F11" s="157">
        <v>12</v>
      </c>
      <c r="G11" s="46">
        <f t="shared" si="0"/>
        <v>0</v>
      </c>
    </row>
    <row r="12" spans="1:7" ht="15.75">
      <c r="A12" s="45"/>
      <c r="B12" s="172" t="s">
        <v>13</v>
      </c>
      <c r="C12" s="173"/>
      <c r="D12" s="173"/>
      <c r="E12" s="173"/>
      <c r="F12" s="173"/>
      <c r="G12" s="174"/>
    </row>
    <row r="13" spans="1:7" ht="15.75">
      <c r="A13" s="45" t="s">
        <v>34</v>
      </c>
      <c r="B13" s="16" t="s">
        <v>27</v>
      </c>
      <c r="C13" s="15" t="s">
        <v>11</v>
      </c>
      <c r="D13" s="42">
        <v>14.02</v>
      </c>
      <c r="E13" s="19"/>
      <c r="F13" s="20">
        <v>7</v>
      </c>
      <c r="G13" s="46">
        <f>ROUND((D13*E13*F13),2)</f>
        <v>0</v>
      </c>
    </row>
    <row r="14" spans="1:7" ht="15.75">
      <c r="A14" s="45" t="s">
        <v>35</v>
      </c>
      <c r="B14" s="16" t="s">
        <v>23</v>
      </c>
      <c r="C14" s="15" t="s">
        <v>11</v>
      </c>
      <c r="D14" s="42">
        <v>14.02</v>
      </c>
      <c r="E14" s="19"/>
      <c r="F14" s="20">
        <v>5</v>
      </c>
      <c r="G14" s="46">
        <f>ROUND((D14*E14*F14),2)</f>
        <v>0</v>
      </c>
    </row>
    <row r="15" spans="1:7" ht="15.75">
      <c r="A15" s="45"/>
      <c r="B15" s="172" t="s">
        <v>19</v>
      </c>
      <c r="C15" s="173"/>
      <c r="D15" s="173"/>
      <c r="E15" s="173"/>
      <c r="F15" s="173"/>
      <c r="G15" s="174"/>
    </row>
    <row r="16" spans="1:7" ht="16.5" thickBot="1">
      <c r="A16" s="45" t="s">
        <v>36</v>
      </c>
      <c r="B16" s="16" t="s">
        <v>56</v>
      </c>
      <c r="C16" s="15" t="s">
        <v>11</v>
      </c>
      <c r="D16" s="42">
        <v>8.1</v>
      </c>
      <c r="E16" s="19"/>
      <c r="F16" s="20">
        <v>12</v>
      </c>
      <c r="G16" s="46">
        <f>ROUND((D16*E16*F16),2)</f>
        <v>0</v>
      </c>
    </row>
    <row r="17" spans="1:7" ht="17.25" thickTop="1" thickBot="1">
      <c r="A17" s="106"/>
      <c r="B17" s="107"/>
      <c r="C17" s="108"/>
      <c r="D17" s="114"/>
      <c r="E17" s="115"/>
      <c r="F17" s="116" t="s">
        <v>46</v>
      </c>
      <c r="G17" s="95">
        <f>SUM(G9+G10+G13+G14+G16)</f>
        <v>0</v>
      </c>
    </row>
    <row r="18" spans="1:7" ht="16.5" thickTop="1">
      <c r="A18" s="24">
        <v>2</v>
      </c>
      <c r="B18" s="52" t="s">
        <v>21</v>
      </c>
      <c r="C18" s="53"/>
      <c r="D18" s="62"/>
      <c r="E18" s="62"/>
      <c r="F18" s="62"/>
      <c r="G18" s="63"/>
    </row>
    <row r="19" spans="1:7" ht="15.75">
      <c r="A19" s="15"/>
      <c r="B19" s="169" t="s">
        <v>12</v>
      </c>
      <c r="C19" s="170"/>
      <c r="D19" s="170"/>
      <c r="E19" s="170"/>
      <c r="F19" s="170"/>
      <c r="G19" s="171"/>
    </row>
    <row r="20" spans="1:7" ht="15.75">
      <c r="A20" s="45" t="s">
        <v>39</v>
      </c>
      <c r="B20" s="16" t="s">
        <v>27</v>
      </c>
      <c r="C20" s="15" t="s">
        <v>11</v>
      </c>
      <c r="D20" s="50">
        <v>18.700000000000003</v>
      </c>
      <c r="E20" s="19"/>
      <c r="F20" s="20">
        <v>7</v>
      </c>
      <c r="G20" s="19">
        <f>ROUND((D20*E20*F20),2)</f>
        <v>0</v>
      </c>
    </row>
    <row r="21" spans="1:7" ht="15.75">
      <c r="A21" s="45" t="s">
        <v>40</v>
      </c>
      <c r="B21" s="16" t="s">
        <v>24</v>
      </c>
      <c r="C21" s="15" t="s">
        <v>11</v>
      </c>
      <c r="D21" s="50">
        <v>18.700000000000003</v>
      </c>
      <c r="E21" s="19"/>
      <c r="F21" s="20">
        <v>5</v>
      </c>
      <c r="G21" s="19">
        <f t="shared" ref="G21:G22" si="1">ROUND((D21*E21*F21),2)</f>
        <v>0</v>
      </c>
    </row>
    <row r="22" spans="1:7" ht="15.75">
      <c r="A22" s="45" t="s">
        <v>41</v>
      </c>
      <c r="B22" s="17" t="s">
        <v>16</v>
      </c>
      <c r="C22" s="15" t="s">
        <v>17</v>
      </c>
      <c r="D22" s="40">
        <v>27</v>
      </c>
      <c r="E22" s="19"/>
      <c r="F22" s="20">
        <v>12</v>
      </c>
      <c r="G22" s="19">
        <f t="shared" si="1"/>
        <v>0</v>
      </c>
    </row>
    <row r="23" spans="1:7" ht="15.75">
      <c r="A23" s="45"/>
      <c r="B23" s="172" t="s">
        <v>13</v>
      </c>
      <c r="C23" s="173"/>
      <c r="D23" s="173"/>
      <c r="E23" s="173"/>
      <c r="F23" s="173"/>
      <c r="G23" s="174"/>
    </row>
    <row r="24" spans="1:7" ht="15.75">
      <c r="A24" s="47" t="s">
        <v>42</v>
      </c>
      <c r="B24" s="16" t="s">
        <v>27</v>
      </c>
      <c r="C24" s="15" t="s">
        <v>11</v>
      </c>
      <c r="D24" s="50">
        <v>11.810000000000002</v>
      </c>
      <c r="E24" s="19"/>
      <c r="F24" s="20">
        <v>7</v>
      </c>
      <c r="G24" s="19">
        <f>ROUND((D24*E24*F24),2)</f>
        <v>0</v>
      </c>
    </row>
    <row r="25" spans="1:7" ht="15.75">
      <c r="A25" s="47" t="s">
        <v>43</v>
      </c>
      <c r="B25" s="16" t="s">
        <v>24</v>
      </c>
      <c r="C25" s="15" t="s">
        <v>11</v>
      </c>
      <c r="D25" s="50">
        <v>11.810000000000002</v>
      </c>
      <c r="E25" s="19"/>
      <c r="F25" s="20">
        <v>5</v>
      </c>
      <c r="G25" s="19">
        <f t="shared" ref="G25:G26" si="2">ROUND((D25*E25*F25),2)</f>
        <v>0</v>
      </c>
    </row>
    <row r="26" spans="1:7" ht="16.5" thickBot="1">
      <c r="A26" s="47" t="s">
        <v>44</v>
      </c>
      <c r="B26" s="17" t="s">
        <v>16</v>
      </c>
      <c r="C26" s="15" t="s">
        <v>17</v>
      </c>
      <c r="D26" s="40">
        <v>13</v>
      </c>
      <c r="E26" s="19"/>
      <c r="F26" s="20">
        <v>12</v>
      </c>
      <c r="G26" s="19">
        <f t="shared" si="2"/>
        <v>0</v>
      </c>
    </row>
    <row r="27" spans="1:7" ht="17.25" thickTop="1" thickBot="1">
      <c r="A27" s="48"/>
      <c r="B27" s="28"/>
      <c r="C27" s="29"/>
      <c r="D27" s="27"/>
      <c r="E27" s="30"/>
      <c r="F27" s="31" t="s">
        <v>20</v>
      </c>
      <c r="G27" s="32">
        <f>SUM(G20+G21+F22:G22+G24+G25+G26)</f>
        <v>0</v>
      </c>
    </row>
    <row r="28" spans="1:7" ht="17.25" thickTop="1" thickBot="1">
      <c r="A28" s="33"/>
      <c r="B28" s="33"/>
      <c r="C28" s="33"/>
      <c r="D28" s="33"/>
      <c r="E28" s="33"/>
      <c r="F28" s="33"/>
      <c r="G28" s="33"/>
    </row>
    <row r="29" spans="1:7" ht="19.5" thickBot="1">
      <c r="A29" s="1"/>
      <c r="B29" s="1"/>
      <c r="C29" s="1"/>
      <c r="D29" s="1"/>
      <c r="E29" s="167" t="s">
        <v>45</v>
      </c>
      <c r="F29" s="168"/>
      <c r="G29" s="79">
        <f>G17+G27</f>
        <v>0</v>
      </c>
    </row>
    <row r="30" spans="1:7" ht="15.75">
      <c r="A30" s="1"/>
      <c r="B30" s="1"/>
      <c r="C30" s="34"/>
      <c r="D30" s="34"/>
      <c r="E30" s="1"/>
      <c r="F30" s="1"/>
    </row>
    <row r="31" spans="1:7" ht="15.75">
      <c r="A31" s="35"/>
    </row>
    <row r="32" spans="1:7" ht="15.75">
      <c r="A32" s="36"/>
      <c r="E32"/>
      <c r="G32" s="118"/>
    </row>
    <row r="33" spans="1:6" ht="15.75">
      <c r="A33" s="36"/>
      <c r="C33" s="175"/>
      <c r="D33" s="175"/>
      <c r="E33" s="175"/>
      <c r="F33" s="175"/>
    </row>
    <row r="36" spans="1:6" ht="51">
      <c r="B36" s="191" t="s">
        <v>66</v>
      </c>
    </row>
    <row r="39" spans="1:6" ht="102">
      <c r="B39" s="163" t="s">
        <v>67</v>
      </c>
    </row>
  </sheetData>
  <mergeCells count="8">
    <mergeCell ref="E29:F29"/>
    <mergeCell ref="C33:F33"/>
    <mergeCell ref="F1:G1"/>
    <mergeCell ref="B8:G8"/>
    <mergeCell ref="B12:G12"/>
    <mergeCell ref="B15:G15"/>
    <mergeCell ref="B19:G19"/>
    <mergeCell ref="B23:G23"/>
  </mergeCells>
  <pageMargins left="0.9055118110236221" right="0.15748031496062992" top="0.43307086614173229" bottom="0.27559055118110237" header="0.19685039370078741" footer="0.23622047244094491"/>
  <pageSetup paperSize="9" scale="70" firstPageNumber="107" orientation="portrait" useFirstPageNumber="1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22" zoomScale="80" zoomScaleNormal="80" workbookViewId="0">
      <selection activeCell="C44" sqref="C44"/>
    </sheetView>
  </sheetViews>
  <sheetFormatPr defaultColWidth="9.140625" defaultRowHeight="12.75"/>
  <cols>
    <col min="1" max="1" width="6.7109375" style="2" customWidth="1"/>
    <col min="2" max="2" width="42.5703125" style="2" customWidth="1"/>
    <col min="3" max="3" width="8.7109375" style="2" customWidth="1"/>
    <col min="4" max="4" width="10.7109375" style="2" customWidth="1"/>
    <col min="5" max="5" width="19.85546875" style="2" customWidth="1"/>
    <col min="6" max="6" width="15.7109375" style="2" customWidth="1"/>
    <col min="7" max="7" width="21.42578125" style="2" customWidth="1"/>
    <col min="8" max="8" width="2.5703125" style="2" customWidth="1"/>
    <col min="9" max="16384" width="9.140625" style="2"/>
  </cols>
  <sheetData>
    <row r="1" spans="1:7" ht="15.75">
      <c r="F1" s="167"/>
      <c r="G1" s="167"/>
    </row>
    <row r="2" spans="1:7" ht="18.75">
      <c r="A2" s="4" t="s">
        <v>58</v>
      </c>
      <c r="B2" s="3"/>
      <c r="C2" s="3"/>
      <c r="D2" s="3"/>
      <c r="E2" s="3"/>
      <c r="F2" s="3"/>
      <c r="G2" s="3"/>
    </row>
    <row r="3" spans="1:7" ht="18.75">
      <c r="A3" s="6" t="s">
        <v>1</v>
      </c>
      <c r="B3" s="3"/>
      <c r="C3" s="3"/>
      <c r="D3" s="3"/>
      <c r="E3" s="3"/>
      <c r="F3" s="3"/>
      <c r="G3" s="5"/>
    </row>
    <row r="4" spans="1:7" ht="48" thickBot="1">
      <c r="A4" s="7" t="s">
        <v>7</v>
      </c>
      <c r="B4" s="7" t="s">
        <v>8</v>
      </c>
      <c r="C4" s="8" t="s">
        <v>22</v>
      </c>
      <c r="D4" s="8" t="s">
        <v>9</v>
      </c>
      <c r="E4" s="8" t="s">
        <v>59</v>
      </c>
      <c r="F4" s="8" t="s">
        <v>30</v>
      </c>
      <c r="G4" s="8" t="s">
        <v>60</v>
      </c>
    </row>
    <row r="5" spans="1:7" ht="17.25" thickTop="1" thickBo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10">
        <v>7</v>
      </c>
    </row>
    <row r="6" spans="1:7" ht="31.5" thickTop="1" thickBot="1">
      <c r="A6" s="11" t="s">
        <v>26</v>
      </c>
      <c r="B6" s="12"/>
      <c r="C6" s="12"/>
      <c r="D6" s="12"/>
      <c r="E6" s="12"/>
      <c r="F6" s="12"/>
      <c r="G6" s="41" t="s">
        <v>14</v>
      </c>
    </row>
    <row r="7" spans="1:7" ht="16.5" thickTop="1">
      <c r="A7" s="13">
        <v>1</v>
      </c>
      <c r="B7" s="55" t="s">
        <v>15</v>
      </c>
      <c r="C7" s="56"/>
      <c r="D7" s="56"/>
      <c r="E7" s="56"/>
      <c r="F7" s="56"/>
      <c r="G7" s="57"/>
    </row>
    <row r="8" spans="1:7" ht="15.75">
      <c r="A8" s="15"/>
      <c r="B8" s="179" t="s">
        <v>12</v>
      </c>
      <c r="C8" s="180"/>
      <c r="D8" s="180"/>
      <c r="E8" s="180"/>
      <c r="F8" s="180"/>
      <c r="G8" s="181"/>
    </row>
    <row r="9" spans="1:7" ht="15.75">
      <c r="A9" s="45" t="s">
        <v>31</v>
      </c>
      <c r="B9" s="16" t="s">
        <v>27</v>
      </c>
      <c r="C9" s="15" t="s">
        <v>11</v>
      </c>
      <c r="D9" s="42">
        <v>23.400000000000002</v>
      </c>
      <c r="E9" s="19"/>
      <c r="F9" s="20">
        <v>7</v>
      </c>
      <c r="G9" s="46">
        <f>ROUND((D9*E9*F9),2)</f>
        <v>0</v>
      </c>
    </row>
    <row r="10" spans="1:7" ht="15.75">
      <c r="A10" s="45" t="s">
        <v>32</v>
      </c>
      <c r="B10" s="16" t="s">
        <v>23</v>
      </c>
      <c r="C10" s="15" t="s">
        <v>11</v>
      </c>
      <c r="D10" s="42">
        <v>23.400000000000002</v>
      </c>
      <c r="E10" s="19"/>
      <c r="F10" s="20">
        <v>5</v>
      </c>
      <c r="G10" s="46">
        <f t="shared" ref="G10:G11" si="0">ROUND((D10*E10*F10),2)</f>
        <v>0</v>
      </c>
    </row>
    <row r="11" spans="1:7" ht="15.75">
      <c r="A11" s="64" t="s">
        <v>33</v>
      </c>
      <c r="B11" s="76" t="s">
        <v>16</v>
      </c>
      <c r="C11" s="44" t="s">
        <v>17</v>
      </c>
      <c r="D11" s="65">
        <v>38</v>
      </c>
      <c r="E11" s="91"/>
      <c r="F11" s="66">
        <v>12</v>
      </c>
      <c r="G11" s="46">
        <f t="shared" si="0"/>
        <v>0</v>
      </c>
    </row>
    <row r="12" spans="1:7" ht="15.75">
      <c r="A12" s="45"/>
      <c r="B12" s="169" t="s">
        <v>13</v>
      </c>
      <c r="C12" s="170"/>
      <c r="D12" s="170"/>
      <c r="E12" s="170"/>
      <c r="F12" s="170"/>
      <c r="G12" s="171"/>
    </row>
    <row r="13" spans="1:7" ht="15.75">
      <c r="A13" s="45" t="s">
        <v>34</v>
      </c>
      <c r="B13" s="16" t="s">
        <v>27</v>
      </c>
      <c r="C13" s="15" t="s">
        <v>11</v>
      </c>
      <c r="D13" s="42">
        <v>18.39</v>
      </c>
      <c r="E13" s="19"/>
      <c r="F13" s="20">
        <v>7</v>
      </c>
      <c r="G13" s="46">
        <f>ROUND((D13*E13*F13),2)</f>
        <v>0</v>
      </c>
    </row>
    <row r="14" spans="1:7" ht="15.75">
      <c r="A14" s="45" t="s">
        <v>35</v>
      </c>
      <c r="B14" s="16" t="s">
        <v>24</v>
      </c>
      <c r="C14" s="15" t="s">
        <v>11</v>
      </c>
      <c r="D14" s="42">
        <v>18.39</v>
      </c>
      <c r="E14" s="19"/>
      <c r="F14" s="20">
        <v>5</v>
      </c>
      <c r="G14" s="46">
        <f>ROUND((D14*E14*F14),2)</f>
        <v>0</v>
      </c>
    </row>
    <row r="15" spans="1:7" ht="15.75">
      <c r="A15" s="45"/>
      <c r="B15" s="176" t="s">
        <v>19</v>
      </c>
      <c r="C15" s="177"/>
      <c r="D15" s="177"/>
      <c r="E15" s="177"/>
      <c r="F15" s="177"/>
      <c r="G15" s="178"/>
    </row>
    <row r="16" spans="1:7" ht="16.5" thickBot="1">
      <c r="A16" s="45" t="s">
        <v>36</v>
      </c>
      <c r="B16" s="16" t="s">
        <v>56</v>
      </c>
      <c r="C16" s="15" t="s">
        <v>11</v>
      </c>
      <c r="D16" s="42">
        <v>3.9000000000000004</v>
      </c>
      <c r="E16" s="19"/>
      <c r="F16" s="20">
        <v>12</v>
      </c>
      <c r="G16" s="46">
        <f>ROUND((D16*E16*F16),2)</f>
        <v>0</v>
      </c>
    </row>
    <row r="17" spans="1:7" ht="17.25" thickTop="1" thickBot="1">
      <c r="A17" s="22"/>
      <c r="B17" s="23"/>
      <c r="C17" s="21"/>
      <c r="D17" s="58"/>
      <c r="E17" s="59"/>
      <c r="F17" s="60" t="s">
        <v>46</v>
      </c>
      <c r="G17" s="61">
        <f>G9+G10+G11+G13+G14+G16</f>
        <v>0</v>
      </c>
    </row>
    <row r="18" spans="1:7" ht="16.5" thickTop="1">
      <c r="A18" s="24">
        <v>2</v>
      </c>
      <c r="B18" s="72" t="s">
        <v>21</v>
      </c>
      <c r="C18" s="73"/>
      <c r="D18" s="74"/>
      <c r="E18" s="74"/>
      <c r="F18" s="74"/>
      <c r="G18" s="75"/>
    </row>
    <row r="19" spans="1:7" ht="15.75">
      <c r="A19" s="15"/>
      <c r="B19" s="169" t="s">
        <v>12</v>
      </c>
      <c r="C19" s="170"/>
      <c r="D19" s="170"/>
      <c r="E19" s="170"/>
      <c r="F19" s="170"/>
      <c r="G19" s="171"/>
    </row>
    <row r="20" spans="1:7" ht="15.75">
      <c r="A20" s="45" t="s">
        <v>39</v>
      </c>
      <c r="B20" s="16" t="s">
        <v>27</v>
      </c>
      <c r="C20" s="15" t="s">
        <v>11</v>
      </c>
      <c r="D20" s="50">
        <v>19.759999999999998</v>
      </c>
      <c r="E20" s="19"/>
      <c r="F20" s="20">
        <v>7</v>
      </c>
      <c r="G20" s="19">
        <f>ROUND((D20*E20*F20),2)</f>
        <v>0</v>
      </c>
    </row>
    <row r="21" spans="1:7" ht="15.75">
      <c r="A21" s="45" t="s">
        <v>40</v>
      </c>
      <c r="B21" s="16" t="s">
        <v>23</v>
      </c>
      <c r="C21" s="15" t="s">
        <v>11</v>
      </c>
      <c r="D21" s="50">
        <v>19.759999999999998</v>
      </c>
      <c r="E21" s="19"/>
      <c r="F21" s="20">
        <v>5</v>
      </c>
      <c r="G21" s="19">
        <f t="shared" ref="G21:G23" si="1">ROUND((D21*E21*F21),2)</f>
        <v>0</v>
      </c>
    </row>
    <row r="22" spans="1:7" ht="15.75">
      <c r="A22" s="45" t="s">
        <v>41</v>
      </c>
      <c r="B22" s="17" t="s">
        <v>16</v>
      </c>
      <c r="C22" s="15" t="s">
        <v>17</v>
      </c>
      <c r="D22" s="40">
        <v>190</v>
      </c>
      <c r="E22" s="19"/>
      <c r="F22" s="20">
        <v>12</v>
      </c>
      <c r="G22" s="19">
        <f t="shared" si="1"/>
        <v>0</v>
      </c>
    </row>
    <row r="23" spans="1:7" ht="15.75">
      <c r="A23" s="45" t="s">
        <v>42</v>
      </c>
      <c r="B23" s="17" t="s">
        <v>18</v>
      </c>
      <c r="C23" s="15" t="s">
        <v>17</v>
      </c>
      <c r="D23" s="40">
        <v>4</v>
      </c>
      <c r="E23" s="19"/>
      <c r="F23" s="20">
        <v>12</v>
      </c>
      <c r="G23" s="19">
        <f t="shared" si="1"/>
        <v>0</v>
      </c>
    </row>
    <row r="24" spans="1:7" ht="15.75">
      <c r="A24" s="45"/>
      <c r="B24" s="176" t="s">
        <v>13</v>
      </c>
      <c r="C24" s="177"/>
      <c r="D24" s="177"/>
      <c r="E24" s="177"/>
      <c r="F24" s="177"/>
      <c r="G24" s="178"/>
    </row>
    <row r="25" spans="1:7" ht="15.75">
      <c r="A25" s="47" t="s">
        <v>43</v>
      </c>
      <c r="B25" s="16" t="s">
        <v>27</v>
      </c>
      <c r="C25" s="15" t="s">
        <v>11</v>
      </c>
      <c r="D25" s="50">
        <v>5.45</v>
      </c>
      <c r="E25" s="19"/>
      <c r="F25" s="20">
        <v>7</v>
      </c>
      <c r="G25" s="19">
        <f>ROUND((D25*E25*F25),2)</f>
        <v>0</v>
      </c>
    </row>
    <row r="26" spans="1:7" ht="15.75">
      <c r="A26" s="47" t="s">
        <v>44</v>
      </c>
      <c r="B26" s="16" t="s">
        <v>23</v>
      </c>
      <c r="C26" s="15" t="s">
        <v>11</v>
      </c>
      <c r="D26" s="50">
        <v>5.45</v>
      </c>
      <c r="E26" s="19"/>
      <c r="F26" s="20">
        <v>5</v>
      </c>
      <c r="G26" s="19">
        <f t="shared" ref="G26:G27" si="2">ROUND((D26*E26*F26),2)</f>
        <v>0</v>
      </c>
    </row>
    <row r="27" spans="1:7" ht="15.75">
      <c r="A27" s="47" t="s">
        <v>47</v>
      </c>
      <c r="B27" s="17" t="s">
        <v>16</v>
      </c>
      <c r="C27" s="15" t="s">
        <v>17</v>
      </c>
      <c r="D27" s="40">
        <v>17</v>
      </c>
      <c r="E27" s="19"/>
      <c r="F27" s="20">
        <v>12</v>
      </c>
      <c r="G27" s="19">
        <f t="shared" si="2"/>
        <v>0</v>
      </c>
    </row>
    <row r="28" spans="1:7" ht="15.75">
      <c r="A28" s="47"/>
      <c r="B28" s="176" t="s">
        <v>19</v>
      </c>
      <c r="C28" s="177"/>
      <c r="D28" s="177"/>
      <c r="E28" s="177"/>
      <c r="F28" s="177"/>
      <c r="G28" s="178"/>
    </row>
    <row r="29" spans="1:7" ht="15.75">
      <c r="A29" s="47" t="s">
        <v>48</v>
      </c>
      <c r="B29" s="26" t="s">
        <v>56</v>
      </c>
      <c r="C29" s="15" t="s">
        <v>11</v>
      </c>
      <c r="D29" s="50">
        <v>2.94</v>
      </c>
      <c r="E29" s="19"/>
      <c r="F29" s="20">
        <v>12</v>
      </c>
      <c r="G29" s="19">
        <f>ROUND((D29*E29*F29),2)</f>
        <v>0</v>
      </c>
    </row>
    <row r="30" spans="1:7" ht="16.5" thickBot="1">
      <c r="A30" s="47" t="s">
        <v>49</v>
      </c>
      <c r="B30" s="17" t="s">
        <v>16</v>
      </c>
      <c r="C30" s="15" t="s">
        <v>17</v>
      </c>
      <c r="D30" s="40">
        <v>1</v>
      </c>
      <c r="E30" s="19"/>
      <c r="F30" s="20">
        <v>12</v>
      </c>
      <c r="G30" s="19">
        <f>ROUND((D30*E30*F30),2)</f>
        <v>0</v>
      </c>
    </row>
    <row r="31" spans="1:7" ht="17.25" thickTop="1" thickBot="1">
      <c r="A31" s="27"/>
      <c r="B31" s="28"/>
      <c r="C31" s="29"/>
      <c r="D31" s="68"/>
      <c r="E31" s="69"/>
      <c r="F31" s="70" t="s">
        <v>20</v>
      </c>
      <c r="G31" s="71">
        <f>SUM(G20,G21,G22,G23,G25,G26,G27,G29,G30)</f>
        <v>0</v>
      </c>
    </row>
    <row r="32" spans="1:7" ht="16.5" thickTop="1">
      <c r="A32" s="33"/>
      <c r="B32" s="33"/>
      <c r="C32" s="33"/>
      <c r="D32" s="33"/>
      <c r="E32" s="33"/>
      <c r="F32" s="33"/>
      <c r="G32" s="33"/>
    </row>
    <row r="33" spans="2:7" ht="18">
      <c r="F33" t="s">
        <v>64</v>
      </c>
      <c r="G33" s="158">
        <f>G17+G31</f>
        <v>0</v>
      </c>
    </row>
    <row r="40" spans="2:7">
      <c r="E40" s="141"/>
    </row>
    <row r="44" spans="2:7" ht="51">
      <c r="B44" s="191" t="s">
        <v>66</v>
      </c>
    </row>
    <row r="47" spans="2:7" ht="102">
      <c r="B47" s="163" t="s">
        <v>67</v>
      </c>
    </row>
  </sheetData>
  <mergeCells count="7">
    <mergeCell ref="B24:G24"/>
    <mergeCell ref="B28:G28"/>
    <mergeCell ref="F1:G1"/>
    <mergeCell ref="B8:G8"/>
    <mergeCell ref="B12:G12"/>
    <mergeCell ref="B15:G15"/>
    <mergeCell ref="B19:G19"/>
  </mergeCells>
  <pageMargins left="0.9055118110236221" right="0.15748031496062992" top="0.43307086614173229" bottom="0.27559055118110237" header="0.19685039370078741" footer="0.23622047244094491"/>
  <pageSetup paperSize="9" scale="65" firstPageNumber="107" orientation="portrait" useFirstPageNumber="1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opLeftCell="A49" zoomScale="115" zoomScaleNormal="115" workbookViewId="0">
      <selection activeCell="C54" sqref="C54"/>
    </sheetView>
  </sheetViews>
  <sheetFormatPr defaultColWidth="9.140625" defaultRowHeight="12.75"/>
  <cols>
    <col min="1" max="1" width="6.7109375" style="2" customWidth="1"/>
    <col min="2" max="2" width="42.5703125" style="2" customWidth="1"/>
    <col min="3" max="3" width="8.7109375" style="2" customWidth="1"/>
    <col min="4" max="4" width="10.7109375" style="2" customWidth="1"/>
    <col min="5" max="5" width="19.85546875" style="2" customWidth="1"/>
    <col min="6" max="6" width="15.7109375" style="2" customWidth="1"/>
    <col min="7" max="7" width="21.42578125" style="2" customWidth="1"/>
    <col min="8" max="8" width="2.5703125" style="2" customWidth="1"/>
    <col min="9" max="16384" width="9.140625" style="2"/>
  </cols>
  <sheetData>
    <row r="1" spans="1:7" ht="15.75">
      <c r="F1" s="167"/>
      <c r="G1" s="167"/>
    </row>
    <row r="2" spans="1:7" ht="18.75">
      <c r="A2" s="4" t="s">
        <v>58</v>
      </c>
      <c r="B2" s="3"/>
      <c r="C2" s="3"/>
      <c r="D2" s="3"/>
      <c r="E2" s="3"/>
      <c r="F2" s="3"/>
      <c r="G2" s="3"/>
    </row>
    <row r="3" spans="1:7" ht="18.75">
      <c r="A3" s="6" t="s">
        <v>2</v>
      </c>
      <c r="B3" s="3"/>
      <c r="C3" s="3"/>
      <c r="D3" s="3"/>
      <c r="E3" s="3"/>
      <c r="F3" s="3"/>
      <c r="G3" s="5"/>
    </row>
    <row r="4" spans="1:7" ht="48" thickBot="1">
      <c r="A4" s="104" t="s">
        <v>7</v>
      </c>
      <c r="B4" s="104" t="s">
        <v>8</v>
      </c>
      <c r="C4" s="105" t="s">
        <v>22</v>
      </c>
      <c r="D4" s="105" t="s">
        <v>9</v>
      </c>
      <c r="E4" s="105" t="s">
        <v>59</v>
      </c>
      <c r="F4" s="105" t="s">
        <v>30</v>
      </c>
      <c r="G4" s="105" t="s">
        <v>60</v>
      </c>
    </row>
    <row r="5" spans="1:7" ht="17.25" thickTop="1" thickBo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10">
        <v>7</v>
      </c>
    </row>
    <row r="6" spans="1:7" ht="31.5" thickTop="1" thickBot="1">
      <c r="A6" s="11" t="s">
        <v>26</v>
      </c>
      <c r="B6" s="12"/>
      <c r="C6" s="12"/>
      <c r="D6" s="12"/>
      <c r="E6" s="12"/>
      <c r="F6" s="12"/>
      <c r="G6" s="41" t="s">
        <v>14</v>
      </c>
    </row>
    <row r="7" spans="1:7" ht="16.5" thickTop="1">
      <c r="A7" s="13">
        <v>1</v>
      </c>
      <c r="B7" s="55" t="s">
        <v>15</v>
      </c>
      <c r="C7" s="56"/>
      <c r="D7" s="56"/>
      <c r="E7" s="56"/>
      <c r="F7" s="56"/>
      <c r="G7" s="57"/>
    </row>
    <row r="8" spans="1:7" ht="15.75">
      <c r="A8" s="14"/>
      <c r="B8" s="182" t="s">
        <v>10</v>
      </c>
      <c r="C8" s="183"/>
      <c r="D8" s="183"/>
      <c r="E8" s="183"/>
      <c r="F8" s="183"/>
      <c r="G8" s="184"/>
    </row>
    <row r="9" spans="1:7" ht="15.75">
      <c r="A9" s="45" t="s">
        <v>31</v>
      </c>
      <c r="B9" s="49" t="s">
        <v>27</v>
      </c>
      <c r="C9" s="20" t="s">
        <v>11</v>
      </c>
      <c r="D9" s="42">
        <v>1.8780000000000001</v>
      </c>
      <c r="E9" s="103"/>
      <c r="F9" s="102">
        <v>7</v>
      </c>
      <c r="G9" s="101">
        <f>ROUND((D9*E9*F9),2)</f>
        <v>0</v>
      </c>
    </row>
    <row r="10" spans="1:7" ht="15.75">
      <c r="A10" s="45" t="s">
        <v>32</v>
      </c>
      <c r="B10" s="49" t="s">
        <v>23</v>
      </c>
      <c r="C10" s="20" t="s">
        <v>11</v>
      </c>
      <c r="D10" s="42">
        <v>1.8780000000000001</v>
      </c>
      <c r="E10" s="103"/>
      <c r="F10" s="102">
        <v>5</v>
      </c>
      <c r="G10" s="101">
        <f t="shared" ref="G10:G12" si="0">ROUND((D10*E10*F10),2)</f>
        <v>0</v>
      </c>
    </row>
    <row r="11" spans="1:7" ht="15.75">
      <c r="A11" s="45" t="s">
        <v>33</v>
      </c>
      <c r="B11" s="25" t="s">
        <v>16</v>
      </c>
      <c r="C11" s="20" t="s">
        <v>17</v>
      </c>
      <c r="D11" s="42">
        <v>4</v>
      </c>
      <c r="E11" s="103"/>
      <c r="F11" s="102">
        <v>12</v>
      </c>
      <c r="G11" s="101">
        <f t="shared" si="0"/>
        <v>0</v>
      </c>
    </row>
    <row r="12" spans="1:7" ht="15.75">
      <c r="A12" s="45" t="s">
        <v>34</v>
      </c>
      <c r="B12" s="25" t="s">
        <v>18</v>
      </c>
      <c r="C12" s="20" t="s">
        <v>17</v>
      </c>
      <c r="D12" s="42">
        <v>2</v>
      </c>
      <c r="E12" s="103"/>
      <c r="F12" s="102">
        <v>12</v>
      </c>
      <c r="G12" s="101">
        <f t="shared" si="0"/>
        <v>0</v>
      </c>
    </row>
    <row r="13" spans="1:7" ht="15.75">
      <c r="A13" s="45"/>
      <c r="B13" s="164" t="s">
        <v>12</v>
      </c>
      <c r="C13" s="165"/>
      <c r="D13" s="165"/>
      <c r="E13" s="165"/>
      <c r="F13" s="165"/>
      <c r="G13" s="166"/>
    </row>
    <row r="14" spans="1:7" ht="15.75">
      <c r="A14" s="45" t="s">
        <v>35</v>
      </c>
      <c r="B14" s="49" t="s">
        <v>27</v>
      </c>
      <c r="C14" s="20" t="s">
        <v>11</v>
      </c>
      <c r="D14" s="42">
        <v>17.21</v>
      </c>
      <c r="E14" s="19"/>
      <c r="F14" s="20">
        <v>7</v>
      </c>
      <c r="G14" s="46">
        <f>ROUND((D14*E14*F14),2)</f>
        <v>0</v>
      </c>
    </row>
    <row r="15" spans="1:7" ht="15.75">
      <c r="A15" s="45" t="s">
        <v>36</v>
      </c>
      <c r="B15" s="49" t="s">
        <v>23</v>
      </c>
      <c r="C15" s="20" t="s">
        <v>11</v>
      </c>
      <c r="D15" s="42">
        <v>17.21</v>
      </c>
      <c r="E15" s="19"/>
      <c r="F15" s="20">
        <v>5</v>
      </c>
      <c r="G15" s="46">
        <f t="shared" ref="G15:G17" si="1">ROUND((D15*E15*F15),2)</f>
        <v>0</v>
      </c>
    </row>
    <row r="16" spans="1:7" ht="15.75">
      <c r="A16" s="45" t="s">
        <v>37</v>
      </c>
      <c r="B16" s="25" t="s">
        <v>16</v>
      </c>
      <c r="C16" s="20" t="s">
        <v>17</v>
      </c>
      <c r="D16" s="43">
        <v>13</v>
      </c>
      <c r="E16" s="19"/>
      <c r="F16" s="20">
        <v>12</v>
      </c>
      <c r="G16" s="46">
        <f t="shared" si="1"/>
        <v>0</v>
      </c>
    </row>
    <row r="17" spans="1:7" ht="15.75">
      <c r="A17" s="45" t="s">
        <v>38</v>
      </c>
      <c r="B17" s="25" t="s">
        <v>18</v>
      </c>
      <c r="C17" s="20" t="s">
        <v>17</v>
      </c>
      <c r="D17" s="43">
        <v>1</v>
      </c>
      <c r="E17" s="19"/>
      <c r="F17" s="20">
        <v>12</v>
      </c>
      <c r="G17" s="46">
        <f t="shared" si="1"/>
        <v>0</v>
      </c>
    </row>
    <row r="18" spans="1:7" ht="15.75">
      <c r="A18" s="45"/>
      <c r="B18" s="164" t="s">
        <v>13</v>
      </c>
      <c r="C18" s="165"/>
      <c r="D18" s="165"/>
      <c r="E18" s="165"/>
      <c r="F18" s="165"/>
      <c r="G18" s="166"/>
    </row>
    <row r="19" spans="1:7" ht="15.75">
      <c r="A19" s="45" t="s">
        <v>50</v>
      </c>
      <c r="B19" s="49" t="s">
        <v>27</v>
      </c>
      <c r="C19" s="20" t="s">
        <v>11</v>
      </c>
      <c r="D19" s="42">
        <v>2.6899999999999986</v>
      </c>
      <c r="E19" s="19"/>
      <c r="F19" s="20">
        <v>7</v>
      </c>
      <c r="G19" s="46">
        <f>ROUND((D19*E19*F19),2)</f>
        <v>0</v>
      </c>
    </row>
    <row r="20" spans="1:7" ht="15.75">
      <c r="A20" s="45" t="s">
        <v>51</v>
      </c>
      <c r="B20" s="49" t="s">
        <v>23</v>
      </c>
      <c r="C20" s="20" t="s">
        <v>11</v>
      </c>
      <c r="D20" s="42">
        <v>2.6899999999999986</v>
      </c>
      <c r="E20" s="19"/>
      <c r="F20" s="20">
        <v>5</v>
      </c>
      <c r="G20" s="46">
        <f>ROUND((D20*E20*F20),2)</f>
        <v>0</v>
      </c>
    </row>
    <row r="21" spans="1:7" ht="15.75">
      <c r="A21" s="45"/>
      <c r="B21" s="176" t="s">
        <v>19</v>
      </c>
      <c r="C21" s="177"/>
      <c r="D21" s="177"/>
      <c r="E21" s="177"/>
      <c r="F21" s="177"/>
      <c r="G21" s="178"/>
    </row>
    <row r="22" spans="1:7" ht="16.5" thickBot="1">
      <c r="A22" s="45" t="s">
        <v>36</v>
      </c>
      <c r="B22" s="16" t="s">
        <v>56</v>
      </c>
      <c r="C22" s="15" t="s">
        <v>11</v>
      </c>
      <c r="D22" s="42">
        <v>0.24</v>
      </c>
      <c r="E22" s="19"/>
      <c r="F22" s="20">
        <v>12</v>
      </c>
      <c r="G22" s="46">
        <f>ROUND((D22*E22*F22),2)</f>
        <v>0</v>
      </c>
    </row>
    <row r="23" spans="1:7" ht="17.25" thickTop="1" thickBot="1">
      <c r="A23" s="106"/>
      <c r="B23" s="107"/>
      <c r="C23" s="108"/>
      <c r="D23" s="109"/>
      <c r="E23" s="110"/>
      <c r="F23" s="111" t="s">
        <v>46</v>
      </c>
      <c r="G23" s="112">
        <f>SUM(G9,G10,G11,G12,G14,G15,G16,G17,G19,G20,G22)</f>
        <v>0</v>
      </c>
    </row>
    <row r="24" spans="1:7" ht="16.5" thickTop="1">
      <c r="A24" s="24">
        <v>2</v>
      </c>
      <c r="B24" s="52" t="s">
        <v>21</v>
      </c>
      <c r="C24" s="53"/>
      <c r="D24" s="53"/>
      <c r="E24" s="53"/>
      <c r="F24" s="53"/>
      <c r="G24" s="54"/>
    </row>
    <row r="25" spans="1:7" ht="15.75">
      <c r="A25" s="18"/>
      <c r="B25" s="182" t="s">
        <v>10</v>
      </c>
      <c r="C25" s="183"/>
      <c r="D25" s="183"/>
      <c r="E25" s="183"/>
      <c r="F25" s="183"/>
      <c r="G25" s="184"/>
    </row>
    <row r="26" spans="1:7" ht="15.75">
      <c r="A26" s="45" t="s">
        <v>39</v>
      </c>
      <c r="B26" s="49" t="s">
        <v>27</v>
      </c>
      <c r="C26" s="20" t="s">
        <v>11</v>
      </c>
      <c r="D26" s="50">
        <v>8</v>
      </c>
      <c r="E26" s="46"/>
      <c r="F26" s="20">
        <v>7</v>
      </c>
      <c r="G26" s="19">
        <f>ROUND((D26*E26*F26),2)</f>
        <v>0</v>
      </c>
    </row>
    <row r="27" spans="1:7" ht="15.75">
      <c r="A27" s="45" t="s">
        <v>40</v>
      </c>
      <c r="B27" s="49" t="s">
        <v>23</v>
      </c>
      <c r="C27" s="20" t="s">
        <v>11</v>
      </c>
      <c r="D27" s="50">
        <v>8</v>
      </c>
      <c r="E27" s="46"/>
      <c r="F27" s="20">
        <v>5</v>
      </c>
      <c r="G27" s="19">
        <f t="shared" ref="G27:G29" si="2">ROUND((D27*E27*F27),2)</f>
        <v>0</v>
      </c>
    </row>
    <row r="28" spans="1:7" ht="15.75">
      <c r="A28" s="45" t="s">
        <v>41</v>
      </c>
      <c r="B28" s="25" t="s">
        <v>16</v>
      </c>
      <c r="C28" s="20" t="s">
        <v>17</v>
      </c>
      <c r="D28" s="40">
        <v>97</v>
      </c>
      <c r="E28" s="19"/>
      <c r="F28" s="20">
        <v>12</v>
      </c>
      <c r="G28" s="19">
        <f t="shared" si="2"/>
        <v>0</v>
      </c>
    </row>
    <row r="29" spans="1:7" ht="15.75">
      <c r="A29" s="45" t="s">
        <v>42</v>
      </c>
      <c r="B29" s="25" t="s">
        <v>18</v>
      </c>
      <c r="C29" s="20" t="s">
        <v>17</v>
      </c>
      <c r="D29" s="40">
        <v>1</v>
      </c>
      <c r="E29" s="19"/>
      <c r="F29" s="20">
        <v>12</v>
      </c>
      <c r="G29" s="19">
        <f t="shared" si="2"/>
        <v>0</v>
      </c>
    </row>
    <row r="30" spans="1:7" ht="15.75">
      <c r="A30" s="45"/>
      <c r="B30" s="164" t="s">
        <v>12</v>
      </c>
      <c r="C30" s="165"/>
      <c r="D30" s="165"/>
      <c r="E30" s="165"/>
      <c r="F30" s="165"/>
      <c r="G30" s="166"/>
    </row>
    <row r="31" spans="1:7" ht="15.75">
      <c r="A31" s="45" t="s">
        <v>43</v>
      </c>
      <c r="B31" s="49" t="s">
        <v>27</v>
      </c>
      <c r="C31" s="20" t="s">
        <v>11</v>
      </c>
      <c r="D31" s="50">
        <v>12.559999999999997</v>
      </c>
      <c r="E31" s="19"/>
      <c r="F31" s="20">
        <v>7</v>
      </c>
      <c r="G31" s="19">
        <f>ROUND((D31*E31*F31),2)</f>
        <v>0</v>
      </c>
    </row>
    <row r="32" spans="1:7" ht="15.75">
      <c r="A32" s="45" t="s">
        <v>44</v>
      </c>
      <c r="B32" s="49" t="s">
        <v>23</v>
      </c>
      <c r="C32" s="20" t="s">
        <v>11</v>
      </c>
      <c r="D32" s="50">
        <v>12.559999999999997</v>
      </c>
      <c r="E32" s="19"/>
      <c r="F32" s="20">
        <v>5</v>
      </c>
      <c r="G32" s="19">
        <f t="shared" ref="G32:G34" si="3">ROUND((D32*E32*F32),2)</f>
        <v>0</v>
      </c>
    </row>
    <row r="33" spans="1:7" ht="15.75">
      <c r="A33" s="45" t="s">
        <v>47</v>
      </c>
      <c r="B33" s="25" t="s">
        <v>16</v>
      </c>
      <c r="C33" s="20" t="s">
        <v>17</v>
      </c>
      <c r="D33" s="40">
        <v>145</v>
      </c>
      <c r="E33" s="19"/>
      <c r="F33" s="20">
        <v>12</v>
      </c>
      <c r="G33" s="19">
        <f t="shared" si="3"/>
        <v>0</v>
      </c>
    </row>
    <row r="34" spans="1:7" ht="15.75">
      <c r="A34" s="45" t="s">
        <v>48</v>
      </c>
      <c r="B34" s="25" t="s">
        <v>18</v>
      </c>
      <c r="C34" s="20" t="s">
        <v>17</v>
      </c>
      <c r="D34" s="40">
        <v>5</v>
      </c>
      <c r="E34" s="19"/>
      <c r="F34" s="20">
        <v>12</v>
      </c>
      <c r="G34" s="19">
        <f t="shared" si="3"/>
        <v>0</v>
      </c>
    </row>
    <row r="35" spans="1:7" ht="15.75">
      <c r="A35" s="45"/>
      <c r="B35" s="164" t="s">
        <v>13</v>
      </c>
      <c r="C35" s="165"/>
      <c r="D35" s="165"/>
      <c r="E35" s="165"/>
      <c r="F35" s="165"/>
      <c r="G35" s="166"/>
    </row>
    <row r="36" spans="1:7" ht="15.75">
      <c r="A36" s="47" t="s">
        <v>49</v>
      </c>
      <c r="B36" s="49" t="s">
        <v>27</v>
      </c>
      <c r="C36" s="20" t="s">
        <v>11</v>
      </c>
      <c r="D36" s="50">
        <v>0.05</v>
      </c>
      <c r="E36" s="19"/>
      <c r="F36" s="20">
        <v>7</v>
      </c>
      <c r="G36" s="19">
        <f>ROUND((D36*E36*F36),2)</f>
        <v>0</v>
      </c>
    </row>
    <row r="37" spans="1:7" ht="15.75">
      <c r="A37" s="47" t="s">
        <v>52</v>
      </c>
      <c r="B37" s="49" t="s">
        <v>24</v>
      </c>
      <c r="C37" s="20" t="s">
        <v>11</v>
      </c>
      <c r="D37" s="50">
        <v>0.05</v>
      </c>
      <c r="E37" s="19"/>
      <c r="F37" s="20">
        <v>5</v>
      </c>
      <c r="G37" s="19">
        <f>ROUND((D37*E37*F37),2)</f>
        <v>0</v>
      </c>
    </row>
    <row r="38" spans="1:7" ht="15.75">
      <c r="A38" s="47"/>
      <c r="B38" s="164" t="s">
        <v>19</v>
      </c>
      <c r="C38" s="165"/>
      <c r="D38" s="165"/>
      <c r="E38" s="165"/>
      <c r="F38" s="165"/>
      <c r="G38" s="166"/>
    </row>
    <row r="39" spans="1:7" ht="16.5" thickBot="1">
      <c r="A39" s="47" t="s">
        <v>53</v>
      </c>
      <c r="B39" s="77" t="s">
        <v>57</v>
      </c>
      <c r="C39" s="20" t="s">
        <v>11</v>
      </c>
      <c r="D39" s="25">
        <v>0.45</v>
      </c>
      <c r="E39" s="19"/>
      <c r="F39" s="20">
        <v>12</v>
      </c>
      <c r="G39" s="19">
        <f>ROUND((D39*E39*F39),2)</f>
        <v>0</v>
      </c>
    </row>
    <row r="40" spans="1:7" ht="17.25" thickTop="1" thickBot="1">
      <c r="A40" s="48"/>
      <c r="B40" s="28"/>
      <c r="C40" s="29"/>
      <c r="D40" s="27"/>
      <c r="E40" s="30"/>
      <c r="F40" s="31" t="s">
        <v>20</v>
      </c>
      <c r="G40" s="32">
        <f>SUM(G26:G29,G31:G34,G36:G37,G39)</f>
        <v>0</v>
      </c>
    </row>
    <row r="41" spans="1:7" ht="17.25" thickTop="1" thickBot="1">
      <c r="A41" s="33"/>
      <c r="B41" s="33"/>
      <c r="C41" s="33"/>
      <c r="D41" s="33"/>
      <c r="E41" s="33"/>
      <c r="F41" s="33"/>
      <c r="G41" s="33"/>
    </row>
    <row r="42" spans="1:7" ht="31.5" thickTop="1" thickBot="1">
      <c r="A42" s="187" t="s">
        <v>29</v>
      </c>
      <c r="B42" s="188"/>
      <c r="C42" s="188"/>
      <c r="D42" s="188"/>
      <c r="E42" s="188"/>
      <c r="F42" s="81"/>
      <c r="G42" s="82" t="s">
        <v>14</v>
      </c>
    </row>
    <row r="43" spans="1:7" ht="33" thickTop="1" thickBot="1">
      <c r="A43" s="80">
        <v>1</v>
      </c>
      <c r="B43" s="83" t="s">
        <v>25</v>
      </c>
      <c r="C43" s="84" t="s">
        <v>11</v>
      </c>
      <c r="D43" s="160">
        <v>9.5499999999999989</v>
      </c>
      <c r="E43" s="159"/>
      <c r="F43" s="85">
        <v>12</v>
      </c>
      <c r="G43" s="86">
        <f>ROUND((D43*E43*F43),2)</f>
        <v>0</v>
      </c>
    </row>
    <row r="44" spans="1:7" ht="17.25" thickTop="1" thickBot="1">
      <c r="A44" s="33"/>
      <c r="B44" s="33"/>
      <c r="C44" s="33"/>
      <c r="D44" s="33"/>
      <c r="E44" s="33"/>
      <c r="F44" s="33"/>
      <c r="G44" s="33"/>
    </row>
    <row r="45" spans="1:7" ht="15.75">
      <c r="A45" s="33"/>
      <c r="B45" s="33"/>
      <c r="C45" s="33"/>
      <c r="E45" s="167" t="s">
        <v>54</v>
      </c>
      <c r="F45" s="168"/>
      <c r="G45" s="78">
        <f>G23+G40</f>
        <v>0</v>
      </c>
    </row>
    <row r="46" spans="1:7" ht="16.5" thickBot="1">
      <c r="A46" s="1"/>
      <c r="B46" s="1"/>
      <c r="C46" s="1"/>
      <c r="E46" s="167" t="s">
        <v>65</v>
      </c>
      <c r="F46" s="168"/>
      <c r="G46" s="113">
        <f>G43</f>
        <v>0</v>
      </c>
    </row>
    <row r="47" spans="1:7" ht="19.5" thickBot="1">
      <c r="A47" s="1"/>
      <c r="B47" s="1"/>
      <c r="C47" s="34"/>
      <c r="E47" s="185" t="s">
        <v>55</v>
      </c>
      <c r="F47" s="186"/>
      <c r="G47" s="79">
        <f>G45+G46</f>
        <v>0</v>
      </c>
    </row>
    <row r="54" spans="2:2" ht="51">
      <c r="B54" s="191" t="s">
        <v>66</v>
      </c>
    </row>
    <row r="57" spans="2:2" ht="102">
      <c r="B57" s="163" t="s">
        <v>67</v>
      </c>
    </row>
  </sheetData>
  <mergeCells count="13">
    <mergeCell ref="E45:F45"/>
    <mergeCell ref="E46:F46"/>
    <mergeCell ref="E47:F47"/>
    <mergeCell ref="B35:G35"/>
    <mergeCell ref="B38:G38"/>
    <mergeCell ref="A42:E42"/>
    <mergeCell ref="B30:G30"/>
    <mergeCell ref="F1:G1"/>
    <mergeCell ref="B8:G8"/>
    <mergeCell ref="B13:G13"/>
    <mergeCell ref="B18:G18"/>
    <mergeCell ref="B25:G25"/>
    <mergeCell ref="B21:G21"/>
  </mergeCells>
  <pageMargins left="0.9055118110236221" right="0.15748031496062992" top="0.43307086614173229" bottom="0.27559055118110237" header="0.19685039370078741" footer="0.23622047244094491"/>
  <pageSetup paperSize="9" scale="60" firstPageNumber="107" orientation="portrait" useFirstPageNumber="1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28" workbookViewId="0">
      <selection activeCell="C41" sqref="C41"/>
    </sheetView>
  </sheetViews>
  <sheetFormatPr defaultColWidth="9.140625" defaultRowHeight="12.75"/>
  <cols>
    <col min="1" max="1" width="6.7109375" style="2" customWidth="1"/>
    <col min="2" max="2" width="42.5703125" style="2" customWidth="1"/>
    <col min="3" max="3" width="8.7109375" style="2" customWidth="1"/>
    <col min="4" max="4" width="10.7109375" style="2" customWidth="1"/>
    <col min="5" max="5" width="19.85546875" style="2" customWidth="1"/>
    <col min="6" max="6" width="15.7109375" style="2" customWidth="1"/>
    <col min="7" max="7" width="21.42578125" style="2" customWidth="1"/>
    <col min="8" max="8" width="2.5703125" style="2" customWidth="1"/>
    <col min="9" max="16384" width="9.140625" style="2"/>
  </cols>
  <sheetData>
    <row r="1" spans="1:7" ht="15.75">
      <c r="F1" s="167"/>
      <c r="G1" s="167"/>
    </row>
    <row r="2" spans="1:7" ht="18.75">
      <c r="A2" s="4" t="s">
        <v>58</v>
      </c>
      <c r="B2" s="3"/>
      <c r="C2" s="3"/>
      <c r="D2" s="3"/>
      <c r="E2" s="3"/>
      <c r="F2" s="3"/>
      <c r="G2" s="3"/>
    </row>
    <row r="3" spans="1:7" ht="18.75">
      <c r="A3" s="6" t="s">
        <v>3</v>
      </c>
      <c r="B3" s="3"/>
      <c r="C3" s="3"/>
      <c r="D3" s="3"/>
      <c r="E3" s="3"/>
      <c r="F3" s="3"/>
      <c r="G3" s="5"/>
    </row>
    <row r="4" spans="1:7" ht="48" thickBot="1">
      <c r="A4" s="7" t="s">
        <v>7</v>
      </c>
      <c r="B4" s="7" t="s">
        <v>8</v>
      </c>
      <c r="C4" s="8" t="s">
        <v>22</v>
      </c>
      <c r="D4" s="8" t="s">
        <v>9</v>
      </c>
      <c r="E4" s="8" t="s">
        <v>59</v>
      </c>
      <c r="F4" s="8" t="s">
        <v>30</v>
      </c>
      <c r="G4" s="8" t="s">
        <v>60</v>
      </c>
    </row>
    <row r="5" spans="1:7" ht="17.25" thickTop="1" thickBo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10">
        <v>7</v>
      </c>
    </row>
    <row r="6" spans="1:7" ht="31.5" thickTop="1" thickBot="1">
      <c r="A6" s="11" t="s">
        <v>26</v>
      </c>
      <c r="B6" s="12"/>
      <c r="C6" s="12"/>
      <c r="D6" s="12"/>
      <c r="E6" s="12"/>
      <c r="F6" s="12"/>
      <c r="G6" s="41" t="s">
        <v>14</v>
      </c>
    </row>
    <row r="7" spans="1:7" ht="16.5" thickTop="1">
      <c r="A7" s="13">
        <v>1</v>
      </c>
      <c r="B7" s="55" t="s">
        <v>15</v>
      </c>
      <c r="C7" s="56"/>
      <c r="D7" s="56"/>
      <c r="E7" s="56"/>
      <c r="F7" s="56"/>
      <c r="G7" s="57"/>
    </row>
    <row r="8" spans="1:7" ht="15.75">
      <c r="A8" s="15"/>
      <c r="B8" s="169" t="s">
        <v>12</v>
      </c>
      <c r="C8" s="170"/>
      <c r="D8" s="170"/>
      <c r="E8" s="170"/>
      <c r="F8" s="170"/>
      <c r="G8" s="171"/>
    </row>
    <row r="9" spans="1:7" ht="15.75">
      <c r="A9" s="45" t="s">
        <v>31</v>
      </c>
      <c r="B9" s="16" t="s">
        <v>27</v>
      </c>
      <c r="C9" s="15" t="s">
        <v>11</v>
      </c>
      <c r="D9" s="42">
        <v>18.52</v>
      </c>
      <c r="E9" s="19"/>
      <c r="F9" s="20">
        <v>7</v>
      </c>
      <c r="G9" s="46">
        <f>ROUND((D9*E9*F9),2)</f>
        <v>0</v>
      </c>
    </row>
    <row r="10" spans="1:7" ht="15.75">
      <c r="A10" s="45" t="s">
        <v>32</v>
      </c>
      <c r="B10" s="16" t="s">
        <v>23</v>
      </c>
      <c r="C10" s="15" t="s">
        <v>11</v>
      </c>
      <c r="D10" s="42">
        <v>18.52</v>
      </c>
      <c r="E10" s="19"/>
      <c r="F10" s="20">
        <v>5</v>
      </c>
      <c r="G10" s="46">
        <f t="shared" ref="G10:G11" si="0">ROUND((D10*E10*F10),2)</f>
        <v>0</v>
      </c>
    </row>
    <row r="11" spans="1:7" ht="15.75">
      <c r="A11" s="45" t="s">
        <v>33</v>
      </c>
      <c r="B11" s="17" t="s">
        <v>16</v>
      </c>
      <c r="C11" s="15" t="s">
        <v>17</v>
      </c>
      <c r="D11" s="43">
        <v>7</v>
      </c>
      <c r="E11" s="19"/>
      <c r="F11" s="20">
        <v>12</v>
      </c>
      <c r="G11" s="46">
        <f t="shared" si="0"/>
        <v>0</v>
      </c>
    </row>
    <row r="12" spans="1:7" ht="15.75">
      <c r="A12" s="45"/>
      <c r="B12" s="176" t="s">
        <v>13</v>
      </c>
      <c r="C12" s="177"/>
      <c r="D12" s="177"/>
      <c r="E12" s="177"/>
      <c r="F12" s="177"/>
      <c r="G12" s="178"/>
    </row>
    <row r="13" spans="1:7" ht="15.75">
      <c r="A13" s="45" t="s">
        <v>34</v>
      </c>
      <c r="B13" s="16" t="s">
        <v>27</v>
      </c>
      <c r="C13" s="15" t="s">
        <v>11</v>
      </c>
      <c r="D13" s="42">
        <v>30.289999999999996</v>
      </c>
      <c r="E13" s="19"/>
      <c r="F13" s="20">
        <v>7</v>
      </c>
      <c r="G13" s="46">
        <f>ROUND((D13*E13*F13),2)</f>
        <v>0</v>
      </c>
    </row>
    <row r="14" spans="1:7" ht="15.75">
      <c r="A14" s="45" t="s">
        <v>35</v>
      </c>
      <c r="B14" s="16" t="s">
        <v>23</v>
      </c>
      <c r="C14" s="15" t="s">
        <v>11</v>
      </c>
      <c r="D14" s="42">
        <v>30.289999999999996</v>
      </c>
      <c r="E14" s="19"/>
      <c r="F14" s="20">
        <v>5</v>
      </c>
      <c r="G14" s="46">
        <f t="shared" ref="G14:G15" si="1">ROUND((D14*E14*F14),2)</f>
        <v>0</v>
      </c>
    </row>
    <row r="15" spans="1:7" ht="15.75">
      <c r="A15" s="45" t="s">
        <v>36</v>
      </c>
      <c r="B15" s="17" t="s">
        <v>16</v>
      </c>
      <c r="C15" s="15" t="s">
        <v>17</v>
      </c>
      <c r="D15" s="43">
        <v>14</v>
      </c>
      <c r="E15" s="19"/>
      <c r="F15" s="20">
        <v>12</v>
      </c>
      <c r="G15" s="46">
        <f t="shared" si="1"/>
        <v>0</v>
      </c>
    </row>
    <row r="16" spans="1:7" ht="15.75">
      <c r="A16" s="45"/>
      <c r="B16" s="176" t="s">
        <v>19</v>
      </c>
      <c r="C16" s="177"/>
      <c r="D16" s="177"/>
      <c r="E16" s="177"/>
      <c r="F16" s="177"/>
      <c r="G16" s="178"/>
    </row>
    <row r="17" spans="1:7" ht="15.75">
      <c r="A17" s="45" t="s">
        <v>37</v>
      </c>
      <c r="B17" s="16" t="s">
        <v>56</v>
      </c>
      <c r="C17" s="15" t="s">
        <v>11</v>
      </c>
      <c r="D17" s="42">
        <v>6.8899999999999988</v>
      </c>
      <c r="E17" s="19"/>
      <c r="F17" s="20">
        <v>12</v>
      </c>
      <c r="G17" s="46">
        <f>ROUND((D17*E17*F17),2)</f>
        <v>0</v>
      </c>
    </row>
    <row r="18" spans="1:7" ht="16.5" thickBot="1">
      <c r="A18" s="45" t="s">
        <v>38</v>
      </c>
      <c r="B18" s="17" t="s">
        <v>16</v>
      </c>
      <c r="C18" s="15" t="s">
        <v>17</v>
      </c>
      <c r="D18" s="43">
        <v>1</v>
      </c>
      <c r="E18" s="19"/>
      <c r="F18" s="20">
        <v>12</v>
      </c>
      <c r="G18" s="46">
        <f>ROUND((D18*E18*F18),2)</f>
        <v>0</v>
      </c>
    </row>
    <row r="19" spans="1:7" ht="17.25" thickTop="1" thickBot="1">
      <c r="A19" s="22"/>
      <c r="B19" s="23"/>
      <c r="C19" s="21"/>
      <c r="D19" s="58"/>
      <c r="E19" s="59"/>
      <c r="F19" s="60" t="s">
        <v>46</v>
      </c>
      <c r="G19" s="61">
        <f>SUM(G9,G10,G11,G13,G14,G15,G17,G18)</f>
        <v>0</v>
      </c>
    </row>
    <row r="20" spans="1:7" ht="16.5" thickTop="1">
      <c r="A20" s="24">
        <v>2</v>
      </c>
      <c r="B20" s="52" t="s">
        <v>21</v>
      </c>
      <c r="C20" s="53"/>
      <c r="D20" s="62"/>
      <c r="E20" s="62"/>
      <c r="F20" s="62"/>
      <c r="G20" s="63"/>
    </row>
    <row r="21" spans="1:7" ht="15.75">
      <c r="A21" s="15"/>
      <c r="B21" s="169" t="s">
        <v>12</v>
      </c>
      <c r="C21" s="170"/>
      <c r="D21" s="170"/>
      <c r="E21" s="170"/>
      <c r="F21" s="170"/>
      <c r="G21" s="171"/>
    </row>
    <row r="22" spans="1:7" ht="15.75">
      <c r="A22" s="45" t="s">
        <v>39</v>
      </c>
      <c r="B22" s="16" t="s">
        <v>27</v>
      </c>
      <c r="C22" s="15" t="s">
        <v>11</v>
      </c>
      <c r="D22" s="50">
        <v>18.330000000000002</v>
      </c>
      <c r="E22" s="19"/>
      <c r="F22" s="20">
        <v>7</v>
      </c>
      <c r="G22" s="19">
        <f>ROUND((D22*E22*F22),2)</f>
        <v>0</v>
      </c>
    </row>
    <row r="23" spans="1:7" ht="15.75">
      <c r="A23" s="45" t="s">
        <v>40</v>
      </c>
      <c r="B23" s="16" t="s">
        <v>23</v>
      </c>
      <c r="C23" s="15" t="s">
        <v>11</v>
      </c>
      <c r="D23" s="50">
        <v>18.330000000000002</v>
      </c>
      <c r="E23" s="19"/>
      <c r="F23" s="20">
        <v>5</v>
      </c>
      <c r="G23" s="19">
        <f t="shared" ref="G23:G24" si="2">ROUND((D23*E23*F23),2)</f>
        <v>0</v>
      </c>
    </row>
    <row r="24" spans="1:7" ht="15.75">
      <c r="A24" s="45" t="s">
        <v>41</v>
      </c>
      <c r="B24" s="17" t="s">
        <v>16</v>
      </c>
      <c r="C24" s="15" t="s">
        <v>17</v>
      </c>
      <c r="D24" s="40">
        <v>90</v>
      </c>
      <c r="E24" s="19"/>
      <c r="F24" s="20">
        <v>12</v>
      </c>
      <c r="G24" s="19">
        <f t="shared" si="2"/>
        <v>0</v>
      </c>
    </row>
    <row r="25" spans="1:7" ht="15.75">
      <c r="A25" s="45"/>
      <c r="B25" s="176" t="s">
        <v>13</v>
      </c>
      <c r="C25" s="177"/>
      <c r="D25" s="177"/>
      <c r="E25" s="177"/>
      <c r="F25" s="177"/>
      <c r="G25" s="178"/>
    </row>
    <row r="26" spans="1:7" ht="15.75">
      <c r="A26" s="47" t="s">
        <v>42</v>
      </c>
      <c r="B26" s="16" t="s">
        <v>27</v>
      </c>
      <c r="C26" s="15" t="s">
        <v>11</v>
      </c>
      <c r="D26" s="50">
        <v>37.809999999999988</v>
      </c>
      <c r="E26" s="19"/>
      <c r="F26" s="20">
        <v>7</v>
      </c>
      <c r="G26" s="19">
        <f>ROUND((D26*E26*F26),2)</f>
        <v>0</v>
      </c>
    </row>
    <row r="27" spans="1:7" ht="15.75">
      <c r="A27" s="47" t="s">
        <v>43</v>
      </c>
      <c r="B27" s="16" t="s">
        <v>23</v>
      </c>
      <c r="C27" s="15" t="s">
        <v>11</v>
      </c>
      <c r="D27" s="50">
        <v>37.809999999999988</v>
      </c>
      <c r="E27" s="19"/>
      <c r="F27" s="20">
        <v>5</v>
      </c>
      <c r="G27" s="19">
        <f t="shared" ref="G27:G28" si="3">ROUND((D27*E27*F27),2)</f>
        <v>0</v>
      </c>
    </row>
    <row r="28" spans="1:7" ht="16.5" thickBot="1">
      <c r="A28" s="47" t="s">
        <v>44</v>
      </c>
      <c r="B28" s="17" t="s">
        <v>16</v>
      </c>
      <c r="C28" s="15" t="s">
        <v>17</v>
      </c>
      <c r="D28" s="40">
        <v>95</v>
      </c>
      <c r="E28" s="19"/>
      <c r="F28" s="20">
        <v>12</v>
      </c>
      <c r="G28" s="19">
        <f t="shared" si="3"/>
        <v>0</v>
      </c>
    </row>
    <row r="29" spans="1:7" ht="17.25" thickTop="1" thickBot="1">
      <c r="A29" s="27"/>
      <c r="B29" s="28"/>
      <c r="C29" s="29"/>
      <c r="D29" s="27"/>
      <c r="E29" s="30"/>
      <c r="F29" s="31" t="s">
        <v>20</v>
      </c>
      <c r="G29" s="32">
        <f>SUM(G22,G23,G24,G26,G27,G28)</f>
        <v>0</v>
      </c>
    </row>
    <row r="30" spans="1:7" ht="17.25" thickTop="1" thickBot="1">
      <c r="A30" s="33"/>
      <c r="B30" s="33"/>
      <c r="C30" s="33"/>
      <c r="D30" s="33"/>
      <c r="E30" s="33"/>
      <c r="F30" s="33"/>
      <c r="G30" s="33"/>
    </row>
    <row r="31" spans="1:7" ht="19.5" thickBot="1">
      <c r="A31" s="1"/>
      <c r="B31" s="1"/>
      <c r="C31" s="1"/>
      <c r="D31" s="1"/>
      <c r="E31" s="167" t="s">
        <v>45</v>
      </c>
      <c r="F31" s="168"/>
      <c r="G31" s="51">
        <f>G19+G29</f>
        <v>0</v>
      </c>
    </row>
    <row r="32" spans="1:7" ht="15.75">
      <c r="A32" s="1"/>
      <c r="B32" s="1"/>
      <c r="C32" s="34"/>
      <c r="D32" s="34"/>
      <c r="E32" s="1"/>
      <c r="F32" s="1"/>
    </row>
    <row r="41" spans="2:5" ht="51">
      <c r="B41" s="191" t="s">
        <v>66</v>
      </c>
    </row>
    <row r="44" spans="2:5" ht="102">
      <c r="B44" s="163" t="s">
        <v>67</v>
      </c>
    </row>
    <row r="48" spans="2:5">
      <c r="E48" s="141"/>
    </row>
  </sheetData>
  <mergeCells count="7">
    <mergeCell ref="F1:G1"/>
    <mergeCell ref="E31:F31"/>
    <mergeCell ref="B25:G25"/>
    <mergeCell ref="B21:G21"/>
    <mergeCell ref="B16:G16"/>
    <mergeCell ref="B12:G12"/>
    <mergeCell ref="B8:G8"/>
  </mergeCells>
  <pageMargins left="0.9055118110236221" right="0.15748031496062992" top="0.43307086614173229" bottom="0.27559055118110237" header="0.19685039370078741" footer="0.23622047244094491"/>
  <pageSetup paperSize="9" scale="70" firstPageNumber="107" orientation="portrait" useFirstPageNumber="1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opLeftCell="A25" workbookViewId="0">
      <selection activeCell="C41" sqref="C41"/>
    </sheetView>
  </sheetViews>
  <sheetFormatPr defaultColWidth="9.140625" defaultRowHeight="12.75"/>
  <cols>
    <col min="1" max="1" width="6.7109375" style="2" customWidth="1"/>
    <col min="2" max="2" width="42.5703125" style="2" customWidth="1"/>
    <col min="3" max="3" width="8.7109375" style="2" customWidth="1"/>
    <col min="4" max="4" width="10.7109375" style="2" customWidth="1"/>
    <col min="5" max="5" width="19.85546875" style="2" customWidth="1"/>
    <col min="6" max="6" width="15.7109375" style="2" customWidth="1"/>
    <col min="7" max="7" width="21.42578125" style="2" customWidth="1"/>
    <col min="8" max="8" width="2.5703125" style="2" customWidth="1"/>
    <col min="9" max="16384" width="9.140625" style="2"/>
  </cols>
  <sheetData>
    <row r="1" spans="1:7" ht="15.75">
      <c r="F1" s="167"/>
      <c r="G1" s="167"/>
    </row>
    <row r="2" spans="1:7" ht="18.75">
      <c r="A2" s="4" t="s">
        <v>58</v>
      </c>
      <c r="B2" s="3"/>
      <c r="C2" s="3"/>
      <c r="D2" s="3"/>
      <c r="E2" s="3"/>
      <c r="F2" s="3"/>
      <c r="G2" s="3"/>
    </row>
    <row r="3" spans="1:7" ht="18.75">
      <c r="A3" s="6" t="s">
        <v>4</v>
      </c>
      <c r="B3" s="3"/>
      <c r="C3" s="3"/>
      <c r="D3" s="3"/>
      <c r="E3" s="3"/>
      <c r="F3" s="3"/>
      <c r="G3" s="5"/>
    </row>
    <row r="4" spans="1:7" ht="48" thickBot="1">
      <c r="A4" s="7" t="s">
        <v>7</v>
      </c>
      <c r="B4" s="7" t="s">
        <v>8</v>
      </c>
      <c r="C4" s="8" t="s">
        <v>22</v>
      </c>
      <c r="D4" s="8" t="s">
        <v>9</v>
      </c>
      <c r="E4" s="8" t="s">
        <v>59</v>
      </c>
      <c r="F4" s="8" t="s">
        <v>30</v>
      </c>
      <c r="G4" s="8" t="s">
        <v>60</v>
      </c>
    </row>
    <row r="5" spans="1:7" ht="17.25" thickTop="1" thickBo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10">
        <v>7</v>
      </c>
    </row>
    <row r="6" spans="1:7" ht="31.5" thickTop="1" thickBot="1">
      <c r="A6" s="11" t="s">
        <v>26</v>
      </c>
      <c r="B6" s="12"/>
      <c r="C6" s="12"/>
      <c r="D6" s="12"/>
      <c r="E6" s="12"/>
      <c r="F6" s="12"/>
      <c r="G6" s="41" t="s">
        <v>14</v>
      </c>
    </row>
    <row r="7" spans="1:7" ht="16.5" thickTop="1">
      <c r="A7" s="13">
        <v>1</v>
      </c>
      <c r="B7" s="98" t="s">
        <v>15</v>
      </c>
      <c r="C7" s="99"/>
      <c r="D7" s="99"/>
      <c r="E7" s="99"/>
      <c r="F7" s="99"/>
      <c r="G7" s="100"/>
    </row>
    <row r="8" spans="1:7" ht="15.75">
      <c r="A8" s="15"/>
      <c r="B8" s="169" t="s">
        <v>12</v>
      </c>
      <c r="C8" s="170"/>
      <c r="D8" s="170"/>
      <c r="E8" s="170"/>
      <c r="F8" s="170"/>
      <c r="G8" s="171"/>
    </row>
    <row r="9" spans="1:7" ht="15.75">
      <c r="A9" s="45" t="s">
        <v>31</v>
      </c>
      <c r="B9" s="16" t="s">
        <v>27</v>
      </c>
      <c r="C9" s="15" t="s">
        <v>11</v>
      </c>
      <c r="D9" s="65">
        <v>11.54</v>
      </c>
      <c r="E9" s="91"/>
      <c r="F9" s="66">
        <v>7</v>
      </c>
      <c r="G9" s="67">
        <f>ROUND((D9*E9*F9),2)</f>
        <v>0</v>
      </c>
    </row>
    <row r="10" spans="1:7" ht="15.75">
      <c r="A10" s="45" t="s">
        <v>32</v>
      </c>
      <c r="B10" s="16" t="s">
        <v>23</v>
      </c>
      <c r="C10" s="15" t="s">
        <v>11</v>
      </c>
      <c r="D10" s="65">
        <v>11.54</v>
      </c>
      <c r="E10" s="91"/>
      <c r="F10" s="66">
        <v>5</v>
      </c>
      <c r="G10" s="67">
        <f>ROUND((D10*E10*F10),2)</f>
        <v>0</v>
      </c>
    </row>
    <row r="11" spans="1:7" ht="15.75">
      <c r="A11" s="45"/>
      <c r="B11" s="176" t="s">
        <v>13</v>
      </c>
      <c r="C11" s="177"/>
      <c r="D11" s="177"/>
      <c r="E11" s="177"/>
      <c r="F11" s="177"/>
      <c r="G11" s="178"/>
    </row>
    <row r="12" spans="1:7" ht="15.75">
      <c r="A12" s="45" t="s">
        <v>33</v>
      </c>
      <c r="B12" s="16" t="s">
        <v>27</v>
      </c>
      <c r="C12" s="15" t="s">
        <v>11</v>
      </c>
      <c r="D12" s="65">
        <v>9.629999999999999</v>
      </c>
      <c r="E12" s="91"/>
      <c r="F12" s="66">
        <v>7</v>
      </c>
      <c r="G12" s="67">
        <f>ROUND((D12*E12*F12),2)</f>
        <v>0</v>
      </c>
    </row>
    <row r="13" spans="1:7" ht="15.75">
      <c r="A13" s="45" t="s">
        <v>34</v>
      </c>
      <c r="B13" s="16" t="s">
        <v>23</v>
      </c>
      <c r="C13" s="15" t="s">
        <v>11</v>
      </c>
      <c r="D13" s="65">
        <v>9.629999999999999</v>
      </c>
      <c r="E13" s="91"/>
      <c r="F13" s="66">
        <v>5</v>
      </c>
      <c r="G13" s="67">
        <f t="shared" ref="G13:G14" si="0">ROUND((D13*E13*F13),2)</f>
        <v>0</v>
      </c>
    </row>
    <row r="14" spans="1:7" ht="15.75">
      <c r="A14" s="45" t="s">
        <v>35</v>
      </c>
      <c r="B14" s="17" t="s">
        <v>16</v>
      </c>
      <c r="C14" s="15" t="s">
        <v>17</v>
      </c>
      <c r="D14" s="65">
        <v>24</v>
      </c>
      <c r="E14" s="91"/>
      <c r="F14" s="66">
        <v>12</v>
      </c>
      <c r="G14" s="67">
        <f t="shared" si="0"/>
        <v>0</v>
      </c>
    </row>
    <row r="15" spans="1:7" ht="15.75">
      <c r="A15" s="45"/>
      <c r="B15" s="176" t="s">
        <v>19</v>
      </c>
      <c r="C15" s="177"/>
      <c r="D15" s="177"/>
      <c r="E15" s="177"/>
      <c r="F15" s="177"/>
      <c r="G15" s="178"/>
    </row>
    <row r="16" spans="1:7" ht="16.5" thickBot="1">
      <c r="A16" s="45" t="s">
        <v>36</v>
      </c>
      <c r="B16" s="16" t="s">
        <v>56</v>
      </c>
      <c r="C16" s="15" t="s">
        <v>11</v>
      </c>
      <c r="D16" s="65">
        <v>0.58000000000000007</v>
      </c>
      <c r="E16" s="91"/>
      <c r="F16" s="66">
        <v>12</v>
      </c>
      <c r="G16" s="67">
        <f>ROUND((D16*E16*F16),2)</f>
        <v>0</v>
      </c>
    </row>
    <row r="17" spans="1:7" ht="17.25" thickTop="1" thickBot="1">
      <c r="A17" s="22"/>
      <c r="B17" s="23"/>
      <c r="C17" s="21"/>
      <c r="D17" s="92"/>
      <c r="E17" s="93"/>
      <c r="F17" s="94" t="s">
        <v>46</v>
      </c>
      <c r="G17" s="95">
        <f>SUM(G9,G10,G12,G13,G14,G16)</f>
        <v>0</v>
      </c>
    </row>
    <row r="18" spans="1:7" ht="16.5" thickTop="1">
      <c r="A18" s="24">
        <v>2</v>
      </c>
      <c r="B18" s="52" t="s">
        <v>21</v>
      </c>
      <c r="C18" s="53"/>
      <c r="D18" s="62"/>
      <c r="E18" s="62"/>
      <c r="F18" s="62"/>
      <c r="G18" s="63"/>
    </row>
    <row r="19" spans="1:7" ht="15.75">
      <c r="A19" s="15"/>
      <c r="B19" s="169" t="s">
        <v>12</v>
      </c>
      <c r="C19" s="170"/>
      <c r="D19" s="170"/>
      <c r="E19" s="170"/>
      <c r="F19" s="170"/>
      <c r="G19" s="171"/>
    </row>
    <row r="20" spans="1:7" ht="15.75">
      <c r="A20" s="45" t="s">
        <v>39</v>
      </c>
      <c r="B20" s="16" t="s">
        <v>28</v>
      </c>
      <c r="C20" s="15" t="s">
        <v>11</v>
      </c>
      <c r="D20" s="96">
        <v>39.11</v>
      </c>
      <c r="E20" s="91"/>
      <c r="F20" s="66">
        <v>7</v>
      </c>
      <c r="G20" s="91">
        <f>ROUND((D20*E20*F20),2)</f>
        <v>0</v>
      </c>
    </row>
    <row r="21" spans="1:7" ht="15.75">
      <c r="A21" s="45" t="s">
        <v>40</v>
      </c>
      <c r="B21" s="16" t="s">
        <v>23</v>
      </c>
      <c r="C21" s="15" t="s">
        <v>11</v>
      </c>
      <c r="D21" s="96">
        <v>39.11</v>
      </c>
      <c r="E21" s="91"/>
      <c r="F21" s="66">
        <v>5</v>
      </c>
      <c r="G21" s="91">
        <f t="shared" ref="G21:G23" si="1">ROUND((D21*E21*F21),2)</f>
        <v>0</v>
      </c>
    </row>
    <row r="22" spans="1:7" ht="15.75">
      <c r="A22" s="45" t="s">
        <v>41</v>
      </c>
      <c r="B22" s="17" t="s">
        <v>16</v>
      </c>
      <c r="C22" s="15" t="s">
        <v>17</v>
      </c>
      <c r="D22" s="97">
        <v>123</v>
      </c>
      <c r="E22" s="91"/>
      <c r="F22" s="66">
        <v>12</v>
      </c>
      <c r="G22" s="91">
        <f t="shared" si="1"/>
        <v>0</v>
      </c>
    </row>
    <row r="23" spans="1:7" ht="15.75">
      <c r="A23" s="45" t="s">
        <v>42</v>
      </c>
      <c r="B23" s="17" t="s">
        <v>18</v>
      </c>
      <c r="C23" s="15" t="s">
        <v>17</v>
      </c>
      <c r="D23" s="97">
        <v>6</v>
      </c>
      <c r="E23" s="91"/>
      <c r="F23" s="66">
        <v>12</v>
      </c>
      <c r="G23" s="91">
        <f t="shared" si="1"/>
        <v>0</v>
      </c>
    </row>
    <row r="24" spans="1:7" ht="15.75">
      <c r="A24" s="45"/>
      <c r="B24" s="176" t="s">
        <v>13</v>
      </c>
      <c r="C24" s="177"/>
      <c r="D24" s="177"/>
      <c r="E24" s="177"/>
      <c r="F24" s="177"/>
      <c r="G24" s="178"/>
    </row>
    <row r="25" spans="1:7" ht="15.75">
      <c r="A25" s="47" t="s">
        <v>43</v>
      </c>
      <c r="B25" s="16" t="s">
        <v>27</v>
      </c>
      <c r="C25" s="15" t="s">
        <v>11</v>
      </c>
      <c r="D25" s="96">
        <v>8.02</v>
      </c>
      <c r="E25" s="91"/>
      <c r="F25" s="66">
        <v>7</v>
      </c>
      <c r="G25" s="91">
        <f>ROUND((D25*E25*F25),2)</f>
        <v>0</v>
      </c>
    </row>
    <row r="26" spans="1:7" ht="15.75">
      <c r="A26" s="47" t="s">
        <v>44</v>
      </c>
      <c r="B26" s="16" t="s">
        <v>23</v>
      </c>
      <c r="C26" s="15" t="s">
        <v>11</v>
      </c>
      <c r="D26" s="96">
        <v>8.02</v>
      </c>
      <c r="E26" s="91"/>
      <c r="F26" s="66">
        <v>5</v>
      </c>
      <c r="G26" s="91">
        <f t="shared" ref="G26:G28" si="2">ROUND((D26*E26*F26),2)</f>
        <v>0</v>
      </c>
    </row>
    <row r="27" spans="1:7" ht="15.75">
      <c r="A27" s="47" t="s">
        <v>47</v>
      </c>
      <c r="B27" s="17" t="s">
        <v>16</v>
      </c>
      <c r="C27" s="15" t="s">
        <v>17</v>
      </c>
      <c r="D27" s="97">
        <v>25</v>
      </c>
      <c r="E27" s="91"/>
      <c r="F27" s="66">
        <v>12</v>
      </c>
      <c r="G27" s="91">
        <f t="shared" si="2"/>
        <v>0</v>
      </c>
    </row>
    <row r="28" spans="1:7" ht="15.75">
      <c r="A28" s="47" t="s">
        <v>48</v>
      </c>
      <c r="B28" s="17" t="s">
        <v>18</v>
      </c>
      <c r="C28" s="15" t="s">
        <v>17</v>
      </c>
      <c r="D28" s="97">
        <v>1</v>
      </c>
      <c r="E28" s="91"/>
      <c r="F28" s="66">
        <v>12</v>
      </c>
      <c r="G28" s="91">
        <f t="shared" si="2"/>
        <v>0</v>
      </c>
    </row>
    <row r="29" spans="1:7" ht="15.75">
      <c r="A29" s="47"/>
      <c r="B29" s="164" t="s">
        <v>19</v>
      </c>
      <c r="C29" s="165"/>
      <c r="D29" s="165"/>
      <c r="E29" s="165"/>
      <c r="F29" s="165"/>
      <c r="G29" s="166"/>
    </row>
    <row r="30" spans="1:7" ht="15.75">
      <c r="A30" s="47"/>
      <c r="B30" s="77" t="s">
        <v>57</v>
      </c>
      <c r="C30" s="20" t="s">
        <v>11</v>
      </c>
      <c r="D30" s="25">
        <v>1.52</v>
      </c>
      <c r="E30" s="19"/>
      <c r="F30" s="20">
        <v>12</v>
      </c>
      <c r="G30" s="19">
        <f>ROUND((D30*E30*F30),2)</f>
        <v>0</v>
      </c>
    </row>
    <row r="31" spans="1:7" ht="16.5" thickBot="1">
      <c r="A31" s="27"/>
      <c r="B31" s="28"/>
      <c r="C31" s="29"/>
      <c r="D31" s="87"/>
      <c r="E31" s="88"/>
      <c r="F31" s="89" t="s">
        <v>20</v>
      </c>
      <c r="G31" s="90">
        <f>SUM(G20,G21,G22,G23,G25,G26,G27,G28,G30)</f>
        <v>0</v>
      </c>
    </row>
    <row r="32" spans="1:7" ht="17.25" thickTop="1" thickBot="1">
      <c r="A32" s="33"/>
      <c r="B32" s="33"/>
      <c r="C32" s="33"/>
      <c r="D32" s="33"/>
      <c r="E32" s="33"/>
      <c r="F32" s="33"/>
      <c r="G32" s="33"/>
    </row>
    <row r="33" spans="1:7" ht="19.5" thickBot="1">
      <c r="A33" s="1"/>
      <c r="B33" s="1"/>
      <c r="C33" s="1"/>
      <c r="D33" s="1"/>
      <c r="E33" s="167" t="s">
        <v>45</v>
      </c>
      <c r="F33" s="168"/>
      <c r="G33" s="51">
        <f>G17+G31</f>
        <v>0</v>
      </c>
    </row>
    <row r="41" spans="1:7" ht="51">
      <c r="B41" s="191" t="s">
        <v>66</v>
      </c>
    </row>
    <row r="44" spans="1:7" ht="102">
      <c r="B44" s="163" t="s">
        <v>67</v>
      </c>
    </row>
    <row r="50" spans="5:5">
      <c r="E50" s="141"/>
    </row>
  </sheetData>
  <mergeCells count="8">
    <mergeCell ref="E33:F33"/>
    <mergeCell ref="F1:G1"/>
    <mergeCell ref="B24:G24"/>
    <mergeCell ref="B19:G19"/>
    <mergeCell ref="B15:G15"/>
    <mergeCell ref="B11:G11"/>
    <mergeCell ref="B8:G8"/>
    <mergeCell ref="B29:G29"/>
  </mergeCells>
  <pageMargins left="0.9055118110236221" right="0.15748031496062992" top="0.43307086614173229" bottom="0.27559055118110237" header="0.19685039370078741" footer="0.23622047244094491"/>
  <pageSetup paperSize="9" scale="70" firstPageNumber="107" orientation="portrait" useFirstPageNumber="1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zoomScale="85" zoomScaleNormal="85" workbookViewId="0">
      <selection activeCell="C41" sqref="C41"/>
    </sheetView>
  </sheetViews>
  <sheetFormatPr defaultColWidth="9.140625" defaultRowHeight="12.75"/>
  <cols>
    <col min="1" max="1" width="6.7109375" style="2" customWidth="1"/>
    <col min="2" max="2" width="42.5703125" style="2" customWidth="1"/>
    <col min="3" max="3" width="8.7109375" style="2" customWidth="1"/>
    <col min="4" max="4" width="10.7109375" style="2" customWidth="1"/>
    <col min="5" max="5" width="19.85546875" style="2" customWidth="1"/>
    <col min="6" max="6" width="15.7109375" style="2" customWidth="1"/>
    <col min="7" max="7" width="21.42578125" style="2" customWidth="1"/>
    <col min="8" max="8" width="2.5703125" style="2" customWidth="1"/>
    <col min="9" max="16384" width="9.140625" style="2"/>
  </cols>
  <sheetData>
    <row r="1" spans="1:7" ht="15.75">
      <c r="F1" s="167"/>
      <c r="G1" s="167"/>
    </row>
    <row r="2" spans="1:7" ht="18.75">
      <c r="A2" s="4" t="s">
        <v>58</v>
      </c>
      <c r="B2" s="3"/>
      <c r="C2" s="3"/>
      <c r="D2" s="3"/>
      <c r="E2" s="3"/>
      <c r="F2" s="3"/>
      <c r="G2" s="3"/>
    </row>
    <row r="3" spans="1:7" ht="18.75">
      <c r="A3" s="6" t="s">
        <v>5</v>
      </c>
      <c r="B3" s="3"/>
      <c r="C3" s="3"/>
      <c r="D3" s="3"/>
      <c r="E3" s="3"/>
      <c r="F3" s="3"/>
      <c r="G3" s="5"/>
    </row>
    <row r="4" spans="1:7" ht="48" thickBot="1">
      <c r="A4" s="104" t="s">
        <v>7</v>
      </c>
      <c r="B4" s="104" t="s">
        <v>8</v>
      </c>
      <c r="C4" s="105" t="s">
        <v>22</v>
      </c>
      <c r="D4" s="105" t="s">
        <v>9</v>
      </c>
      <c r="E4" s="105" t="s">
        <v>59</v>
      </c>
      <c r="F4" s="105" t="s">
        <v>30</v>
      </c>
      <c r="G4" s="105" t="s">
        <v>60</v>
      </c>
    </row>
    <row r="5" spans="1:7" ht="17.25" thickTop="1" thickBo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10">
        <v>7</v>
      </c>
    </row>
    <row r="6" spans="1:7" ht="31.5" thickTop="1" thickBot="1">
      <c r="A6" s="11" t="s">
        <v>26</v>
      </c>
      <c r="B6" s="12"/>
      <c r="C6" s="12"/>
      <c r="D6" s="12"/>
      <c r="E6" s="12"/>
      <c r="F6" s="12"/>
      <c r="G6" s="41" t="s">
        <v>14</v>
      </c>
    </row>
    <row r="7" spans="1:7" ht="16.5" thickTop="1">
      <c r="A7" s="13">
        <v>1</v>
      </c>
      <c r="B7" s="37" t="s">
        <v>15</v>
      </c>
      <c r="C7" s="38"/>
      <c r="D7" s="38"/>
      <c r="E7" s="38"/>
      <c r="F7" s="38"/>
      <c r="G7" s="39"/>
    </row>
    <row r="8" spans="1:7" ht="15.75">
      <c r="A8" s="15"/>
      <c r="B8" s="169" t="s">
        <v>12</v>
      </c>
      <c r="C8" s="170"/>
      <c r="D8" s="170"/>
      <c r="E8" s="170"/>
      <c r="F8" s="170"/>
      <c r="G8" s="171"/>
    </row>
    <row r="9" spans="1:7" ht="15.75">
      <c r="A9" s="45" t="s">
        <v>31</v>
      </c>
      <c r="B9" s="16" t="s">
        <v>27</v>
      </c>
      <c r="C9" s="15" t="s">
        <v>11</v>
      </c>
      <c r="D9" s="42">
        <v>16.39</v>
      </c>
      <c r="E9" s="19"/>
      <c r="F9" s="20">
        <v>7</v>
      </c>
      <c r="G9" s="46">
        <f>ROUND((D9*E9*F9),2)</f>
        <v>0</v>
      </c>
    </row>
    <row r="10" spans="1:7" ht="15.75">
      <c r="A10" s="45" t="s">
        <v>32</v>
      </c>
      <c r="B10" s="16" t="s">
        <v>23</v>
      </c>
      <c r="C10" s="15" t="s">
        <v>11</v>
      </c>
      <c r="D10" s="42">
        <v>16.39</v>
      </c>
      <c r="E10" s="19"/>
      <c r="F10" s="20">
        <v>5</v>
      </c>
      <c r="G10" s="46">
        <f>ROUND((D10*E10*F10),2)</f>
        <v>0</v>
      </c>
    </row>
    <row r="11" spans="1:7" ht="15.75">
      <c r="A11" s="45"/>
      <c r="B11" s="172" t="s">
        <v>13</v>
      </c>
      <c r="C11" s="173"/>
      <c r="D11" s="173"/>
      <c r="E11" s="173"/>
      <c r="F11" s="173"/>
      <c r="G11" s="174"/>
    </row>
    <row r="12" spans="1:7" ht="15.75">
      <c r="A12" s="45" t="s">
        <v>33</v>
      </c>
      <c r="B12" s="16" t="s">
        <v>27</v>
      </c>
      <c r="C12" s="15" t="s">
        <v>11</v>
      </c>
      <c r="D12" s="42">
        <v>4.78</v>
      </c>
      <c r="E12" s="19"/>
      <c r="F12" s="20">
        <v>7</v>
      </c>
      <c r="G12" s="46">
        <f>ROUND((D12*E12*F12),2)</f>
        <v>0</v>
      </c>
    </row>
    <row r="13" spans="1:7" ht="16.5" thickBot="1">
      <c r="A13" s="45" t="s">
        <v>34</v>
      </c>
      <c r="B13" s="16" t="s">
        <v>24</v>
      </c>
      <c r="C13" s="15" t="s">
        <v>11</v>
      </c>
      <c r="D13" s="42">
        <v>4.78</v>
      </c>
      <c r="E13" s="19"/>
      <c r="F13" s="20">
        <v>5</v>
      </c>
      <c r="G13" s="46">
        <f>ROUND((D13*E13*F13),2)</f>
        <v>0</v>
      </c>
    </row>
    <row r="14" spans="1:7" ht="17.25" thickTop="1" thickBot="1">
      <c r="A14" s="106"/>
      <c r="B14" s="107"/>
      <c r="C14" s="108"/>
      <c r="D14" s="114"/>
      <c r="E14" s="115"/>
      <c r="F14" s="116" t="s">
        <v>46</v>
      </c>
      <c r="G14" s="95">
        <f>SUM(G9,G10,G12,G13)</f>
        <v>0</v>
      </c>
    </row>
    <row r="15" spans="1:7" ht="16.5" thickTop="1">
      <c r="A15" s="24">
        <v>2</v>
      </c>
      <c r="B15" s="72" t="s">
        <v>21</v>
      </c>
      <c r="C15" s="73"/>
      <c r="D15" s="74"/>
      <c r="E15" s="74"/>
      <c r="F15" s="74"/>
      <c r="G15" s="75"/>
    </row>
    <row r="16" spans="1:7" ht="15.75">
      <c r="A16" s="15"/>
      <c r="B16" s="169" t="s">
        <v>12</v>
      </c>
      <c r="C16" s="170"/>
      <c r="D16" s="170"/>
      <c r="E16" s="170"/>
      <c r="F16" s="170"/>
      <c r="G16" s="171"/>
    </row>
    <row r="17" spans="1:7" ht="15.75">
      <c r="A17" s="45" t="s">
        <v>39</v>
      </c>
      <c r="B17" s="16" t="s">
        <v>27</v>
      </c>
      <c r="C17" s="15" t="s">
        <v>11</v>
      </c>
      <c r="D17" s="50">
        <v>12.63</v>
      </c>
      <c r="E17" s="19"/>
      <c r="F17" s="20">
        <v>7</v>
      </c>
      <c r="G17" s="19">
        <f>ROUND((D17*E17*F17),2)</f>
        <v>0</v>
      </c>
    </row>
    <row r="18" spans="1:7" ht="15.75">
      <c r="A18" s="45" t="s">
        <v>40</v>
      </c>
      <c r="B18" s="16" t="s">
        <v>23</v>
      </c>
      <c r="C18" s="15" t="s">
        <v>11</v>
      </c>
      <c r="D18" s="50">
        <v>12.63</v>
      </c>
      <c r="E18" s="19"/>
      <c r="F18" s="20">
        <v>5</v>
      </c>
      <c r="G18" s="19">
        <f t="shared" ref="G18:G19" si="0">ROUND((D18*E18*F18),2)</f>
        <v>0</v>
      </c>
    </row>
    <row r="19" spans="1:7" ht="15.75">
      <c r="A19" s="45" t="s">
        <v>41</v>
      </c>
      <c r="B19" s="17" t="s">
        <v>16</v>
      </c>
      <c r="C19" s="15" t="s">
        <v>17</v>
      </c>
      <c r="D19" s="40">
        <v>59</v>
      </c>
      <c r="E19" s="19"/>
      <c r="F19" s="20">
        <v>12</v>
      </c>
      <c r="G19" s="19">
        <f t="shared" si="0"/>
        <v>0</v>
      </c>
    </row>
    <row r="20" spans="1:7" ht="15.75">
      <c r="A20" s="45"/>
      <c r="B20" s="172" t="s">
        <v>13</v>
      </c>
      <c r="C20" s="173"/>
      <c r="D20" s="173"/>
      <c r="E20" s="173"/>
      <c r="F20" s="173"/>
      <c r="G20" s="174"/>
    </row>
    <row r="21" spans="1:7" ht="15.75">
      <c r="A21" s="47" t="s">
        <v>42</v>
      </c>
      <c r="B21" s="16" t="s">
        <v>28</v>
      </c>
      <c r="C21" s="15" t="s">
        <v>11</v>
      </c>
      <c r="D21" s="50">
        <v>4.13</v>
      </c>
      <c r="E21" s="19"/>
      <c r="F21" s="20">
        <v>7</v>
      </c>
      <c r="G21" s="19">
        <f>ROUND((D21*E21*F21),2)</f>
        <v>0</v>
      </c>
    </row>
    <row r="22" spans="1:7" ht="15.75">
      <c r="A22" s="47" t="s">
        <v>43</v>
      </c>
      <c r="B22" s="16" t="s">
        <v>24</v>
      </c>
      <c r="C22" s="15" t="s">
        <v>11</v>
      </c>
      <c r="D22" s="50">
        <v>4.13</v>
      </c>
      <c r="E22" s="19"/>
      <c r="F22" s="20">
        <v>5</v>
      </c>
      <c r="G22" s="19">
        <f t="shared" ref="G22:G23" si="1">ROUND((D22*E22*F22),2)</f>
        <v>0</v>
      </c>
    </row>
    <row r="23" spans="1:7" ht="15.75">
      <c r="A23" s="47" t="s">
        <v>44</v>
      </c>
      <c r="B23" s="17" t="s">
        <v>16</v>
      </c>
      <c r="C23" s="15" t="s">
        <v>17</v>
      </c>
      <c r="D23" s="40">
        <v>9</v>
      </c>
      <c r="E23" s="19"/>
      <c r="F23" s="20">
        <v>12</v>
      </c>
      <c r="G23" s="19">
        <f t="shared" si="1"/>
        <v>0</v>
      </c>
    </row>
    <row r="24" spans="1:7" ht="15.75">
      <c r="A24" s="117"/>
      <c r="B24" s="172" t="s">
        <v>19</v>
      </c>
      <c r="C24" s="173"/>
      <c r="D24" s="173"/>
      <c r="E24" s="173"/>
      <c r="F24" s="173"/>
      <c r="G24" s="174"/>
    </row>
    <row r="25" spans="1:7" ht="16.5" thickBot="1">
      <c r="A25" s="117" t="s">
        <v>47</v>
      </c>
      <c r="B25" s="16" t="s">
        <v>56</v>
      </c>
      <c r="C25" s="15" t="s">
        <v>11</v>
      </c>
      <c r="D25" s="50">
        <v>4.7600000000000007</v>
      </c>
      <c r="E25" s="19"/>
      <c r="F25" s="20">
        <v>12</v>
      </c>
      <c r="G25" s="19">
        <f>ROUND((D25*E25*F25),2)</f>
        <v>0</v>
      </c>
    </row>
    <row r="26" spans="1:7" ht="17.25" thickTop="1" thickBot="1">
      <c r="A26" s="27"/>
      <c r="B26" s="28"/>
      <c r="C26" s="29"/>
      <c r="D26" s="27"/>
      <c r="E26" s="30"/>
      <c r="F26" s="31" t="s">
        <v>20</v>
      </c>
      <c r="G26" s="32">
        <f>SUM(G17:G19,G21:G23,G25)</f>
        <v>0</v>
      </c>
    </row>
    <row r="27" spans="1:7" ht="17.25" thickTop="1" thickBot="1">
      <c r="A27" s="33"/>
      <c r="B27" s="33"/>
      <c r="C27" s="33"/>
      <c r="D27" s="33"/>
      <c r="E27" s="33"/>
      <c r="F27" s="33"/>
      <c r="G27" s="33"/>
    </row>
    <row r="28" spans="1:7" ht="19.5" thickBot="1">
      <c r="A28" s="1"/>
      <c r="B28" s="1"/>
      <c r="C28" s="1"/>
      <c r="D28" s="1"/>
      <c r="E28" s="167" t="s">
        <v>45</v>
      </c>
      <c r="F28" s="168"/>
      <c r="G28" s="51">
        <f>G14+G26</f>
        <v>0</v>
      </c>
    </row>
    <row r="29" spans="1:7" ht="18.75">
      <c r="A29" s="1"/>
      <c r="B29" s="1"/>
      <c r="C29" s="1"/>
      <c r="D29" s="1"/>
      <c r="E29" s="144"/>
      <c r="F29" s="142"/>
      <c r="G29" s="143"/>
    </row>
    <row r="30" spans="1:7" ht="15.75">
      <c r="A30" s="1"/>
      <c r="B30" s="1"/>
      <c r="C30" s="34"/>
      <c r="D30" s="34"/>
      <c r="E30" s="1"/>
      <c r="F30" s="1"/>
    </row>
    <row r="41" spans="2:2" ht="51">
      <c r="B41" s="191" t="s">
        <v>66</v>
      </c>
    </row>
    <row r="44" spans="2:2" ht="102">
      <c r="B44" s="163" t="s">
        <v>67</v>
      </c>
    </row>
    <row r="51" spans="5:5">
      <c r="E51" s="141"/>
    </row>
  </sheetData>
  <mergeCells count="7">
    <mergeCell ref="E28:F28"/>
    <mergeCell ref="F1:G1"/>
    <mergeCell ref="B8:G8"/>
    <mergeCell ref="B11:G11"/>
    <mergeCell ref="B16:G16"/>
    <mergeCell ref="B20:G20"/>
    <mergeCell ref="B24:G24"/>
  </mergeCells>
  <pageMargins left="0.9055118110236221" right="0.15748031496062992" top="0.43307086614173229" bottom="0.27559055118110237" header="0.19685039370078741" footer="0.23622047244094491"/>
  <pageSetup paperSize="9" scale="70" firstPageNumber="107" orientation="portrait" useFirstPageNumber="1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85" zoomScaleNormal="85" workbookViewId="0">
      <selection activeCell="B41" sqref="B41"/>
    </sheetView>
  </sheetViews>
  <sheetFormatPr defaultColWidth="9.140625" defaultRowHeight="12.75"/>
  <cols>
    <col min="1" max="1" width="6.7109375" style="2" customWidth="1"/>
    <col min="2" max="2" width="42.5703125" style="2" customWidth="1"/>
    <col min="3" max="3" width="8.7109375" style="2" customWidth="1"/>
    <col min="4" max="4" width="10.7109375" style="2" customWidth="1"/>
    <col min="5" max="5" width="19.85546875" style="2" customWidth="1"/>
    <col min="6" max="6" width="15.7109375" style="2" customWidth="1"/>
    <col min="7" max="7" width="21.42578125" style="2" customWidth="1"/>
    <col min="8" max="8" width="2.5703125" style="2" customWidth="1"/>
    <col min="9" max="16384" width="9.140625" style="2"/>
  </cols>
  <sheetData>
    <row r="1" spans="1:7" ht="15.75">
      <c r="F1" s="167"/>
      <c r="G1" s="167"/>
    </row>
    <row r="2" spans="1:7" ht="18.75">
      <c r="A2" s="4" t="s">
        <v>58</v>
      </c>
      <c r="B2" s="3"/>
      <c r="C2" s="3"/>
      <c r="D2" s="3"/>
      <c r="E2" s="3"/>
      <c r="F2" s="3"/>
      <c r="G2" s="3"/>
    </row>
    <row r="3" spans="1:7" ht="18.75">
      <c r="A3" s="6" t="s">
        <v>62</v>
      </c>
      <c r="B3" s="3"/>
      <c r="C3" s="3"/>
      <c r="D3" s="3"/>
      <c r="E3" s="3"/>
      <c r="F3" s="3"/>
      <c r="G3" s="5"/>
    </row>
    <row r="4" spans="1:7" ht="48" thickBot="1">
      <c r="A4" s="132" t="s">
        <v>7</v>
      </c>
      <c r="B4" s="132" t="s">
        <v>8</v>
      </c>
      <c r="C4" s="133" t="s">
        <v>22</v>
      </c>
      <c r="D4" s="133" t="s">
        <v>9</v>
      </c>
      <c r="E4" s="133" t="s">
        <v>68</v>
      </c>
      <c r="F4" s="133" t="s">
        <v>30</v>
      </c>
      <c r="G4" s="133" t="s">
        <v>60</v>
      </c>
    </row>
    <row r="5" spans="1:7" ht="17.25" thickTop="1" thickBo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10">
        <v>7</v>
      </c>
    </row>
    <row r="6" spans="1:7" ht="31.5" thickTop="1" thickBot="1">
      <c r="A6" s="11" t="s">
        <v>26</v>
      </c>
      <c r="B6" s="12"/>
      <c r="C6" s="12"/>
      <c r="D6" s="12"/>
      <c r="E6" s="12"/>
      <c r="F6" s="12"/>
      <c r="G6" s="41" t="s">
        <v>14</v>
      </c>
    </row>
    <row r="7" spans="1:7" ht="16.5" thickTop="1">
      <c r="A7" s="13">
        <v>1</v>
      </c>
      <c r="B7" s="98" t="s">
        <v>15</v>
      </c>
      <c r="C7" s="99"/>
      <c r="D7" s="99"/>
      <c r="E7" s="99"/>
      <c r="F7" s="99"/>
      <c r="G7" s="100"/>
    </row>
    <row r="8" spans="1:7" ht="15.75">
      <c r="A8" s="44"/>
      <c r="B8" s="169" t="s">
        <v>12</v>
      </c>
      <c r="C8" s="170"/>
      <c r="D8" s="170"/>
      <c r="E8" s="170"/>
      <c r="F8" s="170"/>
      <c r="G8" s="171"/>
    </row>
    <row r="9" spans="1:7" ht="15.75">
      <c r="A9" s="64" t="s">
        <v>31</v>
      </c>
      <c r="B9" s="121" t="s">
        <v>27</v>
      </c>
      <c r="C9" s="44" t="s">
        <v>11</v>
      </c>
      <c r="D9" s="65">
        <v>37.9</v>
      </c>
      <c r="E9" s="91"/>
      <c r="F9" s="66">
        <v>7</v>
      </c>
      <c r="G9" s="67">
        <f>ROUND((D9*E9*F9),2)</f>
        <v>0</v>
      </c>
    </row>
    <row r="10" spans="1:7" ht="15.75">
      <c r="A10" s="64" t="s">
        <v>32</v>
      </c>
      <c r="B10" s="121" t="s">
        <v>23</v>
      </c>
      <c r="C10" s="44" t="s">
        <v>11</v>
      </c>
      <c r="D10" s="65">
        <v>37.9</v>
      </c>
      <c r="E10" s="91"/>
      <c r="F10" s="66">
        <v>5</v>
      </c>
      <c r="G10" s="67">
        <f t="shared" ref="G10:G11" si="0">ROUND((D10*E10*F10),2)</f>
        <v>0</v>
      </c>
    </row>
    <row r="11" spans="1:7" ht="15.75">
      <c r="A11" s="64" t="s">
        <v>33</v>
      </c>
      <c r="B11" s="122" t="s">
        <v>16</v>
      </c>
      <c r="C11" s="44" t="s">
        <v>17</v>
      </c>
      <c r="D11" s="123">
        <v>5</v>
      </c>
      <c r="E11" s="91"/>
      <c r="F11" s="66">
        <v>12</v>
      </c>
      <c r="G11" s="67">
        <f t="shared" si="0"/>
        <v>0</v>
      </c>
    </row>
    <row r="12" spans="1:7" ht="15.75">
      <c r="A12" s="64"/>
      <c r="B12" s="172" t="s">
        <v>13</v>
      </c>
      <c r="C12" s="189"/>
      <c r="D12" s="189"/>
      <c r="E12" s="189"/>
      <c r="F12" s="189"/>
      <c r="G12" s="190"/>
    </row>
    <row r="13" spans="1:7" ht="15.75">
      <c r="A13" s="64" t="s">
        <v>34</v>
      </c>
      <c r="B13" s="121" t="s">
        <v>27</v>
      </c>
      <c r="C13" s="44" t="s">
        <v>11</v>
      </c>
      <c r="D13" s="134">
        <v>3.3900000000000006</v>
      </c>
      <c r="E13" s="91"/>
      <c r="F13" s="66">
        <v>7</v>
      </c>
      <c r="G13" s="67">
        <f>ROUND((D13*E13*F13),2)</f>
        <v>0</v>
      </c>
    </row>
    <row r="14" spans="1:7" ht="16.5" thickBot="1">
      <c r="A14" s="64" t="s">
        <v>35</v>
      </c>
      <c r="B14" s="121" t="s">
        <v>23</v>
      </c>
      <c r="C14" s="44" t="s">
        <v>11</v>
      </c>
      <c r="D14" s="134">
        <v>3.3900000000000006</v>
      </c>
      <c r="E14" s="91"/>
      <c r="F14" s="66">
        <v>5</v>
      </c>
      <c r="G14" s="67">
        <f>ROUND((D14*E14*F14),2)</f>
        <v>0</v>
      </c>
    </row>
    <row r="15" spans="1:7" ht="17.25" thickTop="1" thickBot="1">
      <c r="A15" s="135"/>
      <c r="B15" s="136"/>
      <c r="C15" s="137"/>
      <c r="D15" s="138"/>
      <c r="E15" s="139"/>
      <c r="F15" s="140" t="s">
        <v>46</v>
      </c>
      <c r="G15" s="95">
        <f>SUM(G8:G14)</f>
        <v>0</v>
      </c>
    </row>
    <row r="16" spans="1:7" ht="16.5" thickTop="1">
      <c r="A16" s="24">
        <v>2</v>
      </c>
      <c r="B16" s="72" t="s">
        <v>21</v>
      </c>
      <c r="C16" s="73"/>
      <c r="D16" s="74"/>
      <c r="E16" s="74"/>
      <c r="F16" s="74"/>
      <c r="G16" s="75"/>
    </row>
    <row r="17" spans="1:7" ht="15.75">
      <c r="A17" s="64"/>
      <c r="B17" s="172" t="s">
        <v>12</v>
      </c>
      <c r="C17" s="189"/>
      <c r="D17" s="189"/>
      <c r="E17" s="189"/>
      <c r="F17" s="189"/>
      <c r="G17" s="190"/>
    </row>
    <row r="18" spans="1:7" ht="15.75">
      <c r="A18" s="64"/>
      <c r="B18" s="121" t="s">
        <v>27</v>
      </c>
      <c r="C18" s="44" t="s">
        <v>11</v>
      </c>
      <c r="D18" s="126">
        <v>24.849999999999994</v>
      </c>
      <c r="E18" s="91"/>
      <c r="F18" s="66">
        <v>7</v>
      </c>
      <c r="G18" s="91">
        <f>ROUND((D18*E18*F18),2)</f>
        <v>0</v>
      </c>
    </row>
    <row r="19" spans="1:7" ht="15.75">
      <c r="A19" s="64"/>
      <c r="B19" s="121" t="s">
        <v>23</v>
      </c>
      <c r="C19" s="44" t="s">
        <v>11</v>
      </c>
      <c r="D19" s="126">
        <v>24.849999999999994</v>
      </c>
      <c r="E19" s="91"/>
      <c r="F19" s="66">
        <v>5</v>
      </c>
      <c r="G19" s="91">
        <f t="shared" ref="G19:G20" si="1">ROUND((D19*E19*F19),2)</f>
        <v>0</v>
      </c>
    </row>
    <row r="20" spans="1:7" ht="15.75">
      <c r="A20" s="64"/>
      <c r="B20" s="122" t="s">
        <v>16</v>
      </c>
      <c r="C20" s="44" t="s">
        <v>17</v>
      </c>
      <c r="D20" s="97">
        <v>101</v>
      </c>
      <c r="E20" s="91"/>
      <c r="F20" s="66">
        <v>12</v>
      </c>
      <c r="G20" s="91">
        <f t="shared" si="1"/>
        <v>0</v>
      </c>
    </row>
    <row r="21" spans="1:7" ht="15.75">
      <c r="A21" s="64"/>
      <c r="B21" s="172" t="s">
        <v>13</v>
      </c>
      <c r="C21" s="189"/>
      <c r="D21" s="189"/>
      <c r="E21" s="189"/>
      <c r="F21" s="189"/>
      <c r="G21" s="190"/>
    </row>
    <row r="22" spans="1:7" ht="15.75">
      <c r="A22" s="127"/>
      <c r="B22" s="121" t="s">
        <v>27</v>
      </c>
      <c r="C22" s="44" t="s">
        <v>11</v>
      </c>
      <c r="D22" s="96">
        <v>3.36</v>
      </c>
      <c r="E22" s="91"/>
      <c r="F22" s="66">
        <v>7</v>
      </c>
      <c r="G22" s="91">
        <f>ROUND((D22*E22*F22),2)</f>
        <v>0</v>
      </c>
    </row>
    <row r="23" spans="1:7" ht="15.75">
      <c r="A23" s="127"/>
      <c r="B23" s="121" t="s">
        <v>24</v>
      </c>
      <c r="C23" s="44" t="s">
        <v>11</v>
      </c>
      <c r="D23" s="96">
        <v>7.68</v>
      </c>
      <c r="E23" s="91"/>
      <c r="F23" s="66">
        <v>5</v>
      </c>
      <c r="G23" s="91">
        <f>ROUND((D23*E23*F23),2)</f>
        <v>0</v>
      </c>
    </row>
    <row r="24" spans="1:7" ht="15.75">
      <c r="A24" s="117"/>
      <c r="B24" s="172" t="s">
        <v>19</v>
      </c>
      <c r="C24" s="173"/>
      <c r="D24" s="173"/>
      <c r="E24" s="173"/>
      <c r="F24" s="173"/>
      <c r="G24" s="174"/>
    </row>
    <row r="25" spans="1:7" ht="16.5" thickBot="1">
      <c r="A25" s="117"/>
      <c r="B25" s="16" t="s">
        <v>56</v>
      </c>
      <c r="C25" s="15" t="s">
        <v>11</v>
      </c>
      <c r="D25" s="50">
        <v>1.7</v>
      </c>
      <c r="E25" s="19"/>
      <c r="F25" s="20">
        <v>12</v>
      </c>
      <c r="G25" s="19">
        <f>ROUND((D25*E25*F25),2)</f>
        <v>0</v>
      </c>
    </row>
    <row r="26" spans="1:7" ht="17.25" thickTop="1" thickBot="1">
      <c r="A26" s="27"/>
      <c r="B26" s="28"/>
      <c r="C26" s="29"/>
      <c r="D26" s="27"/>
      <c r="E26" s="30"/>
      <c r="F26" s="31" t="s">
        <v>20</v>
      </c>
      <c r="G26" s="32">
        <f>SUM(G17:G23,G25)</f>
        <v>0</v>
      </c>
    </row>
    <row r="27" spans="1:7" ht="17.25" thickTop="1" thickBot="1">
      <c r="A27" s="33"/>
      <c r="B27" s="33"/>
      <c r="C27" s="33"/>
      <c r="D27" s="33"/>
      <c r="E27" s="33"/>
      <c r="F27" s="33"/>
      <c r="G27" s="33"/>
    </row>
    <row r="28" spans="1:7" ht="19.5" thickBot="1">
      <c r="A28" s="1"/>
      <c r="B28" s="1"/>
      <c r="C28" s="1"/>
      <c r="D28" s="1"/>
      <c r="E28" s="167" t="s">
        <v>45</v>
      </c>
      <c r="F28" s="168"/>
      <c r="G28" s="51">
        <f>SUM(G15,G26)</f>
        <v>0</v>
      </c>
    </row>
    <row r="29" spans="1:7" ht="15.75">
      <c r="A29" s="1"/>
      <c r="B29" s="1"/>
      <c r="C29" s="1"/>
      <c r="D29" s="1"/>
      <c r="E29" s="1"/>
      <c r="F29" s="1"/>
      <c r="G29" s="1"/>
    </row>
    <row r="41" spans="2:2" ht="51">
      <c r="B41" s="191" t="s">
        <v>66</v>
      </c>
    </row>
    <row r="44" spans="2:2" ht="102">
      <c r="B44" s="163" t="s">
        <v>67</v>
      </c>
    </row>
    <row r="49" spans="5:5">
      <c r="E49" s="141"/>
    </row>
  </sheetData>
  <mergeCells count="7">
    <mergeCell ref="E28:F28"/>
    <mergeCell ref="B21:G21"/>
    <mergeCell ref="F1:G1"/>
    <mergeCell ref="B8:G8"/>
    <mergeCell ref="B12:G12"/>
    <mergeCell ref="B17:G17"/>
    <mergeCell ref="B24:G24"/>
  </mergeCells>
  <pageMargins left="0.9055118110236221" right="0.15748031496062992" top="0.43307086614173229" bottom="0.27559055118110237" header="0.19685039370078741" footer="0.23622047244094491"/>
  <pageSetup paperSize="9" scale="70" firstPageNumber="107" orientation="portrait" useFirstPageNumber="1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="85" zoomScaleNormal="85" workbookViewId="0">
      <selection activeCell="C41" sqref="C41"/>
    </sheetView>
  </sheetViews>
  <sheetFormatPr defaultColWidth="9.140625" defaultRowHeight="12.75"/>
  <cols>
    <col min="1" max="1" width="6.7109375" style="2" customWidth="1"/>
    <col min="2" max="2" width="42.5703125" style="2" customWidth="1"/>
    <col min="3" max="3" width="8.7109375" style="2" customWidth="1"/>
    <col min="4" max="4" width="10.7109375" style="2" customWidth="1"/>
    <col min="5" max="5" width="19.85546875" style="2" customWidth="1"/>
    <col min="6" max="6" width="15.7109375" style="2" customWidth="1"/>
    <col min="7" max="7" width="21.42578125" style="2" customWidth="1"/>
    <col min="8" max="8" width="2.5703125" style="2" customWidth="1"/>
    <col min="9" max="16384" width="9.140625" style="2"/>
  </cols>
  <sheetData>
    <row r="1" spans="1:7" ht="15.75">
      <c r="F1" s="167"/>
      <c r="G1" s="167"/>
    </row>
    <row r="2" spans="1:7" ht="18.75">
      <c r="A2" s="4" t="s">
        <v>58</v>
      </c>
      <c r="B2" s="3"/>
      <c r="C2" s="3"/>
      <c r="D2" s="3"/>
      <c r="E2" s="3"/>
      <c r="F2" s="3"/>
      <c r="G2" s="3"/>
    </row>
    <row r="3" spans="1:7" ht="18.75">
      <c r="A3" s="6" t="s">
        <v>6</v>
      </c>
      <c r="B3" s="3"/>
      <c r="C3" s="3"/>
      <c r="D3" s="3"/>
      <c r="E3" s="3"/>
      <c r="F3" s="3"/>
      <c r="G3" s="5"/>
    </row>
    <row r="4" spans="1:7" ht="48" thickBot="1">
      <c r="A4" s="104" t="s">
        <v>7</v>
      </c>
      <c r="B4" s="104" t="s">
        <v>8</v>
      </c>
      <c r="C4" s="105" t="s">
        <v>22</v>
      </c>
      <c r="D4" s="105" t="s">
        <v>9</v>
      </c>
      <c r="E4" s="105" t="s">
        <v>59</v>
      </c>
      <c r="F4" s="105" t="s">
        <v>30</v>
      </c>
      <c r="G4" s="105" t="s">
        <v>60</v>
      </c>
    </row>
    <row r="5" spans="1:7" ht="17.25" thickTop="1" thickBo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10">
        <v>7</v>
      </c>
    </row>
    <row r="6" spans="1:7" ht="31.5" thickTop="1" thickBot="1">
      <c r="A6" s="11" t="s">
        <v>26</v>
      </c>
      <c r="B6" s="12"/>
      <c r="C6" s="12"/>
      <c r="D6" s="12"/>
      <c r="E6" s="12"/>
      <c r="F6" s="12"/>
      <c r="G6" s="41" t="s">
        <v>14</v>
      </c>
    </row>
    <row r="7" spans="1:7" ht="16.5" thickTop="1">
      <c r="A7" s="13">
        <v>1</v>
      </c>
      <c r="B7" s="98" t="s">
        <v>15</v>
      </c>
      <c r="C7" s="99"/>
      <c r="D7" s="99"/>
      <c r="E7" s="99"/>
      <c r="F7" s="99"/>
      <c r="G7" s="100"/>
    </row>
    <row r="8" spans="1:7" ht="15.75">
      <c r="A8" s="15"/>
      <c r="B8" s="169" t="s">
        <v>12</v>
      </c>
      <c r="C8" s="170"/>
      <c r="D8" s="170"/>
      <c r="E8" s="170"/>
      <c r="F8" s="170"/>
      <c r="G8" s="171"/>
    </row>
    <row r="9" spans="1:7" ht="15.75">
      <c r="A9" s="45" t="s">
        <v>31</v>
      </c>
      <c r="B9" s="16" t="s">
        <v>27</v>
      </c>
      <c r="C9" s="15" t="s">
        <v>11</v>
      </c>
      <c r="D9" s="42">
        <v>14.57</v>
      </c>
      <c r="E9" s="19"/>
      <c r="F9" s="20">
        <v>7</v>
      </c>
      <c r="G9" s="46">
        <f>ROUND((D9*E9*F9),2)</f>
        <v>0</v>
      </c>
    </row>
    <row r="10" spans="1:7" ht="15.75">
      <c r="A10" s="45" t="s">
        <v>32</v>
      </c>
      <c r="B10" s="16" t="s">
        <v>23</v>
      </c>
      <c r="C10" s="15" t="s">
        <v>11</v>
      </c>
      <c r="D10" s="42">
        <v>14.57</v>
      </c>
      <c r="E10" s="19"/>
      <c r="F10" s="20">
        <v>5</v>
      </c>
      <c r="G10" s="46">
        <f t="shared" ref="G10:G11" si="0">ROUND((D10*E10*F10),2)</f>
        <v>0</v>
      </c>
    </row>
    <row r="11" spans="1:7" ht="15.75">
      <c r="A11" s="45" t="s">
        <v>33</v>
      </c>
      <c r="B11" s="17" t="s">
        <v>16</v>
      </c>
      <c r="C11" s="15" t="s">
        <v>17</v>
      </c>
      <c r="D11" s="43">
        <v>4</v>
      </c>
      <c r="E11" s="19"/>
      <c r="F11" s="20">
        <v>12</v>
      </c>
      <c r="G11" s="46">
        <f t="shared" si="0"/>
        <v>0</v>
      </c>
    </row>
    <row r="12" spans="1:7" ht="15.75">
      <c r="A12" s="45"/>
      <c r="B12" s="172" t="s">
        <v>13</v>
      </c>
      <c r="C12" s="173"/>
      <c r="D12" s="173"/>
      <c r="E12" s="173"/>
      <c r="F12" s="173"/>
      <c r="G12" s="174"/>
    </row>
    <row r="13" spans="1:7" ht="15.75">
      <c r="A13" s="45" t="s">
        <v>34</v>
      </c>
      <c r="B13" s="16" t="s">
        <v>27</v>
      </c>
      <c r="C13" s="15" t="s">
        <v>11</v>
      </c>
      <c r="D13" s="42">
        <v>29.410000000000004</v>
      </c>
      <c r="E13" s="19"/>
      <c r="F13" s="20">
        <v>7</v>
      </c>
      <c r="G13" s="46">
        <f>ROUND((D13*E13*F13),2)</f>
        <v>0</v>
      </c>
    </row>
    <row r="14" spans="1:7" ht="15.75">
      <c r="A14" s="45" t="s">
        <v>35</v>
      </c>
      <c r="B14" s="16" t="s">
        <v>24</v>
      </c>
      <c r="C14" s="15" t="s">
        <v>11</v>
      </c>
      <c r="D14" s="42">
        <v>29.410000000000004</v>
      </c>
      <c r="E14" s="19"/>
      <c r="F14" s="20">
        <v>5</v>
      </c>
      <c r="G14" s="46">
        <f t="shared" ref="G14:G15" si="1">ROUND((D14*E14*F14),2)</f>
        <v>0</v>
      </c>
    </row>
    <row r="15" spans="1:7" ht="16.5" thickBot="1">
      <c r="A15" s="45" t="s">
        <v>36</v>
      </c>
      <c r="B15" s="17" t="s">
        <v>16</v>
      </c>
      <c r="C15" s="15" t="s">
        <v>17</v>
      </c>
      <c r="D15" s="43">
        <v>11</v>
      </c>
      <c r="E15" s="19"/>
      <c r="F15" s="20">
        <v>12</v>
      </c>
      <c r="G15" s="46">
        <f t="shared" si="1"/>
        <v>0</v>
      </c>
    </row>
    <row r="16" spans="1:7" ht="17.25" thickTop="1" thickBot="1">
      <c r="A16" s="106"/>
      <c r="B16" s="107"/>
      <c r="C16" s="108"/>
      <c r="D16" s="114"/>
      <c r="E16" s="115"/>
      <c r="F16" s="116" t="s">
        <v>20</v>
      </c>
      <c r="G16" s="95">
        <f>SUM(G9,G10,G11,G13,G14,G15)</f>
        <v>0</v>
      </c>
    </row>
    <row r="17" spans="1:8" ht="16.5" thickTop="1">
      <c r="A17" s="24">
        <v>2</v>
      </c>
      <c r="B17" s="72" t="s">
        <v>21</v>
      </c>
      <c r="C17" s="73"/>
      <c r="D17" s="74"/>
      <c r="E17" s="74"/>
      <c r="F17" s="74"/>
      <c r="G17" s="75"/>
    </row>
    <row r="18" spans="1:8" ht="15.75">
      <c r="A18" s="15"/>
      <c r="B18" s="169" t="s">
        <v>12</v>
      </c>
      <c r="C18" s="170"/>
      <c r="D18" s="170"/>
      <c r="E18" s="170"/>
      <c r="F18" s="170"/>
      <c r="G18" s="171"/>
    </row>
    <row r="19" spans="1:8" ht="15.75">
      <c r="A19" s="45" t="s">
        <v>39</v>
      </c>
      <c r="B19" s="16" t="s">
        <v>27</v>
      </c>
      <c r="C19" s="15" t="s">
        <v>11</v>
      </c>
      <c r="D19" s="50">
        <v>4.18</v>
      </c>
      <c r="E19" s="19"/>
      <c r="F19" s="20">
        <v>7</v>
      </c>
      <c r="G19" s="19">
        <f>ROUND((D19*E19*F19),2)</f>
        <v>0</v>
      </c>
    </row>
    <row r="20" spans="1:8" ht="15.75">
      <c r="A20" s="45" t="s">
        <v>40</v>
      </c>
      <c r="B20" s="16" t="s">
        <v>23</v>
      </c>
      <c r="C20" s="15" t="s">
        <v>11</v>
      </c>
      <c r="D20" s="50">
        <v>4.18</v>
      </c>
      <c r="E20" s="19"/>
      <c r="F20" s="20">
        <v>5</v>
      </c>
      <c r="G20" s="19">
        <f t="shared" ref="G20:G21" si="2">ROUND((D20*E20*F20),2)</f>
        <v>0</v>
      </c>
    </row>
    <row r="21" spans="1:8" ht="15.75">
      <c r="A21" s="45" t="s">
        <v>41</v>
      </c>
      <c r="B21" s="17" t="s">
        <v>16</v>
      </c>
      <c r="C21" s="15" t="s">
        <v>17</v>
      </c>
      <c r="D21" s="40">
        <v>32</v>
      </c>
      <c r="E21" s="19"/>
      <c r="F21" s="20">
        <v>12</v>
      </c>
      <c r="G21" s="19">
        <f t="shared" si="2"/>
        <v>0</v>
      </c>
    </row>
    <row r="22" spans="1:8" ht="15.75">
      <c r="A22" s="45"/>
      <c r="B22" s="172" t="s">
        <v>13</v>
      </c>
      <c r="C22" s="173"/>
      <c r="D22" s="173"/>
      <c r="E22" s="173"/>
      <c r="F22" s="173"/>
      <c r="G22" s="174"/>
    </row>
    <row r="23" spans="1:8" ht="20.25" customHeight="1">
      <c r="A23" s="47" t="s">
        <v>42</v>
      </c>
      <c r="B23" s="16" t="s">
        <v>27</v>
      </c>
      <c r="C23" s="15" t="s">
        <v>11</v>
      </c>
      <c r="D23" s="42">
        <v>7.68</v>
      </c>
      <c r="E23" s="19"/>
      <c r="F23" s="20">
        <v>7</v>
      </c>
      <c r="G23" s="46">
        <f>ROUND((D23*E23*F23),2)</f>
        <v>0</v>
      </c>
    </row>
    <row r="24" spans="1:8" ht="20.25" customHeight="1">
      <c r="A24" s="47" t="s">
        <v>43</v>
      </c>
      <c r="B24" s="16" t="s">
        <v>23</v>
      </c>
      <c r="C24" s="15" t="s">
        <v>11</v>
      </c>
      <c r="D24" s="42">
        <v>7.68</v>
      </c>
      <c r="E24" s="19"/>
      <c r="F24" s="20">
        <v>5</v>
      </c>
      <c r="G24" s="46">
        <f t="shared" ref="G24:G25" si="3">ROUND((D24*E24*F24),2)</f>
        <v>0</v>
      </c>
    </row>
    <row r="25" spans="1:8" ht="16.5" thickBot="1">
      <c r="A25" s="47" t="s">
        <v>44</v>
      </c>
      <c r="B25" s="17" t="s">
        <v>16</v>
      </c>
      <c r="C25" s="15" t="s">
        <v>17</v>
      </c>
      <c r="D25" s="43">
        <v>29</v>
      </c>
      <c r="E25" s="19"/>
      <c r="F25" s="20">
        <v>12</v>
      </c>
      <c r="G25" s="46">
        <f t="shared" si="3"/>
        <v>0</v>
      </c>
    </row>
    <row r="26" spans="1:8" ht="17.25" thickTop="1" thickBot="1">
      <c r="A26" s="27"/>
      <c r="B26" s="28"/>
      <c r="C26" s="29"/>
      <c r="D26" s="27"/>
      <c r="E26" s="30"/>
      <c r="F26" s="31" t="s">
        <v>20</v>
      </c>
      <c r="G26" s="32">
        <f>SUM(G19,G20,G21,G23,G24,G25)</f>
        <v>0</v>
      </c>
    </row>
    <row r="27" spans="1:8" ht="17.25" thickTop="1" thickBot="1">
      <c r="A27" s="33"/>
      <c r="B27" s="33"/>
      <c r="C27" s="33"/>
      <c r="D27" s="33"/>
      <c r="E27" s="33"/>
      <c r="F27" s="33"/>
      <c r="G27" s="33"/>
      <c r="H27" s="161"/>
    </row>
    <row r="28" spans="1:8" ht="19.5" thickBot="1">
      <c r="A28" s="1"/>
      <c r="B28" s="1"/>
      <c r="C28" s="1"/>
      <c r="D28" s="1"/>
      <c r="E28" s="167" t="s">
        <v>45</v>
      </c>
      <c r="F28" s="168"/>
      <c r="G28" s="51">
        <f>G16+G26</f>
        <v>0</v>
      </c>
      <c r="H28" s="162"/>
    </row>
    <row r="41" spans="2:5" ht="51">
      <c r="B41" s="191" t="s">
        <v>66</v>
      </c>
    </row>
    <row r="42" spans="2:5">
      <c r="E42" s="141"/>
    </row>
    <row r="44" spans="2:5" ht="102">
      <c r="B44" s="163" t="s">
        <v>67</v>
      </c>
    </row>
  </sheetData>
  <mergeCells count="6">
    <mergeCell ref="E28:F28"/>
    <mergeCell ref="F1:G1"/>
    <mergeCell ref="B8:G8"/>
    <mergeCell ref="B12:G12"/>
    <mergeCell ref="B18:G18"/>
    <mergeCell ref="B22:G22"/>
  </mergeCells>
  <pageMargins left="0.9055118110236221" right="0.15748031496062992" top="0.43307086614173229" bottom="0.27559055118110237" header="0.19685039370078741" footer="0.23622047244094491"/>
  <pageSetup paperSize="9" scale="65" firstPageNumber="107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18</vt:i4>
      </vt:variant>
    </vt:vector>
  </HeadingPairs>
  <TitlesOfParts>
    <vt:vector size="2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'1'!Obszar_wydruku</vt:lpstr>
      <vt:lpstr>'2'!Obszar_wydruku</vt:lpstr>
      <vt:lpstr>'3'!Obszar_wydruku</vt:lpstr>
      <vt:lpstr>'4'!Obszar_wydruku</vt:lpstr>
      <vt:lpstr>'5'!Obszar_wydruku</vt:lpstr>
      <vt:lpstr>'6'!Obszar_wydruku</vt:lpstr>
      <vt:lpstr>'7'!Obszar_wydruku</vt:lpstr>
      <vt:lpstr>'8'!Obszar_wydruku</vt:lpstr>
      <vt:lpstr>'9'!Obszar_wydruku</vt:lpstr>
      <vt:lpstr>'1'!Tytuły_wydruku</vt:lpstr>
      <vt:lpstr>'2'!Tytuły_wydruku</vt:lpstr>
      <vt:lpstr>'3'!Tytuły_wydruku</vt:lpstr>
      <vt:lpstr>'4'!Tytuły_wydruku</vt:lpstr>
      <vt:lpstr>'5'!Tytuły_wydruku</vt:lpstr>
      <vt:lpstr>'6'!Tytuły_wydruku</vt:lpstr>
      <vt:lpstr>'7'!Tytuły_wydruku</vt:lpstr>
      <vt:lpstr>'8'!Tytuły_wydruku</vt:lpstr>
      <vt:lpstr>'9'!Tytuły_wydruku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zawistowskiw</dc:creator>
  <cp:lastModifiedBy>Justyna Motławska</cp:lastModifiedBy>
  <cp:lastPrinted>2022-05-31T14:57:16Z</cp:lastPrinted>
  <dcterms:created xsi:type="dcterms:W3CDTF">2017-08-01T06:28:18Z</dcterms:created>
  <dcterms:modified xsi:type="dcterms:W3CDTF">2022-07-12T10:55:00Z</dcterms:modified>
</cp:coreProperties>
</file>