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WD\SST\materiały przetargowe 2023\Ujście\PŁYTA DO PRZETARGU\05_KO\"/>
    </mc:Choice>
  </mc:AlternateContent>
  <bookViews>
    <workbookView xWindow="-120" yWindow="-120" windowWidth="29040" windowHeight="15840" activeTab="2"/>
  </bookViews>
  <sheets>
    <sheet name="B. Drogowa" sheetId="2" r:id="rId1"/>
    <sheet name="B. Telekomunikacyjna" sheetId="3" r:id="rId2"/>
    <sheet name="ZZK" sheetId="4" r:id="rId3"/>
  </sheets>
  <definedNames>
    <definedName name="_xlnm.Print_Area" localSheetId="0">'B. Drogowa'!$A:$G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9" i="3"/>
  <c r="G27" i="3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9" i="2"/>
  <c r="D12" i="4" l="1"/>
  <c r="G105" i="2"/>
  <c r="D11" i="4" s="1"/>
  <c r="D13" i="4" l="1"/>
  <c r="D14" i="4" s="1"/>
  <c r="D15" i="4" s="1"/>
  <c r="D17" i="4" l="1"/>
</calcChain>
</file>

<file path=xl/sharedStrings.xml><?xml version="1.0" encoding="utf-8"?>
<sst xmlns="http://schemas.openxmlformats.org/spreadsheetml/2006/main" count="350" uniqueCount="194">
  <si>
    <t xml:space="preserve">Wzmocneinie muru oporowego zlokalizowanego przy drodze wojewódzkiej nr 182 w Ujściu </t>
  </si>
  <si>
    <t xml:space="preserve">WZMOCNIENIE MURU OPOROWEGO </t>
  </si>
  <si>
    <t>Lp</t>
  </si>
  <si>
    <t>Nr Specyfikacji</t>
  </si>
  <si>
    <t>Opis pozycji</t>
  </si>
  <si>
    <t>Ilość</t>
  </si>
  <si>
    <t>J.m.</t>
  </si>
  <si>
    <t>Cena jedn.</t>
  </si>
  <si>
    <t>Wartość</t>
  </si>
  <si>
    <t>D-01.00.00</t>
  </si>
  <si>
    <t>ROBOTY PRZYGOTOWAWCZE</t>
  </si>
  <si>
    <t>D-01.01.01</t>
  </si>
  <si>
    <t>Odtworzenie (wyznaczenie) trasy i punktów wysokościowych w terenie równinnym</t>
  </si>
  <si>
    <t>Wytyczenie drogowego obiektu inżynierskiego</t>
  </si>
  <si>
    <t>km</t>
  </si>
  <si>
    <t>D-01.02.01</t>
  </si>
  <si>
    <t>Usunięcie drzew i krzewów</t>
  </si>
  <si>
    <t>szt</t>
  </si>
  <si>
    <t>Ręczne karczowanie pni o średnicy: 26-35 cm</t>
  </si>
  <si>
    <t>m3</t>
  </si>
  <si>
    <t>Transport karpiny (Utylizacja i wywóz w zakresie Wykonawcy)</t>
  </si>
  <si>
    <t>mp</t>
  </si>
  <si>
    <t>Transport gałęzi (Utylizacja i wywóz w zakresie Wykonawcy)</t>
  </si>
  <si>
    <t>D-01.02.02</t>
  </si>
  <si>
    <t>Zdjęcie warstwy humusu i darniny</t>
  </si>
  <si>
    <t>Usunięcie warstwy ziemi urodzajnej /humusu/ za pomocą spycharek, przy grubości warstwy: do 30 cm</t>
  </si>
  <si>
    <t>m2</t>
  </si>
  <si>
    <t>Roboty ziemne wykonywane koparkami, z transportem urobku, samoch.samowyład. w ziemi uprzednio zmagazynowanej w hałdach w gruncie kat.I-III (Wykorzystanie na miejscu lub utylizacja w zakresie Wykonawcy)</t>
  </si>
  <si>
    <t>D-01.02.03</t>
  </si>
  <si>
    <t>Rozbiórki budynków - budynek gospodarczy</t>
  </si>
  <si>
    <t>Rozbiórka pokrycia z papy na dachach drewnianych pierwsza warstwa</t>
  </si>
  <si>
    <t>Rozbiórka pokrycia z papy na dachach drewnianych następna warstwa</t>
  </si>
  <si>
    <t>Rozbiórka pokrycia z dachówek: zakładkowych, holenderek i korytkowych, blachodachówek</t>
  </si>
  <si>
    <t>Rozebranie deskowania dachu: z desek na styk</t>
  </si>
  <si>
    <t>Rozebranie drewnianej więźby dachowej</t>
  </si>
  <si>
    <t>Rozebranie stropów</t>
  </si>
  <si>
    <t>Rozebranie ścian, filarów, kolumn, wykonanych z cegieł na zaprawie cementowo-wapiennej</t>
  </si>
  <si>
    <t>Rozebranie ław fundamentowych oraz murów poniżej poziomu terenu z kamienia, o grubości do 30 cm, na zaprawie: - cementowo-wapiennej</t>
  </si>
  <si>
    <t>Załadowanie i wywiezienie gruzu transportem samochodowym przy załadunku i wyładunku mechanicznym</t>
  </si>
  <si>
    <t>Wyburzenie obiektów budowlanych i inżynierskich</t>
  </si>
  <si>
    <t>Rozebranie elementów z cegły i kamienia (Utylizacja i wywóz w zakresie Wykonawcy)</t>
  </si>
  <si>
    <t>Rozbiórka mechaniczna elementów żelbetowych słupówy i płyty kanałowej (Utylizacja i wywóz w zakresie Wykonawcy)</t>
  </si>
  <si>
    <t>Załadowanie i wywiezienie gruzu/destruktu transportem samochodowym przy załadunku i wyładunku mechanicznym</t>
  </si>
  <si>
    <t>Rozbiórka kształtowników stalowych słupów</t>
  </si>
  <si>
    <t>t</t>
  </si>
  <si>
    <t>Transport elementów mostowych stalowych z załadunkiem i wyładunkiem (Utylizacja i wywóz w zakresie Wykonawcy)</t>
  </si>
  <si>
    <t>D-01.02.04</t>
  </si>
  <si>
    <t>Rozbiórka elementów dróg i ulic</t>
  </si>
  <si>
    <t>Rozebranie nawierzchni z kostki betonowej o grubości: 8 cm  (na składowisko Inwestora)</t>
  </si>
  <si>
    <t xml:space="preserve">Rozebranie mechaniczne podbudowy z betonu (Utylizacja i wywóz w zakresie Wykonawcy) </t>
  </si>
  <si>
    <t>Wywiezienie gruzu z terenu rozbiórki samochodem samowyładowczym, z załadunkiem i wyładunkiem mechanicznym (Utylizacja i wywóz w zakresie Wykonawcy)</t>
  </si>
  <si>
    <t>Rozebranie balustrad stalowych, ogrodzenia i bramy wjazdowej wraz z wywozem (Utylizacja i wywóz w zakresie Wykonawcy)</t>
  </si>
  <si>
    <t>m</t>
  </si>
  <si>
    <t>D-01.03.08</t>
  </si>
  <si>
    <t xml:space="preserve">Przebudowa urządzeń podziemnych </t>
  </si>
  <si>
    <t>Zabezpieczenie urządzeń obcych rurą ochronną dwudzielną HDPE śr. 110 mm - doziemne kable TP i eN</t>
  </si>
  <si>
    <t>Zabezpieczenie urządzeń obcych rurą ochronną dwudzielną HDPE śr. 160 mm - gaz</t>
  </si>
  <si>
    <t>D-04.00.00</t>
  </si>
  <si>
    <t>Podbudowy</t>
  </si>
  <si>
    <t>D-04.01.01</t>
  </si>
  <si>
    <t>Koryto wraz z profilowaniem i zagęszczeniem podłoża</t>
  </si>
  <si>
    <t>Mechaniczne profilowanie i zagęszczenie podłoża pod warstwy konstrukcyjne nawierzchni - kategoria gruntu: I-IV</t>
  </si>
  <si>
    <t>D-04.05.01</t>
  </si>
  <si>
    <t>Podbudowa i ulepszone podłoża z gruntu lub kruszywa stabilizowanego cementem</t>
  </si>
  <si>
    <t>Warstwa wzmacniająca z gruntu stabilizowanego cementem C5/6, o grubości podbudowy po zagęszczeniu: 15 cm</t>
  </si>
  <si>
    <t xml:space="preserve">Pielęgnacja piaskiem z polewaniem wodą podbudowy z mieszanki betonowej </t>
  </si>
  <si>
    <t>D-05.00.00</t>
  </si>
  <si>
    <t>Nawierzchnie</t>
  </si>
  <si>
    <t>D-05.03.23</t>
  </si>
  <si>
    <t>Nawierzchnia z kostki brukowej betonowej</t>
  </si>
  <si>
    <t>Nawierzchnie z kostki brukowej betonowej fazowanej o grubości: 8 cm - szarej, na podsypce cementowo-piaskowej o grubości 3cm</t>
  </si>
  <si>
    <t>D-06.00.00</t>
  </si>
  <si>
    <t>Roboty wykończeniowe</t>
  </si>
  <si>
    <t>D-06.01.01</t>
  </si>
  <si>
    <t>Umocnienie powierzchniowe skarp, rowów i ścieków</t>
  </si>
  <si>
    <t>Plantowanie powierzchni skarp i dna wykopów wykonywanych mechanicznie</t>
  </si>
  <si>
    <t>Humusowanie i obsianie skarp przy grubości warstwy humusu 10 cm</t>
  </si>
  <si>
    <t>D-07.06.03</t>
  </si>
  <si>
    <t xml:space="preserve">Ogrodzenia posesji </t>
  </si>
  <si>
    <t>Ogrodzenia z siatki w ramach, na słupkach stalowych z podstawką o rozstawie 2-3 m osadzonych na kotwy wklejane- montaż i dwukrotne malowanie słupów i ram farbą olejną, przy wysokości siatki: 1,5 m i słupkach z kształtowników walcowanych</t>
  </si>
  <si>
    <t>Wrota typowe o szer.3,0 m z furtkami o szer.1,0 m, wykonane z siatki w ramach z kątowników bez pasa dolnego z blachy - zawieszone na gotowych słupkach i dwukrotnie malowane farbą olejną - wys.wrot: do 2,10 m</t>
  </si>
  <si>
    <t>kpl</t>
  </si>
  <si>
    <t>D-08.03.01</t>
  </si>
  <si>
    <t xml:space="preserve">Obrzeża betonowe chodnikowe </t>
  </si>
  <si>
    <t>Obrzeża betonowe 30x8 cm, na podsypce: piaskowej, z wypełn.spoin zaprawą cementową</t>
  </si>
  <si>
    <t>Ławy pod obrzeża betonowe z oporem z betonu B 15 (C12/15)</t>
  </si>
  <si>
    <t>D-10.01.01a</t>
  </si>
  <si>
    <t xml:space="preserve">Mury oporowe - palisada </t>
  </si>
  <si>
    <t>Ławy pod palisadę: betonowe z oporem</t>
  </si>
  <si>
    <t>Palisada z prefabrykowanych palików betonowych</t>
  </si>
  <si>
    <t>M-11.00.00</t>
  </si>
  <si>
    <t>FUNDAMENTOWANIE</t>
  </si>
  <si>
    <t>M-11.01.01</t>
  </si>
  <si>
    <t>Wykopy pod fundamenty w gruncie wraz z zabezpieczeniem [umocnieniem]</t>
  </si>
  <si>
    <t>Roboty ziemne wykonywane koparkami z odwodnieniem/pompowaniem wody i transportem urobku samochodami samowyładowczymi: grunt kat. III - wykop (90%)</t>
  </si>
  <si>
    <t>Roboty ziemne ręczne z odwodnieniem/pompowaniem wody i  transportem urobku samochodami samowyładowczymim: grunt kat. III - wykop (10%)</t>
  </si>
  <si>
    <t xml:space="preserve">Roboty ziemne ręczne z odwodnieniem/pompowaniem wody i  transportem urobku samochodami samowyładowczymim: grunt kat. III - pod fundamenty budynku gospodarczego </t>
  </si>
  <si>
    <t>M-11.01.04</t>
  </si>
  <si>
    <t>Zasypanie wykopów, nasypy wraz z zagęszczeniem</t>
  </si>
  <si>
    <t>Ręczne formowanie nasypów z ziemi dowożonej samochodami samowyładowczymi z zagęszczeniem - w miejscu fundamentó budynku gpospodarczego</t>
  </si>
  <si>
    <t>M-11.08.05</t>
  </si>
  <si>
    <t>Wzmacnianie podłoża metodą iniekcji strumieniowej (jet grouting) [kolumny cementowo-gruntowe]</t>
  </si>
  <si>
    <t>Wykonanie kolumn cementowo-gruntowych metodą iniekcji wysokociśnieniowej SOILCRETE (JET GROUTING)</t>
  </si>
  <si>
    <t>Zakup, transport i montaż elementów konstrukcji stalowej - zbrojenie pali wielkośrednicowych - HEB 280 (lub równoważny)</t>
  </si>
  <si>
    <t>M-12.00.00</t>
  </si>
  <si>
    <t>ZBROJENIE</t>
  </si>
  <si>
    <t>M-12.01.02</t>
  </si>
  <si>
    <t>Zbrojenie betonu stalą klasy A-III - płaszcz żelbetowy</t>
  </si>
  <si>
    <t>Przygotowanie zbrojenia, przy średnicy prętów: 8-16 mm</t>
  </si>
  <si>
    <t>Montaż zbrojenia, przy średnicy prętów: 8-16 mm</t>
  </si>
  <si>
    <t>Wiercenie otworów o średnicy 14 mm wraz z wklejeniem prętów średnicy 12 mm</t>
  </si>
  <si>
    <t>Zbrojenie betonu stalą klasy A-III - fundamenty balustrady</t>
  </si>
  <si>
    <t>Przygotowanie zbrojenia, przy średnicy prętów: 10-12 mm</t>
  </si>
  <si>
    <t>Montaż zbrojenia, przy średnicy prętów: 10-12 mm</t>
  </si>
  <si>
    <t>M-13.00.00</t>
  </si>
  <si>
    <t>BETON</t>
  </si>
  <si>
    <t>M-13.01.01</t>
  </si>
  <si>
    <t xml:space="preserve">Beton fundamentów w deskowaniu </t>
  </si>
  <si>
    <t>Betonowanie betonem C30/37  wraz z deskowaniem-  fundamenty balustrady</t>
  </si>
  <si>
    <t>M-13.01.03</t>
  </si>
  <si>
    <t>Beton podpór klasy B35 w elementach o grubości &gt; 60 cm</t>
  </si>
  <si>
    <t xml:space="preserve">Betonowanie betonem C30/37 wraz z deskowaniem - płaszcz żelbetowy_x000D_
</t>
  </si>
  <si>
    <t>M-13.02.02</t>
  </si>
  <si>
    <t>Beton klasy poniżej B25 bez deskowania</t>
  </si>
  <si>
    <t>Betonowanie betonem C12/15</t>
  </si>
  <si>
    <t>M-15.00.00</t>
  </si>
  <si>
    <t>IZOLACJA</t>
  </si>
  <si>
    <t>M-15.01.01</t>
  </si>
  <si>
    <t>Izolacja bitumiczna wykonywana na zimno</t>
  </si>
  <si>
    <t>Wykonanie na obiektach mostowych izolacji przeciwwilgociowych powłokowych bitumicznych na zimno z roztworu asfaltowego</t>
  </si>
  <si>
    <t>M-18.00.00</t>
  </si>
  <si>
    <t>URZĄDZENIA  DYLATACYJNE</t>
  </si>
  <si>
    <t>M-18.02.01</t>
  </si>
  <si>
    <t>Dylatacja - wypełnienie przerw</t>
  </si>
  <si>
    <t>Wykonanie dylatacji  i wypełnienie dylatacji masą uszczelniającą - dylatacja pozorna</t>
  </si>
  <si>
    <t>M-19.00.00</t>
  </si>
  <si>
    <t>ELEMENTY  ZABEZPIECZAJĄCE</t>
  </si>
  <si>
    <t>M-19.01.04</t>
  </si>
  <si>
    <t>Balustrada na obiektach mostowych</t>
  </si>
  <si>
    <t xml:space="preserve">Montaż poręczy mostowych - odcinków prostych z linką napinającą o wysokości 1,1m za pomocą kotew wklejanych </t>
  </si>
  <si>
    <t>M-20.00.00</t>
  </si>
  <si>
    <t>INNE  ROBOTY MOSTOWE</t>
  </si>
  <si>
    <t>M-20.01.08</t>
  </si>
  <si>
    <t>Zabezpieczenie antykorozyjne powierzchni betonowych</t>
  </si>
  <si>
    <t>Przygotowanie podłoża betonowego i wykonanie powierzchniowego zabezpieczenia betonu poprzez hydrofobizację (ew. hydrofobizacja barwna w kolorze betonu)</t>
  </si>
  <si>
    <t>Czyszczenie przez strumieniowanie wodne wysokociśnieniowe powierzchni - istniejący mur kamienny</t>
  </si>
  <si>
    <t>M-20.01.15</t>
  </si>
  <si>
    <t>Punkty pomiarowo-kontrolne</t>
  </si>
  <si>
    <t>Montaż (założenie) reperów na obiekcie wraz z niezbędnymi pracami geodezyjnymi</t>
  </si>
  <si>
    <t>Montaż reperu stałego referencyjnego poza obiektem na gruncie</t>
  </si>
  <si>
    <t>SUMA</t>
  </si>
  <si>
    <t>7,20</t>
  </si>
  <si>
    <t>3,10</t>
  </si>
  <si>
    <t>FORMULARZ WYCENY OFERTOWEJ</t>
  </si>
  <si>
    <t xml:space="preserve">Wzmocnienie muru oporowego zlokalizowanego przy drodze wojewódzkiej nr 182 w Ujściu </t>
  </si>
  <si>
    <t xml:space="preserve">BRANŻA TELEKOMUNIKACYJNA </t>
  </si>
  <si>
    <t>D-01.03.04</t>
  </si>
  <si>
    <t>Przebudowa linii kablowych Orange S.A.</t>
  </si>
  <si>
    <t>Układanie kabla o średnicy do 30 mm wypełnionego w rowie kablowym w gruncie kat.I-II wykopanym i zasypanym mechanicznie. Liczba układanych kabli - 1</t>
  </si>
  <si>
    <t>Montaż i ustawianie słupów pojedynczych drewnianych o długości 8,5 m z dwiema belkami ustojowymi na ostrym zboczu. Grunt kat.IV</t>
  </si>
  <si>
    <t>Montaż wspornika do podwieszania kabli nadziemnych na podbudowie słupowej drewnianej</t>
  </si>
  <si>
    <t>Przełożenie kabla na podbudownie słupowej</t>
  </si>
  <si>
    <t>Montaż uchwytów odciągowych</t>
  </si>
  <si>
    <t>Montaż uziomów szpilkowych miedziowanych. Metoda ręczna, grunt kat.III, 3 m</t>
  </si>
  <si>
    <t>Montaż uziomów szpilkowych miedziowanych. Metoda ręczna, grunt kat.III, każde następne 1,5 m</t>
  </si>
  <si>
    <t>Umocowanie rur ochronnych do kabla na słupach pojedynczych w skrzynkach kablowych</t>
  </si>
  <si>
    <t>Demontaż kabla nadziemnego ósemkowego o średnicy zewnętrznej &lt;15 mm na podbudownie słupowej</t>
  </si>
  <si>
    <t>Demontaż słupów pojedynczych drewnianych o długości 6 m bez belek ustojowych w terenie płaskim. Grunt kat.III</t>
  </si>
  <si>
    <t>Montaż złączy przelotowych kabli wypełnionych typu kanałowego w ziemi z zastosowaniem pojedynczych łączników żył. Złącze na kablu o liczbie par - 2</t>
  </si>
  <si>
    <t>złącze</t>
  </si>
  <si>
    <t>Pomiary końcowe prądem stałym kabla o 10 parach</t>
  </si>
  <si>
    <t>odcinek</t>
  </si>
  <si>
    <t>Przebudowa szafki kablowej ASTA-NET</t>
  </si>
  <si>
    <t>analog Montaż szafy kablowej</t>
  </si>
  <si>
    <t>Demontaż szafy kablowej</t>
  </si>
  <si>
    <t>Kable</t>
  </si>
  <si>
    <t>XzTKMXpw 2x2x0,5</t>
  </si>
  <si>
    <t>XzTKMXpwn 2x2x0,5</t>
  </si>
  <si>
    <t>Wzmocnienie muru oporowego zlokalizowanego przy drodze wojewódzkiej nr 182 w Ujściu</t>
  </si>
  <si>
    <t>KOSZTORYS INWESTORSKI</t>
  </si>
  <si>
    <t>ZBIORCZE ZESTAWIENIE KOSZTÓW</t>
  </si>
  <si>
    <t>Lp.</t>
  </si>
  <si>
    <t>Wyszczególnienie elementów rozliczeniowych</t>
  </si>
  <si>
    <t>zł</t>
  </si>
  <si>
    <t>I</t>
  </si>
  <si>
    <t>Wzmocnienie muru oporowego</t>
  </si>
  <si>
    <t>II</t>
  </si>
  <si>
    <t>Branża telekomunikacyjna</t>
  </si>
  <si>
    <t>RAZEM BEZ VAT-u</t>
  </si>
  <si>
    <t>Podatek VAT 23 %</t>
  </si>
  <si>
    <t>OGÓŁEM Z VAT-em</t>
  </si>
  <si>
    <t>Roboty Nieprzewidziane 5%</t>
  </si>
  <si>
    <t>razem</t>
  </si>
  <si>
    <t>Ręczne formowanie nasypów z ziemi dowożonej samochodami samowyładowczymi z zagęszczeniem - muru oporowy wraz z wykonaniem opaski z otoczaków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</si>
</sst>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0."/>
  </numFmts>
  <fonts count="20">
    <font>
      <sz val="11"/>
      <color theme="1"/>
      <name val="Calibri"/>
      <family val="2"/>
      <charset val="238"/>
      <scheme val="minor"/>
    </font>
    <font>
      <b/>
      <sz val="13"/>
      <color rgb="FF080000"/>
      <name val="Arial Narrow CE"/>
      <family val="2"/>
      <charset val="238"/>
    </font>
    <font>
      <b/>
      <sz val="11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Arial CE"/>
      <family val="2"/>
      <charset val="238"/>
    </font>
    <font>
      <b/>
      <sz val="10"/>
      <name val="Times New Roman CE"/>
      <family val="1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9"/>
      <name val="Arial Narrow CE"/>
      <family val="2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5" fillId="0" borderId="1" xfId="0" applyNumberFormat="1" applyFont="1" applyBorder="1"/>
    <xf numFmtId="0" fontId="4" fillId="4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9" fillId="0" borderId="0" xfId="2" applyFont="1" applyFill="1" applyBorder="1"/>
    <xf numFmtId="1" fontId="10" fillId="0" borderId="0" xfId="1" applyNumberFormat="1" applyFont="1" applyFill="1" applyBorder="1" applyAlignment="1">
      <alignment horizontal="center" vertical="top" wrapText="1"/>
    </xf>
    <xf numFmtId="0" fontId="6" fillId="0" borderId="0" xfId="2" applyFont="1" applyFill="1" applyBorder="1"/>
    <xf numFmtId="0" fontId="11" fillId="0" borderId="0" xfId="2" applyFont="1" applyFill="1" applyBorder="1"/>
    <xf numFmtId="166" fontId="8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7" fillId="0" borderId="11" xfId="2" quotePrefix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 indent="1"/>
    </xf>
    <xf numFmtId="4" fontId="7" fillId="0" borderId="12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0" fontId="7" fillId="0" borderId="13" xfId="2" quotePrefix="1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7" fillId="0" borderId="14" xfId="2" quotePrefix="1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wrapText="1"/>
    </xf>
    <xf numFmtId="0" fontId="9" fillId="0" borderId="0" xfId="2" applyNumberFormat="1" applyFont="1" applyFill="1" applyBorder="1" applyAlignment="1">
      <alignment horizontal="right" vertical="center" wrapText="1"/>
    </xf>
    <xf numFmtId="0" fontId="12" fillId="0" borderId="0" xfId="2" applyNumberFormat="1" applyFont="1" applyFill="1" applyBorder="1" applyAlignment="1">
      <alignment horizontal="left" vertical="center" wrapText="1"/>
    </xf>
    <xf numFmtId="4" fontId="15" fillId="0" borderId="0" xfId="2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center" vertical="top" wrapText="1"/>
    </xf>
    <xf numFmtId="49" fontId="12" fillId="0" borderId="0" xfId="1" applyNumberFormat="1" applyFont="1" applyFill="1" applyBorder="1" applyAlignment="1">
      <alignment horizontal="centerContinuous" wrapText="1"/>
    </xf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vertical="top" wrapText="1"/>
    </xf>
    <xf numFmtId="0" fontId="1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66" fontId="18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wrapText="1"/>
    </xf>
    <xf numFmtId="0" fontId="18" fillId="0" borderId="0" xfId="2" applyFont="1" applyFill="1" applyBorder="1"/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/>
    </xf>
    <xf numFmtId="0" fontId="18" fillId="0" borderId="9" xfId="2" applyNumberFormat="1" applyFont="1" applyFill="1" applyBorder="1" applyAlignment="1">
      <alignment horizontal="center" vertical="center" wrapText="1"/>
    </xf>
    <xf numFmtId="0" fontId="18" fillId="0" borderId="1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center" vertical="center"/>
    </xf>
    <xf numFmtId="0" fontId="19" fillId="0" borderId="15" xfId="2" applyNumberFormat="1" applyFont="1" applyFill="1" applyBorder="1" applyAlignment="1">
      <alignment horizontal="right" vertical="center" wrapText="1"/>
    </xf>
    <xf numFmtId="4" fontId="7" fillId="0" borderId="16" xfId="2" quotePrefix="1" applyNumberFormat="1" applyFont="1" applyFill="1" applyBorder="1" applyAlignment="1">
      <alignment horizontal="right" vertical="center"/>
    </xf>
    <xf numFmtId="0" fontId="18" fillId="0" borderId="14" xfId="2" quotePrefix="1" applyNumberFormat="1" applyFont="1" applyFill="1" applyBorder="1" applyAlignment="1">
      <alignment horizontal="center" vertical="center"/>
    </xf>
    <xf numFmtId="0" fontId="19" fillId="0" borderId="17" xfId="2" applyNumberFormat="1" applyFont="1" applyFill="1" applyBorder="1" applyAlignment="1">
      <alignment horizontal="right" vertical="center" wrapText="1"/>
    </xf>
    <xf numFmtId="4" fontId="7" fillId="0" borderId="18" xfId="2" quotePrefix="1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0" fontId="18" fillId="0" borderId="19" xfId="2" applyNumberFormat="1" applyFont="1" applyFill="1" applyBorder="1" applyAlignment="1">
      <alignment horizontal="right" vertical="center" wrapText="1"/>
    </xf>
    <xf numFmtId="0" fontId="7" fillId="0" borderId="20" xfId="2" applyNumberFormat="1" applyFont="1" applyFill="1" applyBorder="1" applyAlignment="1">
      <alignment horizontal="right" vertical="center" wrapText="1"/>
    </xf>
    <xf numFmtId="4" fontId="7" fillId="0" borderId="21" xfId="2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4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" fontId="7" fillId="0" borderId="0" xfId="1" applyNumberFormat="1" applyFont="1" applyAlignment="1">
      <alignment horizontal="center" vertical="top" wrapText="1"/>
    </xf>
    <xf numFmtId="1" fontId="8" fillId="0" borderId="0" xfId="1" applyNumberFormat="1" applyFont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center" vertical="top"/>
    </xf>
    <xf numFmtId="166" fontId="10" fillId="0" borderId="0" xfId="2" applyNumberFormat="1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center"/>
    </xf>
  </cellXfs>
  <cellStyles count="4">
    <cellStyle name="Normalny" xfId="0" builtinId="0"/>
    <cellStyle name="Normalny_Kosztorys inwestorski wg TER" xfId="1"/>
    <cellStyle name="Normalny_TER_choszcz_wa" xfId="2"/>
    <cellStyle name="Normalny_TER_Milsko_drog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Zeros="0" view="pageBreakPreview" zoomScaleNormal="100" zoomScaleSheetLayoutView="100" workbookViewId="0">
      <selection activeCell="G9" sqref="G9"/>
    </sheetView>
  </sheetViews>
  <sheetFormatPr defaultRowHeight="14.4"/>
  <cols>
    <col min="1" max="1" width="5.109375" customWidth="1"/>
    <col min="2" max="2" width="10.5546875" customWidth="1"/>
    <col min="3" max="3" width="93.33203125" style="3" customWidth="1"/>
    <col min="4" max="4" width="12.6640625" customWidth="1"/>
    <col min="5" max="5" width="6.6640625" customWidth="1"/>
    <col min="6" max="6" width="10.6640625" customWidth="1"/>
    <col min="7" max="7" width="14.6640625" customWidth="1"/>
  </cols>
  <sheetData>
    <row r="1" spans="1:7" ht="16.8">
      <c r="C1" s="1" t="s">
        <v>153</v>
      </c>
    </row>
    <row r="2" spans="1:7">
      <c r="C2" s="2" t="s">
        <v>0</v>
      </c>
    </row>
    <row r="3" spans="1:7">
      <c r="C3" s="2" t="s">
        <v>1</v>
      </c>
    </row>
    <row r="6" spans="1:7">
      <c r="A6" s="9" t="s">
        <v>2</v>
      </c>
      <c r="B6" s="9" t="s">
        <v>3</v>
      </c>
      <c r="C6" s="10" t="s">
        <v>4</v>
      </c>
      <c r="D6" s="9" t="s">
        <v>5</v>
      </c>
      <c r="E6" s="9" t="s">
        <v>6</v>
      </c>
      <c r="F6" s="9" t="s">
        <v>7</v>
      </c>
      <c r="G6" s="9" t="s">
        <v>8</v>
      </c>
    </row>
    <row r="7" spans="1:7">
      <c r="A7" s="75">
        <v>1</v>
      </c>
      <c r="B7" s="76" t="s">
        <v>9</v>
      </c>
      <c r="C7" s="77" t="s">
        <v>10</v>
      </c>
      <c r="D7" s="78"/>
      <c r="E7" s="76"/>
      <c r="F7" s="79"/>
      <c r="G7" s="80"/>
    </row>
    <row r="8" spans="1:7">
      <c r="A8" s="87">
        <v>1.1000000000000001</v>
      </c>
      <c r="B8" s="88" t="s">
        <v>11</v>
      </c>
      <c r="C8" s="89" t="s">
        <v>12</v>
      </c>
      <c r="D8" s="90"/>
      <c r="E8" s="88"/>
      <c r="F8" s="91"/>
      <c r="G8" s="92"/>
    </row>
    <row r="9" spans="1:7">
      <c r="A9" s="4">
        <v>1</v>
      </c>
      <c r="B9" s="5" t="s">
        <v>11</v>
      </c>
      <c r="C9" s="6" t="s">
        <v>13</v>
      </c>
      <c r="D9" s="7">
        <v>3.2000000000000001E-2</v>
      </c>
      <c r="E9" s="5" t="s">
        <v>14</v>
      </c>
      <c r="F9" s="72"/>
      <c r="G9" s="8">
        <f>ROUND(D9*F9,2)</f>
        <v>0</v>
      </c>
    </row>
    <row r="10" spans="1:7">
      <c r="A10" s="75">
        <v>1.2</v>
      </c>
      <c r="B10" s="76" t="s">
        <v>15</v>
      </c>
      <c r="C10" s="77" t="s">
        <v>16</v>
      </c>
      <c r="D10" s="78"/>
      <c r="E10" s="76"/>
      <c r="F10" s="79"/>
      <c r="G10" s="80">
        <f t="shared" ref="G10:G71" si="0">ROUND(D10*F10,2)</f>
        <v>0</v>
      </c>
    </row>
    <row r="11" spans="1:7">
      <c r="A11" s="4">
        <v>2</v>
      </c>
      <c r="B11" s="5" t="s">
        <v>15</v>
      </c>
      <c r="C11" s="6" t="s">
        <v>18</v>
      </c>
      <c r="D11" s="7">
        <v>3</v>
      </c>
      <c r="E11" s="5" t="s">
        <v>17</v>
      </c>
      <c r="F11" s="72"/>
      <c r="G11" s="8">
        <f t="shared" si="0"/>
        <v>0</v>
      </c>
    </row>
    <row r="12" spans="1:7">
      <c r="A12" s="4">
        <v>3</v>
      </c>
      <c r="B12" s="5" t="s">
        <v>15</v>
      </c>
      <c r="C12" s="6" t="s">
        <v>20</v>
      </c>
      <c r="D12" s="7">
        <v>4.5</v>
      </c>
      <c r="E12" s="5" t="s">
        <v>21</v>
      </c>
      <c r="F12" s="72"/>
      <c r="G12" s="8">
        <f t="shared" si="0"/>
        <v>0</v>
      </c>
    </row>
    <row r="13" spans="1:7">
      <c r="A13" s="4">
        <v>4</v>
      </c>
      <c r="B13" s="5" t="s">
        <v>15</v>
      </c>
      <c r="C13" s="6" t="s">
        <v>22</v>
      </c>
      <c r="D13" s="7">
        <v>6</v>
      </c>
      <c r="E13" s="5" t="s">
        <v>21</v>
      </c>
      <c r="F13" s="72"/>
      <c r="G13" s="8">
        <f t="shared" si="0"/>
        <v>0</v>
      </c>
    </row>
    <row r="14" spans="1:7">
      <c r="A14" s="75">
        <v>1.3</v>
      </c>
      <c r="B14" s="76" t="s">
        <v>23</v>
      </c>
      <c r="C14" s="77" t="s">
        <v>24</v>
      </c>
      <c r="D14" s="78"/>
      <c r="E14" s="76"/>
      <c r="F14" s="79"/>
      <c r="G14" s="80">
        <f t="shared" si="0"/>
        <v>0</v>
      </c>
    </row>
    <row r="15" spans="1:7">
      <c r="A15" s="4">
        <v>5</v>
      </c>
      <c r="B15" s="5" t="s">
        <v>23</v>
      </c>
      <c r="C15" s="6" t="s">
        <v>25</v>
      </c>
      <c r="D15" s="7">
        <v>9.9</v>
      </c>
      <c r="E15" s="5" t="s">
        <v>19</v>
      </c>
      <c r="F15" s="72"/>
      <c r="G15" s="8">
        <f t="shared" si="0"/>
        <v>0</v>
      </c>
    </row>
    <row r="16" spans="1:7" ht="24">
      <c r="A16" s="4">
        <v>6</v>
      </c>
      <c r="B16" s="5" t="s">
        <v>23</v>
      </c>
      <c r="C16" s="6" t="s">
        <v>27</v>
      </c>
      <c r="D16" s="7">
        <v>9.9</v>
      </c>
      <c r="E16" s="5" t="s">
        <v>19</v>
      </c>
      <c r="F16" s="72"/>
      <c r="G16" s="8">
        <f t="shared" si="0"/>
        <v>0</v>
      </c>
    </row>
    <row r="17" spans="1:7">
      <c r="A17" s="75">
        <v>1.4</v>
      </c>
      <c r="B17" s="76" t="s">
        <v>28</v>
      </c>
      <c r="C17" s="77" t="s">
        <v>29</v>
      </c>
      <c r="D17" s="78"/>
      <c r="E17" s="76"/>
      <c r="F17" s="79"/>
      <c r="G17" s="80">
        <f t="shared" si="0"/>
        <v>0</v>
      </c>
    </row>
    <row r="18" spans="1:7">
      <c r="A18" s="4">
        <v>7</v>
      </c>
      <c r="B18" s="5" t="s">
        <v>28</v>
      </c>
      <c r="C18" s="6" t="s">
        <v>30</v>
      </c>
      <c r="D18" s="7">
        <v>49.6</v>
      </c>
      <c r="E18" s="5" t="s">
        <v>26</v>
      </c>
      <c r="F18" s="72"/>
      <c r="G18" s="8">
        <f t="shared" si="0"/>
        <v>0</v>
      </c>
    </row>
    <row r="19" spans="1:7">
      <c r="A19" s="4">
        <v>8</v>
      </c>
      <c r="B19" s="5" t="s">
        <v>28</v>
      </c>
      <c r="C19" s="6" t="s">
        <v>31</v>
      </c>
      <c r="D19" s="7">
        <v>49.6</v>
      </c>
      <c r="E19" s="5" t="s">
        <v>26</v>
      </c>
      <c r="F19" s="72"/>
      <c r="G19" s="8">
        <f t="shared" si="0"/>
        <v>0</v>
      </c>
    </row>
    <row r="20" spans="1:7">
      <c r="A20" s="4">
        <v>9</v>
      </c>
      <c r="B20" s="5" t="s">
        <v>28</v>
      </c>
      <c r="C20" s="6" t="s">
        <v>32</v>
      </c>
      <c r="D20" s="7">
        <v>49.6</v>
      </c>
      <c r="E20" s="5" t="s">
        <v>26</v>
      </c>
      <c r="F20" s="72"/>
      <c r="G20" s="8">
        <f t="shared" si="0"/>
        <v>0</v>
      </c>
    </row>
    <row r="21" spans="1:7">
      <c r="A21" s="4">
        <v>10</v>
      </c>
      <c r="B21" s="5" t="s">
        <v>28</v>
      </c>
      <c r="C21" s="6" t="s">
        <v>33</v>
      </c>
      <c r="D21" s="7">
        <v>49.6</v>
      </c>
      <c r="E21" s="5" t="s">
        <v>26</v>
      </c>
      <c r="F21" s="72"/>
      <c r="G21" s="8">
        <f t="shared" si="0"/>
        <v>0</v>
      </c>
    </row>
    <row r="22" spans="1:7">
      <c r="A22" s="4">
        <v>11</v>
      </c>
      <c r="B22" s="5" t="s">
        <v>28</v>
      </c>
      <c r="C22" s="6" t="s">
        <v>34</v>
      </c>
      <c r="D22" s="7">
        <v>49.6</v>
      </c>
      <c r="E22" s="5" t="s">
        <v>26</v>
      </c>
      <c r="F22" s="72"/>
      <c r="G22" s="8">
        <f t="shared" si="0"/>
        <v>0</v>
      </c>
    </row>
    <row r="23" spans="1:7">
      <c r="A23" s="4">
        <v>12</v>
      </c>
      <c r="B23" s="5" t="s">
        <v>28</v>
      </c>
      <c r="C23" s="6" t="s">
        <v>35</v>
      </c>
      <c r="D23" s="7">
        <v>34</v>
      </c>
      <c r="E23" s="5" t="s">
        <v>26</v>
      </c>
      <c r="F23" s="72"/>
      <c r="G23" s="8">
        <f t="shared" si="0"/>
        <v>0</v>
      </c>
    </row>
    <row r="24" spans="1:7">
      <c r="A24" s="4">
        <v>13</v>
      </c>
      <c r="B24" s="5" t="s">
        <v>28</v>
      </c>
      <c r="C24" s="6" t="s">
        <v>36</v>
      </c>
      <c r="D24" s="7">
        <v>42.400000000000006</v>
      </c>
      <c r="E24" s="5" t="s">
        <v>19</v>
      </c>
      <c r="F24" s="72"/>
      <c r="G24" s="8">
        <f t="shared" si="0"/>
        <v>0</v>
      </c>
    </row>
    <row r="25" spans="1:7" ht="24">
      <c r="A25" s="4">
        <v>14</v>
      </c>
      <c r="B25" s="5" t="s">
        <v>28</v>
      </c>
      <c r="C25" s="6" t="s">
        <v>37</v>
      </c>
      <c r="D25" s="7">
        <v>4.8000000000000007</v>
      </c>
      <c r="E25" s="5" t="s">
        <v>19</v>
      </c>
      <c r="F25" s="72"/>
      <c r="G25" s="8">
        <f t="shared" si="0"/>
        <v>0</v>
      </c>
    </row>
    <row r="26" spans="1:7">
      <c r="A26" s="4">
        <v>15</v>
      </c>
      <c r="B26" s="5" t="s">
        <v>28</v>
      </c>
      <c r="C26" s="6" t="s">
        <v>38</v>
      </c>
      <c r="D26" s="7">
        <v>60.800000000000004</v>
      </c>
      <c r="E26" s="5" t="s">
        <v>19</v>
      </c>
      <c r="F26" s="72"/>
      <c r="G26" s="8">
        <f t="shared" si="0"/>
        <v>0</v>
      </c>
    </row>
    <row r="27" spans="1:7">
      <c r="A27" s="75">
        <v>1.5</v>
      </c>
      <c r="B27" s="76" t="s">
        <v>28</v>
      </c>
      <c r="C27" s="77" t="s">
        <v>39</v>
      </c>
      <c r="D27" s="78"/>
      <c r="E27" s="76"/>
      <c r="F27" s="79"/>
      <c r="G27" s="80">
        <f t="shared" si="0"/>
        <v>0</v>
      </c>
    </row>
    <row r="28" spans="1:7">
      <c r="A28" s="4">
        <v>16</v>
      </c>
      <c r="B28" s="5" t="s">
        <v>28</v>
      </c>
      <c r="C28" s="6" t="s">
        <v>40</v>
      </c>
      <c r="D28" s="7">
        <v>26.6</v>
      </c>
      <c r="E28" s="5" t="s">
        <v>19</v>
      </c>
      <c r="F28" s="72"/>
      <c r="G28" s="8">
        <f t="shared" si="0"/>
        <v>0</v>
      </c>
    </row>
    <row r="29" spans="1:7">
      <c r="A29" s="4">
        <v>17</v>
      </c>
      <c r="B29" s="5" t="s">
        <v>28</v>
      </c>
      <c r="C29" s="6" t="s">
        <v>41</v>
      </c>
      <c r="D29" s="7">
        <v>7.4</v>
      </c>
      <c r="E29" s="5" t="s">
        <v>19</v>
      </c>
      <c r="F29" s="72"/>
      <c r="G29" s="8">
        <f t="shared" si="0"/>
        <v>0</v>
      </c>
    </row>
    <row r="30" spans="1:7">
      <c r="A30" s="4">
        <v>18</v>
      </c>
      <c r="B30" s="5" t="s">
        <v>28</v>
      </c>
      <c r="C30" s="6" t="s">
        <v>42</v>
      </c>
      <c r="D30" s="7">
        <v>34</v>
      </c>
      <c r="E30" s="5" t="s">
        <v>19</v>
      </c>
      <c r="F30" s="72"/>
      <c r="G30" s="8">
        <f t="shared" si="0"/>
        <v>0</v>
      </c>
    </row>
    <row r="31" spans="1:7">
      <c r="A31" s="4">
        <v>19</v>
      </c>
      <c r="B31" s="5" t="s">
        <v>28</v>
      </c>
      <c r="C31" s="6" t="s">
        <v>43</v>
      </c>
      <c r="D31" s="7">
        <v>0.18400000000000002</v>
      </c>
      <c r="E31" s="5" t="s">
        <v>44</v>
      </c>
      <c r="F31" s="72"/>
      <c r="G31" s="8">
        <f t="shared" si="0"/>
        <v>0</v>
      </c>
    </row>
    <row r="32" spans="1:7">
      <c r="A32" s="4">
        <v>20</v>
      </c>
      <c r="B32" s="5" t="s">
        <v>28</v>
      </c>
      <c r="C32" s="6" t="s">
        <v>45</v>
      </c>
      <c r="D32" s="7">
        <v>0.18400000000000002</v>
      </c>
      <c r="E32" s="5" t="s">
        <v>44</v>
      </c>
      <c r="F32" s="72"/>
      <c r="G32" s="8">
        <f t="shared" si="0"/>
        <v>0</v>
      </c>
    </row>
    <row r="33" spans="1:7">
      <c r="A33" s="75">
        <v>1.6</v>
      </c>
      <c r="B33" s="76" t="s">
        <v>46</v>
      </c>
      <c r="C33" s="77" t="s">
        <v>47</v>
      </c>
      <c r="D33" s="78"/>
      <c r="E33" s="76"/>
      <c r="F33" s="79"/>
      <c r="G33" s="80">
        <f t="shared" si="0"/>
        <v>0</v>
      </c>
    </row>
    <row r="34" spans="1:7">
      <c r="A34" s="4">
        <v>21</v>
      </c>
      <c r="B34" s="5" t="s">
        <v>46</v>
      </c>
      <c r="C34" s="6" t="s">
        <v>48</v>
      </c>
      <c r="D34" s="7">
        <v>46</v>
      </c>
      <c r="E34" s="5" t="s">
        <v>26</v>
      </c>
      <c r="F34" s="72"/>
      <c r="G34" s="8">
        <f t="shared" si="0"/>
        <v>0</v>
      </c>
    </row>
    <row r="35" spans="1:7">
      <c r="A35" s="4">
        <v>22</v>
      </c>
      <c r="B35" s="5" t="s">
        <v>46</v>
      </c>
      <c r="C35" s="6" t="s">
        <v>49</v>
      </c>
      <c r="D35" s="7">
        <v>4.6000000000000005</v>
      </c>
      <c r="E35" s="5" t="s">
        <v>19</v>
      </c>
      <c r="F35" s="72"/>
      <c r="G35" s="8">
        <f t="shared" si="0"/>
        <v>0</v>
      </c>
    </row>
    <row r="36" spans="1:7" ht="24">
      <c r="A36" s="4">
        <v>23</v>
      </c>
      <c r="B36" s="5" t="s">
        <v>46</v>
      </c>
      <c r="C36" s="6" t="s">
        <v>50</v>
      </c>
      <c r="D36" s="7">
        <v>9.3000000000000007</v>
      </c>
      <c r="E36" s="5" t="s">
        <v>19</v>
      </c>
      <c r="F36" s="72"/>
      <c r="G36" s="8">
        <f t="shared" si="0"/>
        <v>0</v>
      </c>
    </row>
    <row r="37" spans="1:7" ht="24">
      <c r="A37" s="4">
        <v>24</v>
      </c>
      <c r="B37" s="5" t="s">
        <v>46</v>
      </c>
      <c r="C37" s="6" t="s">
        <v>51</v>
      </c>
      <c r="D37" s="7">
        <v>36</v>
      </c>
      <c r="E37" s="5" t="s">
        <v>52</v>
      </c>
      <c r="F37" s="72"/>
      <c r="G37" s="8">
        <f t="shared" si="0"/>
        <v>0</v>
      </c>
    </row>
    <row r="38" spans="1:7">
      <c r="A38" s="75">
        <v>1.7</v>
      </c>
      <c r="B38" s="76" t="s">
        <v>53</v>
      </c>
      <c r="C38" s="77" t="s">
        <v>54</v>
      </c>
      <c r="D38" s="78"/>
      <c r="E38" s="76"/>
      <c r="F38" s="79"/>
      <c r="G38" s="80">
        <f t="shared" si="0"/>
        <v>0</v>
      </c>
    </row>
    <row r="39" spans="1:7">
      <c r="A39" s="4">
        <v>25</v>
      </c>
      <c r="B39" s="5" t="s">
        <v>53</v>
      </c>
      <c r="C39" s="6" t="s">
        <v>55</v>
      </c>
      <c r="D39" s="7">
        <v>68</v>
      </c>
      <c r="E39" s="5" t="s">
        <v>52</v>
      </c>
      <c r="F39" s="72"/>
      <c r="G39" s="8">
        <f t="shared" si="0"/>
        <v>0</v>
      </c>
    </row>
    <row r="40" spans="1:7">
      <c r="A40" s="4">
        <v>26</v>
      </c>
      <c r="B40" s="5" t="s">
        <v>53</v>
      </c>
      <c r="C40" s="6" t="s">
        <v>56</v>
      </c>
      <c r="D40" s="7">
        <v>4</v>
      </c>
      <c r="E40" s="5" t="s">
        <v>52</v>
      </c>
      <c r="F40" s="72"/>
      <c r="G40" s="8">
        <f t="shared" si="0"/>
        <v>0</v>
      </c>
    </row>
    <row r="41" spans="1:7">
      <c r="A41" s="75">
        <v>2</v>
      </c>
      <c r="B41" s="76" t="s">
        <v>57</v>
      </c>
      <c r="C41" s="77" t="s">
        <v>58</v>
      </c>
      <c r="D41" s="78"/>
      <c r="E41" s="76"/>
      <c r="F41" s="79"/>
      <c r="G41" s="80">
        <f t="shared" si="0"/>
        <v>0</v>
      </c>
    </row>
    <row r="42" spans="1:7">
      <c r="A42" s="75">
        <v>2.8</v>
      </c>
      <c r="B42" s="76" t="s">
        <v>59</v>
      </c>
      <c r="C42" s="77" t="s">
        <v>60</v>
      </c>
      <c r="D42" s="78"/>
      <c r="E42" s="76"/>
      <c r="F42" s="79"/>
      <c r="G42" s="80">
        <f t="shared" si="0"/>
        <v>0</v>
      </c>
    </row>
    <row r="43" spans="1:7">
      <c r="A43" s="83">
        <v>27</v>
      </c>
      <c r="B43" s="46" t="s">
        <v>59</v>
      </c>
      <c r="C43" s="12" t="s">
        <v>61</v>
      </c>
      <c r="D43" s="84">
        <v>60</v>
      </c>
      <c r="E43" s="46" t="s">
        <v>26</v>
      </c>
      <c r="F43" s="85"/>
      <c r="G43" s="86">
        <f t="shared" si="0"/>
        <v>0</v>
      </c>
    </row>
    <row r="44" spans="1:7">
      <c r="A44" s="75">
        <v>2.9</v>
      </c>
      <c r="B44" s="76" t="s">
        <v>62</v>
      </c>
      <c r="C44" s="77" t="s">
        <v>63</v>
      </c>
      <c r="D44" s="78"/>
      <c r="E44" s="76"/>
      <c r="F44" s="79"/>
      <c r="G44" s="80">
        <f t="shared" si="0"/>
        <v>0</v>
      </c>
    </row>
    <row r="45" spans="1:7">
      <c r="A45" s="4">
        <v>28</v>
      </c>
      <c r="B45" s="46" t="s">
        <v>62</v>
      </c>
      <c r="C45" s="6" t="s">
        <v>64</v>
      </c>
      <c r="D45" s="7">
        <v>60</v>
      </c>
      <c r="E45" s="5" t="s">
        <v>26</v>
      </c>
      <c r="F45" s="72"/>
      <c r="G45" s="8">
        <f t="shared" si="0"/>
        <v>0</v>
      </c>
    </row>
    <row r="46" spans="1:7">
      <c r="A46" s="4">
        <v>29</v>
      </c>
      <c r="B46" s="5" t="s">
        <v>62</v>
      </c>
      <c r="C46" s="6" t="s">
        <v>65</v>
      </c>
      <c r="D46" s="7">
        <v>60</v>
      </c>
      <c r="E46" s="5" t="s">
        <v>26</v>
      </c>
      <c r="F46" s="72"/>
      <c r="G46" s="8">
        <f t="shared" si="0"/>
        <v>0</v>
      </c>
    </row>
    <row r="47" spans="1:7">
      <c r="A47" s="75">
        <v>3</v>
      </c>
      <c r="B47" s="76" t="s">
        <v>66</v>
      </c>
      <c r="C47" s="77" t="s">
        <v>67</v>
      </c>
      <c r="D47" s="78"/>
      <c r="E47" s="76"/>
      <c r="F47" s="79"/>
      <c r="G47" s="80">
        <f t="shared" si="0"/>
        <v>0</v>
      </c>
    </row>
    <row r="48" spans="1:7">
      <c r="A48" s="82" t="s">
        <v>152</v>
      </c>
      <c r="B48" s="76" t="s">
        <v>68</v>
      </c>
      <c r="C48" s="77" t="s">
        <v>69</v>
      </c>
      <c r="D48" s="78"/>
      <c r="E48" s="76"/>
      <c r="F48" s="79"/>
      <c r="G48" s="80">
        <f t="shared" si="0"/>
        <v>0</v>
      </c>
    </row>
    <row r="49" spans="1:7" ht="24">
      <c r="A49" s="4">
        <v>30</v>
      </c>
      <c r="B49" s="5" t="s">
        <v>68</v>
      </c>
      <c r="C49" s="6" t="s">
        <v>70</v>
      </c>
      <c r="D49" s="7">
        <v>60</v>
      </c>
      <c r="E49" s="5" t="s">
        <v>26</v>
      </c>
      <c r="F49" s="72"/>
      <c r="G49" s="8">
        <f t="shared" si="0"/>
        <v>0</v>
      </c>
    </row>
    <row r="50" spans="1:7">
      <c r="A50" s="75">
        <v>4</v>
      </c>
      <c r="B50" s="76" t="s">
        <v>71</v>
      </c>
      <c r="C50" s="77" t="s">
        <v>72</v>
      </c>
      <c r="D50" s="78"/>
      <c r="E50" s="76"/>
      <c r="F50" s="79"/>
      <c r="G50" s="80">
        <f t="shared" si="0"/>
        <v>0</v>
      </c>
    </row>
    <row r="51" spans="1:7">
      <c r="A51" s="75">
        <v>4.1100000000000003</v>
      </c>
      <c r="B51" s="76" t="s">
        <v>73</v>
      </c>
      <c r="C51" s="77" t="s">
        <v>74</v>
      </c>
      <c r="D51" s="78"/>
      <c r="E51" s="76"/>
      <c r="F51" s="79"/>
      <c r="G51" s="80">
        <f t="shared" si="0"/>
        <v>0</v>
      </c>
    </row>
    <row r="52" spans="1:7">
      <c r="A52" s="4">
        <v>31</v>
      </c>
      <c r="B52" s="5" t="s">
        <v>73</v>
      </c>
      <c r="C52" s="6" t="s">
        <v>75</v>
      </c>
      <c r="D52" s="7">
        <v>10</v>
      </c>
      <c r="E52" s="5" t="s">
        <v>26</v>
      </c>
      <c r="F52" s="72"/>
      <c r="G52" s="8">
        <f t="shared" si="0"/>
        <v>0</v>
      </c>
    </row>
    <row r="53" spans="1:7">
      <c r="A53" s="4">
        <v>32</v>
      </c>
      <c r="B53" s="5" t="s">
        <v>73</v>
      </c>
      <c r="C53" s="6" t="s">
        <v>76</v>
      </c>
      <c r="D53" s="7">
        <v>10</v>
      </c>
      <c r="E53" s="5" t="s">
        <v>26</v>
      </c>
      <c r="F53" s="72"/>
      <c r="G53" s="8">
        <f t="shared" si="0"/>
        <v>0</v>
      </c>
    </row>
    <row r="54" spans="1:7">
      <c r="A54" s="75">
        <v>5.13</v>
      </c>
      <c r="B54" s="81" t="s">
        <v>77</v>
      </c>
      <c r="C54" s="77" t="s">
        <v>78</v>
      </c>
      <c r="D54" s="78"/>
      <c r="E54" s="76"/>
      <c r="F54" s="79"/>
      <c r="G54" s="80">
        <f t="shared" si="0"/>
        <v>0</v>
      </c>
    </row>
    <row r="55" spans="1:7" ht="35.4">
      <c r="A55" s="4">
        <v>33</v>
      </c>
      <c r="B55" s="5" t="s">
        <v>77</v>
      </c>
      <c r="C55" s="6" t="s">
        <v>79</v>
      </c>
      <c r="D55" s="7">
        <v>4</v>
      </c>
      <c r="E55" s="5" t="s">
        <v>52</v>
      </c>
      <c r="F55" s="72"/>
      <c r="G55" s="8">
        <f t="shared" si="0"/>
        <v>0</v>
      </c>
    </row>
    <row r="56" spans="1:7" ht="24">
      <c r="A56" s="4">
        <v>34</v>
      </c>
      <c r="B56" s="5" t="s">
        <v>77</v>
      </c>
      <c r="C56" s="12" t="s">
        <v>80</v>
      </c>
      <c r="D56" s="7">
        <v>1</v>
      </c>
      <c r="E56" s="5" t="s">
        <v>81</v>
      </c>
      <c r="F56" s="72"/>
      <c r="G56" s="8">
        <f t="shared" si="0"/>
        <v>0</v>
      </c>
    </row>
    <row r="57" spans="1:7">
      <c r="A57" s="87">
        <v>5.14</v>
      </c>
      <c r="B57" s="88" t="s">
        <v>82</v>
      </c>
      <c r="C57" s="89" t="s">
        <v>83</v>
      </c>
      <c r="D57" s="90"/>
      <c r="E57" s="88"/>
      <c r="F57" s="91"/>
      <c r="G57" s="92">
        <f t="shared" si="0"/>
        <v>0</v>
      </c>
    </row>
    <row r="58" spans="1:7">
      <c r="A58" s="4">
        <v>35</v>
      </c>
      <c r="B58" s="5" t="s">
        <v>82</v>
      </c>
      <c r="C58" s="6" t="s">
        <v>84</v>
      </c>
      <c r="D58" s="7">
        <v>52</v>
      </c>
      <c r="E58" s="5" t="s">
        <v>52</v>
      </c>
      <c r="F58" s="72"/>
      <c r="G58" s="8">
        <f t="shared" si="0"/>
        <v>0</v>
      </c>
    </row>
    <row r="59" spans="1:7">
      <c r="A59" s="4">
        <v>36</v>
      </c>
      <c r="B59" s="5" t="s">
        <v>82</v>
      </c>
      <c r="C59" s="6" t="s">
        <v>85</v>
      </c>
      <c r="D59" s="7">
        <v>3.1</v>
      </c>
      <c r="E59" s="5" t="s">
        <v>19</v>
      </c>
      <c r="F59" s="72"/>
      <c r="G59" s="8">
        <f t="shared" si="0"/>
        <v>0</v>
      </c>
    </row>
    <row r="60" spans="1:7">
      <c r="A60" s="87">
        <v>5.15</v>
      </c>
      <c r="B60" s="88" t="s">
        <v>86</v>
      </c>
      <c r="C60" s="89" t="s">
        <v>87</v>
      </c>
      <c r="D60" s="90"/>
      <c r="E60" s="88"/>
      <c r="F60" s="91"/>
      <c r="G60" s="92">
        <f t="shared" si="0"/>
        <v>0</v>
      </c>
    </row>
    <row r="61" spans="1:7">
      <c r="A61" s="4">
        <v>37</v>
      </c>
      <c r="B61" s="5" t="s">
        <v>86</v>
      </c>
      <c r="C61" s="6" t="s">
        <v>88</v>
      </c>
      <c r="D61" s="7">
        <v>0.36000000000000004</v>
      </c>
      <c r="E61" s="5" t="s">
        <v>19</v>
      </c>
      <c r="F61" s="72"/>
      <c r="G61" s="8">
        <f t="shared" si="0"/>
        <v>0</v>
      </c>
    </row>
    <row r="62" spans="1:7">
      <c r="A62" s="4">
        <v>38</v>
      </c>
      <c r="B62" s="5" t="s">
        <v>86</v>
      </c>
      <c r="C62" s="6" t="s">
        <v>89</v>
      </c>
      <c r="D62" s="7">
        <v>2.4000000000000004</v>
      </c>
      <c r="E62" s="5" t="s">
        <v>52</v>
      </c>
      <c r="F62" s="72"/>
      <c r="G62" s="8">
        <f t="shared" si="0"/>
        <v>0</v>
      </c>
    </row>
    <row r="63" spans="1:7">
      <c r="A63" s="75">
        <v>6</v>
      </c>
      <c r="B63" s="76" t="s">
        <v>90</v>
      </c>
      <c r="C63" s="77" t="s">
        <v>91</v>
      </c>
      <c r="D63" s="78"/>
      <c r="E63" s="76"/>
      <c r="F63" s="79"/>
      <c r="G63" s="80">
        <f t="shared" si="0"/>
        <v>0</v>
      </c>
    </row>
    <row r="64" spans="1:7">
      <c r="A64" s="75">
        <v>6.16</v>
      </c>
      <c r="B64" s="76" t="s">
        <v>92</v>
      </c>
      <c r="C64" s="77" t="s">
        <v>93</v>
      </c>
      <c r="D64" s="78"/>
      <c r="E64" s="76"/>
      <c r="F64" s="79"/>
      <c r="G64" s="80">
        <f t="shared" si="0"/>
        <v>0</v>
      </c>
    </row>
    <row r="65" spans="1:7" ht="24">
      <c r="A65" s="4">
        <v>39</v>
      </c>
      <c r="B65" s="5" t="s">
        <v>92</v>
      </c>
      <c r="C65" s="6" t="s">
        <v>94</v>
      </c>
      <c r="D65" s="7">
        <v>123.71400000000001</v>
      </c>
      <c r="E65" s="5" t="s">
        <v>19</v>
      </c>
      <c r="F65" s="72"/>
      <c r="G65" s="8">
        <f t="shared" si="0"/>
        <v>0</v>
      </c>
    </row>
    <row r="66" spans="1:7" ht="24">
      <c r="A66" s="4">
        <v>40</v>
      </c>
      <c r="B66" s="5" t="s">
        <v>92</v>
      </c>
      <c r="C66" s="6" t="s">
        <v>95</v>
      </c>
      <c r="D66" s="7">
        <v>13.746</v>
      </c>
      <c r="E66" s="5" t="s">
        <v>19</v>
      </c>
      <c r="F66" s="72"/>
      <c r="G66" s="8">
        <f t="shared" si="0"/>
        <v>0</v>
      </c>
    </row>
    <row r="67" spans="1:7" ht="24">
      <c r="A67" s="4">
        <v>41</v>
      </c>
      <c r="B67" s="5" t="s">
        <v>92</v>
      </c>
      <c r="C67" s="6" t="s">
        <v>96</v>
      </c>
      <c r="D67" s="7">
        <v>9.6000000000000014</v>
      </c>
      <c r="E67" s="5" t="s">
        <v>19</v>
      </c>
      <c r="F67" s="72"/>
      <c r="G67" s="8">
        <f t="shared" si="0"/>
        <v>0</v>
      </c>
    </row>
    <row r="68" spans="1:7">
      <c r="A68" s="75">
        <v>6.17</v>
      </c>
      <c r="B68" s="76" t="s">
        <v>97</v>
      </c>
      <c r="C68" s="77" t="s">
        <v>98</v>
      </c>
      <c r="D68" s="78"/>
      <c r="E68" s="76"/>
      <c r="F68" s="79"/>
      <c r="G68" s="80">
        <f t="shared" si="0"/>
        <v>0</v>
      </c>
    </row>
    <row r="69" spans="1:7" ht="24">
      <c r="A69" s="4">
        <v>42</v>
      </c>
      <c r="B69" s="5" t="s">
        <v>97</v>
      </c>
      <c r="C69" s="6" t="s">
        <v>193</v>
      </c>
      <c r="D69" s="7">
        <v>20</v>
      </c>
      <c r="E69" s="5" t="s">
        <v>19</v>
      </c>
      <c r="F69" s="72"/>
      <c r="G69" s="8">
        <f t="shared" si="0"/>
        <v>0</v>
      </c>
    </row>
    <row r="70" spans="1:7" ht="24">
      <c r="A70" s="4">
        <v>43</v>
      </c>
      <c r="B70" s="5" t="s">
        <v>97</v>
      </c>
      <c r="C70" s="6" t="s">
        <v>99</v>
      </c>
      <c r="D70" s="7">
        <v>5.4</v>
      </c>
      <c r="E70" s="5" t="s">
        <v>19</v>
      </c>
      <c r="F70" s="72"/>
      <c r="G70" s="8">
        <f t="shared" si="0"/>
        <v>0</v>
      </c>
    </row>
    <row r="71" spans="1:7">
      <c r="A71" s="75">
        <v>6.18</v>
      </c>
      <c r="B71" s="76" t="s">
        <v>100</v>
      </c>
      <c r="C71" s="77" t="s">
        <v>101</v>
      </c>
      <c r="D71" s="78"/>
      <c r="E71" s="76"/>
      <c r="F71" s="79"/>
      <c r="G71" s="80">
        <f t="shared" si="0"/>
        <v>0</v>
      </c>
    </row>
    <row r="72" spans="1:7">
      <c r="A72" s="4">
        <v>44</v>
      </c>
      <c r="B72" s="5" t="s">
        <v>100</v>
      </c>
      <c r="C72" s="6" t="s">
        <v>102</v>
      </c>
      <c r="D72" s="7">
        <v>310</v>
      </c>
      <c r="E72" s="5" t="s">
        <v>52</v>
      </c>
      <c r="F72" s="72"/>
      <c r="G72" s="8">
        <f t="shared" ref="G72:G104" si="1">ROUND(D72*F72,2)</f>
        <v>0</v>
      </c>
    </row>
    <row r="73" spans="1:7">
      <c r="A73" s="4">
        <v>45</v>
      </c>
      <c r="B73" s="5" t="s">
        <v>100</v>
      </c>
      <c r="C73" s="6" t="s">
        <v>103</v>
      </c>
      <c r="D73" s="7">
        <v>23.752000000000002</v>
      </c>
      <c r="E73" s="5" t="s">
        <v>44</v>
      </c>
      <c r="F73" s="72"/>
      <c r="G73" s="8">
        <f t="shared" si="1"/>
        <v>0</v>
      </c>
    </row>
    <row r="74" spans="1:7">
      <c r="A74" s="75">
        <v>7</v>
      </c>
      <c r="B74" s="76" t="s">
        <v>104</v>
      </c>
      <c r="C74" s="77" t="s">
        <v>105</v>
      </c>
      <c r="D74" s="78"/>
      <c r="E74" s="76"/>
      <c r="F74" s="79"/>
      <c r="G74" s="80">
        <f t="shared" si="1"/>
        <v>0</v>
      </c>
    </row>
    <row r="75" spans="1:7">
      <c r="A75" s="75">
        <v>7.19</v>
      </c>
      <c r="B75" s="76" t="s">
        <v>106</v>
      </c>
      <c r="C75" s="77" t="s">
        <v>107</v>
      </c>
      <c r="D75" s="78"/>
      <c r="E75" s="76"/>
      <c r="F75" s="79"/>
      <c r="G75" s="80">
        <f t="shared" si="1"/>
        <v>0</v>
      </c>
    </row>
    <row r="76" spans="1:7">
      <c r="A76" s="4">
        <v>46</v>
      </c>
      <c r="B76" s="5" t="s">
        <v>106</v>
      </c>
      <c r="C76" s="6" t="s">
        <v>108</v>
      </c>
      <c r="D76" s="7">
        <v>3.4660000000000002</v>
      </c>
      <c r="E76" s="5" t="s">
        <v>44</v>
      </c>
      <c r="F76" s="72"/>
      <c r="G76" s="8">
        <f t="shared" si="1"/>
        <v>0</v>
      </c>
    </row>
    <row r="77" spans="1:7">
      <c r="A77" s="4">
        <v>47</v>
      </c>
      <c r="B77" s="5" t="s">
        <v>106</v>
      </c>
      <c r="C77" s="6" t="s">
        <v>109</v>
      </c>
      <c r="D77" s="7">
        <v>3.4660000000000002</v>
      </c>
      <c r="E77" s="5" t="s">
        <v>44</v>
      </c>
      <c r="F77" s="72"/>
      <c r="G77" s="8">
        <f t="shared" si="1"/>
        <v>0</v>
      </c>
    </row>
    <row r="78" spans="1:7">
      <c r="A78" s="4">
        <v>48</v>
      </c>
      <c r="B78" s="5" t="s">
        <v>106</v>
      </c>
      <c r="C78" s="6" t="s">
        <v>110</v>
      </c>
      <c r="D78" s="7">
        <v>847</v>
      </c>
      <c r="E78" s="5" t="s">
        <v>17</v>
      </c>
      <c r="F78" s="72"/>
      <c r="G78" s="8">
        <f t="shared" si="1"/>
        <v>0</v>
      </c>
    </row>
    <row r="79" spans="1:7">
      <c r="A79" s="82" t="s">
        <v>151</v>
      </c>
      <c r="B79" s="76" t="s">
        <v>106</v>
      </c>
      <c r="C79" s="77" t="s">
        <v>111</v>
      </c>
      <c r="D79" s="78"/>
      <c r="E79" s="76"/>
      <c r="F79" s="79"/>
      <c r="G79" s="80">
        <f t="shared" si="1"/>
        <v>0</v>
      </c>
    </row>
    <row r="80" spans="1:7">
      <c r="A80" s="4">
        <v>49</v>
      </c>
      <c r="B80" s="5" t="s">
        <v>106</v>
      </c>
      <c r="C80" s="6" t="s">
        <v>112</v>
      </c>
      <c r="D80" s="7">
        <v>0.20200000000000001</v>
      </c>
      <c r="E80" s="5" t="s">
        <v>44</v>
      </c>
      <c r="F80" s="72"/>
      <c r="G80" s="8">
        <f t="shared" si="1"/>
        <v>0</v>
      </c>
    </row>
    <row r="81" spans="1:7">
      <c r="A81" s="4">
        <v>50</v>
      </c>
      <c r="B81" s="5" t="s">
        <v>106</v>
      </c>
      <c r="C81" s="6" t="s">
        <v>113</v>
      </c>
      <c r="D81" s="7">
        <v>0.20200000000000001</v>
      </c>
      <c r="E81" s="5" t="s">
        <v>44</v>
      </c>
      <c r="F81" s="72"/>
      <c r="G81" s="8">
        <f t="shared" si="1"/>
        <v>0</v>
      </c>
    </row>
    <row r="82" spans="1:7">
      <c r="A82" s="75">
        <v>8</v>
      </c>
      <c r="B82" s="76" t="s">
        <v>114</v>
      </c>
      <c r="C82" s="77" t="s">
        <v>115</v>
      </c>
      <c r="D82" s="78"/>
      <c r="E82" s="76"/>
      <c r="F82" s="79"/>
      <c r="G82" s="80">
        <f t="shared" si="1"/>
        <v>0</v>
      </c>
    </row>
    <row r="83" spans="1:7">
      <c r="A83" s="75">
        <v>8.2100000000000009</v>
      </c>
      <c r="B83" s="76" t="s">
        <v>116</v>
      </c>
      <c r="C83" s="77" t="s">
        <v>117</v>
      </c>
      <c r="D83" s="78"/>
      <c r="E83" s="76"/>
      <c r="F83" s="79"/>
      <c r="G83" s="80">
        <f t="shared" si="1"/>
        <v>0</v>
      </c>
    </row>
    <row r="84" spans="1:7">
      <c r="A84" s="4">
        <v>51</v>
      </c>
      <c r="B84" s="5" t="s">
        <v>116</v>
      </c>
      <c r="C84" s="6" t="s">
        <v>118</v>
      </c>
      <c r="D84" s="7">
        <v>2</v>
      </c>
      <c r="E84" s="5" t="s">
        <v>19</v>
      </c>
      <c r="F84" s="72"/>
      <c r="G84" s="8">
        <f t="shared" si="1"/>
        <v>0</v>
      </c>
    </row>
    <row r="85" spans="1:7">
      <c r="A85" s="75">
        <v>8.2200000000000006</v>
      </c>
      <c r="B85" s="76" t="s">
        <v>119</v>
      </c>
      <c r="C85" s="77" t="s">
        <v>120</v>
      </c>
      <c r="D85" s="78"/>
      <c r="E85" s="76"/>
      <c r="F85" s="79"/>
      <c r="G85" s="80">
        <f t="shared" si="1"/>
        <v>0</v>
      </c>
    </row>
    <row r="86" spans="1:7" ht="24">
      <c r="A86" s="4">
        <v>52</v>
      </c>
      <c r="B86" s="5" t="s">
        <v>119</v>
      </c>
      <c r="C86" s="6" t="s">
        <v>121</v>
      </c>
      <c r="D86" s="7">
        <v>65</v>
      </c>
      <c r="E86" s="5" t="s">
        <v>19</v>
      </c>
      <c r="F86" s="72"/>
      <c r="G86" s="8">
        <f t="shared" si="1"/>
        <v>0</v>
      </c>
    </row>
    <row r="87" spans="1:7">
      <c r="A87" s="75">
        <v>8.23</v>
      </c>
      <c r="B87" s="76" t="s">
        <v>122</v>
      </c>
      <c r="C87" s="77" t="s">
        <v>123</v>
      </c>
      <c r="D87" s="78"/>
      <c r="E87" s="76"/>
      <c r="F87" s="79"/>
      <c r="G87" s="80">
        <f t="shared" si="1"/>
        <v>0</v>
      </c>
    </row>
    <row r="88" spans="1:7">
      <c r="A88" s="4">
        <v>53</v>
      </c>
      <c r="B88" s="5" t="s">
        <v>122</v>
      </c>
      <c r="C88" s="6" t="s">
        <v>124</v>
      </c>
      <c r="D88" s="7">
        <v>4</v>
      </c>
      <c r="E88" s="5" t="s">
        <v>19</v>
      </c>
      <c r="F88" s="72"/>
      <c r="G88" s="8">
        <f t="shared" si="1"/>
        <v>0</v>
      </c>
    </row>
    <row r="89" spans="1:7">
      <c r="A89" s="75">
        <v>9</v>
      </c>
      <c r="B89" s="76" t="s">
        <v>125</v>
      </c>
      <c r="C89" s="77" t="s">
        <v>126</v>
      </c>
      <c r="D89" s="78"/>
      <c r="E89" s="76"/>
      <c r="F89" s="79"/>
      <c r="G89" s="80">
        <f t="shared" si="1"/>
        <v>0</v>
      </c>
    </row>
    <row r="90" spans="1:7">
      <c r="A90" s="75">
        <v>9.24</v>
      </c>
      <c r="B90" s="76" t="s">
        <v>127</v>
      </c>
      <c r="C90" s="77" t="s">
        <v>128</v>
      </c>
      <c r="D90" s="78"/>
      <c r="E90" s="76"/>
      <c r="F90" s="79"/>
      <c r="G90" s="80">
        <f t="shared" si="1"/>
        <v>0</v>
      </c>
    </row>
    <row r="91" spans="1:7" ht="24">
      <c r="A91" s="4">
        <v>54</v>
      </c>
      <c r="B91" s="5" t="s">
        <v>127</v>
      </c>
      <c r="C91" s="6" t="s">
        <v>129</v>
      </c>
      <c r="D91" s="7">
        <v>32</v>
      </c>
      <c r="E91" s="5" t="s">
        <v>26</v>
      </c>
      <c r="F91" s="72"/>
      <c r="G91" s="8">
        <f t="shared" si="1"/>
        <v>0</v>
      </c>
    </row>
    <row r="92" spans="1:7">
      <c r="A92" s="75">
        <v>10</v>
      </c>
      <c r="B92" s="76" t="s">
        <v>130</v>
      </c>
      <c r="C92" s="77" t="s">
        <v>131</v>
      </c>
      <c r="D92" s="78"/>
      <c r="E92" s="76"/>
      <c r="F92" s="79"/>
      <c r="G92" s="80">
        <f t="shared" si="1"/>
        <v>0</v>
      </c>
    </row>
    <row r="93" spans="1:7">
      <c r="A93" s="75">
        <v>10.25</v>
      </c>
      <c r="B93" s="76" t="s">
        <v>132</v>
      </c>
      <c r="C93" s="77" t="s">
        <v>133</v>
      </c>
      <c r="D93" s="78"/>
      <c r="E93" s="76"/>
      <c r="F93" s="79"/>
      <c r="G93" s="80">
        <f t="shared" si="1"/>
        <v>0</v>
      </c>
    </row>
    <row r="94" spans="1:7">
      <c r="A94" s="4">
        <v>55</v>
      </c>
      <c r="B94" s="5" t="s">
        <v>132</v>
      </c>
      <c r="C94" s="12" t="s">
        <v>134</v>
      </c>
      <c r="D94" s="7">
        <v>22.200000000000003</v>
      </c>
      <c r="E94" s="5" t="s">
        <v>52</v>
      </c>
      <c r="F94" s="72"/>
      <c r="G94" s="8">
        <f t="shared" si="1"/>
        <v>0</v>
      </c>
    </row>
    <row r="95" spans="1:7">
      <c r="A95" s="75">
        <v>11</v>
      </c>
      <c r="B95" s="76" t="s">
        <v>135</v>
      </c>
      <c r="C95" s="77" t="s">
        <v>136</v>
      </c>
      <c r="D95" s="78"/>
      <c r="E95" s="76"/>
      <c r="F95" s="79"/>
      <c r="G95" s="80">
        <f t="shared" si="1"/>
        <v>0</v>
      </c>
    </row>
    <row r="96" spans="1:7">
      <c r="A96" s="75">
        <v>11.26</v>
      </c>
      <c r="B96" s="76" t="s">
        <v>137</v>
      </c>
      <c r="C96" s="77" t="s">
        <v>138</v>
      </c>
      <c r="D96" s="78"/>
      <c r="E96" s="76"/>
      <c r="F96" s="79"/>
      <c r="G96" s="80">
        <f t="shared" si="1"/>
        <v>0</v>
      </c>
    </row>
    <row r="97" spans="1:7">
      <c r="A97" s="4">
        <v>56</v>
      </c>
      <c r="B97" s="5" t="s">
        <v>137</v>
      </c>
      <c r="C97" s="6" t="s">
        <v>139</v>
      </c>
      <c r="D97" s="7">
        <v>1.6</v>
      </c>
      <c r="E97" s="5" t="s">
        <v>44</v>
      </c>
      <c r="F97" s="72"/>
      <c r="G97" s="8">
        <f t="shared" si="1"/>
        <v>0</v>
      </c>
    </row>
    <row r="98" spans="1:7">
      <c r="A98" s="75">
        <v>12</v>
      </c>
      <c r="B98" s="76" t="s">
        <v>140</v>
      </c>
      <c r="C98" s="77" t="s">
        <v>141</v>
      </c>
      <c r="D98" s="78"/>
      <c r="E98" s="76"/>
      <c r="F98" s="79"/>
      <c r="G98" s="80">
        <f t="shared" si="1"/>
        <v>0</v>
      </c>
    </row>
    <row r="99" spans="1:7">
      <c r="A99" s="75">
        <v>12.27</v>
      </c>
      <c r="B99" s="76" t="s">
        <v>142</v>
      </c>
      <c r="C99" s="77" t="s">
        <v>143</v>
      </c>
      <c r="D99" s="78"/>
      <c r="E99" s="76"/>
      <c r="F99" s="79"/>
      <c r="G99" s="80">
        <f t="shared" si="1"/>
        <v>0</v>
      </c>
    </row>
    <row r="100" spans="1:7" ht="24">
      <c r="A100" s="4">
        <v>57</v>
      </c>
      <c r="B100" s="5" t="s">
        <v>142</v>
      </c>
      <c r="C100" s="6" t="s">
        <v>144</v>
      </c>
      <c r="D100" s="7">
        <v>102</v>
      </c>
      <c r="E100" s="5" t="s">
        <v>26</v>
      </c>
      <c r="F100" s="72"/>
      <c r="G100" s="8">
        <f t="shared" si="1"/>
        <v>0</v>
      </c>
    </row>
    <row r="101" spans="1:7">
      <c r="A101" s="4">
        <v>58</v>
      </c>
      <c r="B101" s="5" t="s">
        <v>142</v>
      </c>
      <c r="C101" s="6" t="s">
        <v>145</v>
      </c>
      <c r="D101" s="7">
        <v>26</v>
      </c>
      <c r="E101" s="5" t="s">
        <v>26</v>
      </c>
      <c r="F101" s="72"/>
      <c r="G101" s="8">
        <f t="shared" si="1"/>
        <v>0</v>
      </c>
    </row>
    <row r="102" spans="1:7">
      <c r="A102" s="75">
        <v>12.28</v>
      </c>
      <c r="B102" s="76" t="s">
        <v>146</v>
      </c>
      <c r="C102" s="77" t="s">
        <v>147</v>
      </c>
      <c r="D102" s="78"/>
      <c r="E102" s="76"/>
      <c r="F102" s="79"/>
      <c r="G102" s="80">
        <f t="shared" si="1"/>
        <v>0</v>
      </c>
    </row>
    <row r="103" spans="1:7">
      <c r="A103" s="4">
        <v>59</v>
      </c>
      <c r="B103" s="5" t="s">
        <v>146</v>
      </c>
      <c r="C103" s="6" t="s">
        <v>148</v>
      </c>
      <c r="D103" s="7">
        <v>3</v>
      </c>
      <c r="E103" s="5" t="s">
        <v>17</v>
      </c>
      <c r="F103" s="72"/>
      <c r="G103" s="8">
        <f t="shared" si="1"/>
        <v>0</v>
      </c>
    </row>
    <row r="104" spans="1:7">
      <c r="A104" s="4">
        <v>60</v>
      </c>
      <c r="B104" s="5" t="s">
        <v>146</v>
      </c>
      <c r="C104" s="6" t="s">
        <v>149</v>
      </c>
      <c r="D104" s="7">
        <v>1</v>
      </c>
      <c r="E104" s="5" t="s">
        <v>17</v>
      </c>
      <c r="F104" s="72"/>
      <c r="G104" s="8">
        <f t="shared" si="1"/>
        <v>0</v>
      </c>
    </row>
    <row r="105" spans="1:7" ht="18">
      <c r="A105" s="93" t="s">
        <v>150</v>
      </c>
      <c r="B105" s="93"/>
      <c r="C105" s="93"/>
      <c r="D105" s="93"/>
      <c r="E105" s="93"/>
      <c r="F105" s="93"/>
      <c r="G105" s="11">
        <f>SUM(G7:G104)</f>
        <v>0</v>
      </c>
    </row>
  </sheetData>
  <sheetProtection password="D284" sheet="1" objects="1" scenarios="1"/>
  <mergeCells count="1">
    <mergeCell ref="A105:F105"/>
  </mergeCells>
  <pageMargins left="0.7" right="0.7" top="0.75" bottom="0.75" header="0.3" footer="0.3"/>
  <pageSetup paperSize="9" scale="85" fitToHeight="0" orientation="landscape" r:id="rId1"/>
  <rowBreaks count="3" manualBreakCount="3">
    <brk id="32" max="6" man="1"/>
    <brk id="62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Zeros="0" workbookViewId="0">
      <selection activeCell="C8" sqref="C8"/>
    </sheetView>
  </sheetViews>
  <sheetFormatPr defaultRowHeight="14.4"/>
  <cols>
    <col min="2" max="2" width="13" customWidth="1"/>
    <col min="3" max="3" width="58.109375" customWidth="1"/>
    <col min="5" max="5" width="10" customWidth="1"/>
    <col min="6" max="6" width="11.44140625" customWidth="1"/>
    <col min="7" max="7" width="13.88671875" customWidth="1"/>
  </cols>
  <sheetData>
    <row r="1" spans="1:7" ht="16.8">
      <c r="C1" s="13" t="s">
        <v>153</v>
      </c>
    </row>
    <row r="2" spans="1:7">
      <c r="C2" s="14" t="s">
        <v>154</v>
      </c>
    </row>
    <row r="3" spans="1:7">
      <c r="C3" s="14" t="s">
        <v>155</v>
      </c>
    </row>
    <row r="6" spans="1:7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</row>
    <row r="7" spans="1:7">
      <c r="A7" s="15"/>
      <c r="B7" s="15"/>
      <c r="C7" s="15"/>
      <c r="D7" s="15"/>
      <c r="E7" s="15"/>
      <c r="F7" s="73"/>
      <c r="G7" s="15"/>
    </row>
    <row r="8" spans="1:7">
      <c r="A8" s="16">
        <v>1</v>
      </c>
      <c r="B8" s="17" t="s">
        <v>156</v>
      </c>
      <c r="C8" s="17" t="s">
        <v>157</v>
      </c>
      <c r="D8" s="18"/>
      <c r="E8" s="17"/>
      <c r="F8" s="74"/>
      <c r="G8" s="18"/>
    </row>
    <row r="9" spans="1:7" ht="35.4">
      <c r="A9" s="4">
        <v>1</v>
      </c>
      <c r="B9" s="5" t="s">
        <v>156</v>
      </c>
      <c r="C9" s="6" t="s">
        <v>158</v>
      </c>
      <c r="D9" s="8">
        <v>60</v>
      </c>
      <c r="E9" s="5" t="s">
        <v>52</v>
      </c>
      <c r="F9" s="72"/>
      <c r="G9" s="8">
        <f>ROUND(D9*F9,2)</f>
        <v>0</v>
      </c>
    </row>
    <row r="10" spans="1:7" ht="24">
      <c r="A10" s="4">
        <v>2</v>
      </c>
      <c r="B10" s="5" t="s">
        <v>156</v>
      </c>
      <c r="C10" s="6" t="s">
        <v>159</v>
      </c>
      <c r="D10" s="8">
        <v>1</v>
      </c>
      <c r="E10" s="5" t="s">
        <v>17</v>
      </c>
      <c r="F10" s="72"/>
      <c r="G10" s="8">
        <f t="shared" ref="G10:G26" si="0">ROUND(D10*F10,2)</f>
        <v>0</v>
      </c>
    </row>
    <row r="11" spans="1:7" ht="24">
      <c r="A11" s="4">
        <v>3</v>
      </c>
      <c r="B11" s="5" t="s">
        <v>156</v>
      </c>
      <c r="C11" s="6" t="s">
        <v>160</v>
      </c>
      <c r="D11" s="8">
        <v>1</v>
      </c>
      <c r="E11" s="5" t="s">
        <v>17</v>
      </c>
      <c r="F11" s="72"/>
      <c r="G11" s="8">
        <f t="shared" si="0"/>
        <v>0</v>
      </c>
    </row>
    <row r="12" spans="1:7">
      <c r="A12" s="4">
        <v>4</v>
      </c>
      <c r="B12" s="5" t="s">
        <v>156</v>
      </c>
      <c r="C12" s="6" t="s">
        <v>161</v>
      </c>
      <c r="D12" s="8">
        <v>44</v>
      </c>
      <c r="E12" s="5" t="s">
        <v>52</v>
      </c>
      <c r="F12" s="72"/>
      <c r="G12" s="8">
        <f t="shared" si="0"/>
        <v>0</v>
      </c>
    </row>
    <row r="13" spans="1:7">
      <c r="A13" s="4">
        <v>5</v>
      </c>
      <c r="B13" s="5" t="s">
        <v>156</v>
      </c>
      <c r="C13" s="6" t="s">
        <v>162</v>
      </c>
      <c r="D13" s="8">
        <v>4</v>
      </c>
      <c r="E13" s="5" t="s">
        <v>17</v>
      </c>
      <c r="F13" s="72"/>
      <c r="G13" s="8">
        <f t="shared" si="0"/>
        <v>0</v>
      </c>
    </row>
    <row r="14" spans="1:7" ht="24">
      <c r="A14" s="4">
        <v>6</v>
      </c>
      <c r="B14" s="5" t="s">
        <v>156</v>
      </c>
      <c r="C14" s="6" t="s">
        <v>163</v>
      </c>
      <c r="D14" s="8">
        <v>1</v>
      </c>
      <c r="E14" s="5" t="s">
        <v>17</v>
      </c>
      <c r="F14" s="72"/>
      <c r="G14" s="8">
        <f t="shared" si="0"/>
        <v>0</v>
      </c>
    </row>
    <row r="15" spans="1:7" ht="24">
      <c r="A15" s="4">
        <v>7</v>
      </c>
      <c r="B15" s="5" t="s">
        <v>156</v>
      </c>
      <c r="C15" s="6" t="s">
        <v>164</v>
      </c>
      <c r="D15" s="8">
        <v>1</v>
      </c>
      <c r="E15" s="5" t="s">
        <v>17</v>
      </c>
      <c r="F15" s="72"/>
      <c r="G15" s="8">
        <f t="shared" si="0"/>
        <v>0</v>
      </c>
    </row>
    <row r="16" spans="1:7" ht="24">
      <c r="A16" s="4">
        <v>8</v>
      </c>
      <c r="B16" s="5" t="s">
        <v>156</v>
      </c>
      <c r="C16" s="6" t="s">
        <v>165</v>
      </c>
      <c r="D16" s="8">
        <v>1</v>
      </c>
      <c r="E16" s="5" t="s">
        <v>17</v>
      </c>
      <c r="F16" s="72"/>
      <c r="G16" s="8">
        <f t="shared" si="0"/>
        <v>0</v>
      </c>
    </row>
    <row r="17" spans="1:7" ht="24">
      <c r="A17" s="4">
        <v>9</v>
      </c>
      <c r="B17" s="5" t="s">
        <v>156</v>
      </c>
      <c r="C17" s="6" t="s">
        <v>166</v>
      </c>
      <c r="D17" s="8">
        <v>80</v>
      </c>
      <c r="E17" s="5" t="s">
        <v>52</v>
      </c>
      <c r="F17" s="72"/>
      <c r="G17" s="8">
        <f t="shared" si="0"/>
        <v>0</v>
      </c>
    </row>
    <row r="18" spans="1:7" ht="24">
      <c r="A18" s="4">
        <v>10</v>
      </c>
      <c r="B18" s="5" t="s">
        <v>156</v>
      </c>
      <c r="C18" s="6" t="s">
        <v>167</v>
      </c>
      <c r="D18" s="8">
        <v>1</v>
      </c>
      <c r="E18" s="5" t="s">
        <v>17</v>
      </c>
      <c r="F18" s="72"/>
      <c r="G18" s="8">
        <f t="shared" si="0"/>
        <v>0</v>
      </c>
    </row>
    <row r="19" spans="1:7" ht="24">
      <c r="A19" s="4">
        <v>11</v>
      </c>
      <c r="B19" s="5" t="s">
        <v>156</v>
      </c>
      <c r="C19" s="6" t="s">
        <v>168</v>
      </c>
      <c r="D19" s="8">
        <v>2</v>
      </c>
      <c r="E19" s="5" t="s">
        <v>169</v>
      </c>
      <c r="F19" s="72"/>
      <c r="G19" s="8">
        <f t="shared" si="0"/>
        <v>0</v>
      </c>
    </row>
    <row r="20" spans="1:7">
      <c r="A20" s="4">
        <v>12</v>
      </c>
      <c r="B20" s="5" t="s">
        <v>156</v>
      </c>
      <c r="C20" s="6" t="s">
        <v>170</v>
      </c>
      <c r="D20" s="8">
        <v>1</v>
      </c>
      <c r="E20" s="5" t="s">
        <v>171</v>
      </c>
      <c r="F20" s="72"/>
      <c r="G20" s="8">
        <f t="shared" si="0"/>
        <v>0</v>
      </c>
    </row>
    <row r="21" spans="1:7">
      <c r="A21" s="16">
        <v>2</v>
      </c>
      <c r="B21" s="17" t="s">
        <v>156</v>
      </c>
      <c r="C21" s="19" t="s">
        <v>172</v>
      </c>
      <c r="D21" s="18"/>
      <c r="E21" s="17"/>
      <c r="F21" s="74"/>
      <c r="G21" s="8">
        <f t="shared" si="0"/>
        <v>0</v>
      </c>
    </row>
    <row r="22" spans="1:7">
      <c r="A22" s="4">
        <v>13</v>
      </c>
      <c r="B22" s="5" t="s">
        <v>156</v>
      </c>
      <c r="C22" s="6" t="s">
        <v>173</v>
      </c>
      <c r="D22" s="8">
        <v>1</v>
      </c>
      <c r="E22" s="5" t="s">
        <v>17</v>
      </c>
      <c r="F22" s="72"/>
      <c r="G22" s="8">
        <f t="shared" si="0"/>
        <v>0</v>
      </c>
    </row>
    <row r="23" spans="1:7">
      <c r="A23" s="4">
        <v>14</v>
      </c>
      <c r="B23" s="5" t="s">
        <v>156</v>
      </c>
      <c r="C23" s="6" t="s">
        <v>174</v>
      </c>
      <c r="D23" s="8">
        <v>1</v>
      </c>
      <c r="E23" s="5" t="s">
        <v>17</v>
      </c>
      <c r="F23" s="72"/>
      <c r="G23" s="8">
        <f t="shared" si="0"/>
        <v>0</v>
      </c>
    </row>
    <row r="24" spans="1:7">
      <c r="A24" s="16">
        <v>3</v>
      </c>
      <c r="B24" s="17" t="s">
        <v>156</v>
      </c>
      <c r="C24" s="19" t="s">
        <v>175</v>
      </c>
      <c r="D24" s="18"/>
      <c r="E24" s="17"/>
      <c r="F24" s="74"/>
      <c r="G24" s="8">
        <f t="shared" si="0"/>
        <v>0</v>
      </c>
    </row>
    <row r="25" spans="1:7">
      <c r="A25" s="4">
        <v>15</v>
      </c>
      <c r="B25" s="5" t="s">
        <v>156</v>
      </c>
      <c r="C25" s="6" t="s">
        <v>176</v>
      </c>
      <c r="D25" s="8">
        <v>60</v>
      </c>
      <c r="E25" s="5" t="s">
        <v>52</v>
      </c>
      <c r="F25" s="72"/>
      <c r="G25" s="8">
        <f t="shared" si="0"/>
        <v>0</v>
      </c>
    </row>
    <row r="26" spans="1:7">
      <c r="A26" s="4">
        <v>16</v>
      </c>
      <c r="B26" s="5" t="s">
        <v>156</v>
      </c>
      <c r="C26" s="6" t="s">
        <v>177</v>
      </c>
      <c r="D26" s="8">
        <v>26</v>
      </c>
      <c r="E26" s="5" t="s">
        <v>52</v>
      </c>
      <c r="F26" s="72"/>
      <c r="G26" s="8">
        <f t="shared" si="0"/>
        <v>0</v>
      </c>
    </row>
    <row r="27" spans="1:7" ht="18">
      <c r="A27" s="93" t="s">
        <v>150</v>
      </c>
      <c r="B27" s="93"/>
      <c r="C27" s="93"/>
      <c r="D27" s="93"/>
      <c r="E27" s="93"/>
      <c r="F27" s="93"/>
      <c r="G27" s="8">
        <f>SUM(G7:G26)</f>
        <v>0</v>
      </c>
    </row>
  </sheetData>
  <sheetProtection password="D284" sheet="1" objects="1" scenarios="1"/>
  <mergeCells count="1">
    <mergeCell ref="A27:F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tabSelected="1" topLeftCell="A4" workbookViewId="0">
      <selection activeCell="D16" sqref="D16"/>
    </sheetView>
  </sheetViews>
  <sheetFormatPr defaultRowHeight="14.4"/>
  <cols>
    <col min="3" max="3" width="38.88671875" customWidth="1"/>
    <col min="4" max="4" width="45.44140625" customWidth="1"/>
    <col min="5" max="5" width="22.88671875" customWidth="1"/>
  </cols>
  <sheetData>
    <row r="1" spans="1:5" ht="17.399999999999999">
      <c r="A1" s="94" t="s">
        <v>178</v>
      </c>
      <c r="B1" s="95"/>
      <c r="C1" s="95"/>
      <c r="D1" s="95"/>
      <c r="E1" s="95"/>
    </row>
    <row r="2" spans="1:5" ht="20.399999999999999">
      <c r="A2" s="20"/>
      <c r="B2" s="21"/>
      <c r="C2" s="21"/>
      <c r="D2" s="21"/>
      <c r="E2" s="21"/>
    </row>
    <row r="3" spans="1:5" ht="17.399999999999999">
      <c r="A3" s="22"/>
      <c r="B3" s="96" t="s">
        <v>179</v>
      </c>
      <c r="C3" s="96"/>
      <c r="D3" s="96"/>
      <c r="E3" s="96"/>
    </row>
    <row r="4" spans="1:5" ht="20.399999999999999">
      <c r="A4" s="23"/>
      <c r="B4" s="97"/>
      <c r="C4" s="97"/>
      <c r="D4" s="97"/>
      <c r="E4" s="97"/>
    </row>
    <row r="5" spans="1:5" ht="17.399999999999999">
      <c r="A5" s="22"/>
      <c r="B5" s="24"/>
      <c r="C5" s="24"/>
      <c r="D5" s="24"/>
      <c r="E5" s="24"/>
    </row>
    <row r="6" spans="1:5" ht="15.6">
      <c r="A6" s="22"/>
      <c r="B6" s="98" t="s">
        <v>180</v>
      </c>
      <c r="C6" s="98"/>
      <c r="D6" s="98"/>
      <c r="E6" s="98"/>
    </row>
    <row r="7" spans="1:5" ht="16.2" thickBot="1">
      <c r="A7" s="22"/>
      <c r="B7" s="47"/>
      <c r="C7" s="48"/>
      <c r="D7" s="49"/>
      <c r="E7" s="49"/>
    </row>
    <row r="8" spans="1:5" ht="31.8" thickTop="1">
      <c r="A8" s="25"/>
      <c r="B8" s="50" t="s">
        <v>181</v>
      </c>
      <c r="C8" s="51" t="s">
        <v>182</v>
      </c>
      <c r="D8" s="52" t="s">
        <v>8</v>
      </c>
      <c r="E8" s="53"/>
    </row>
    <row r="9" spans="1:5" ht="16.2" thickBot="1">
      <c r="A9" s="25"/>
      <c r="B9" s="54"/>
      <c r="C9" s="55"/>
      <c r="D9" s="56" t="s">
        <v>183</v>
      </c>
      <c r="E9" s="57"/>
    </row>
    <row r="10" spans="1:5" ht="16.2" thickTop="1">
      <c r="A10" s="26"/>
      <c r="B10" s="58">
        <v>1</v>
      </c>
      <c r="C10" s="59">
        <v>2</v>
      </c>
      <c r="D10" s="60">
        <v>3</v>
      </c>
      <c r="E10" s="61"/>
    </row>
    <row r="11" spans="1:5" ht="15.6">
      <c r="A11" s="27"/>
      <c r="B11" s="28" t="s">
        <v>184</v>
      </c>
      <c r="C11" s="29" t="s">
        <v>185</v>
      </c>
      <c r="D11" s="30">
        <f>'B. Drogowa'!G105</f>
        <v>0</v>
      </c>
      <c r="E11" s="31"/>
    </row>
    <row r="12" spans="1:5" ht="16.2" thickBot="1">
      <c r="A12" s="27"/>
      <c r="B12" s="32" t="s">
        <v>186</v>
      </c>
      <c r="C12" s="29" t="s">
        <v>187</v>
      </c>
      <c r="D12" s="30">
        <f>'B. Telekomunikacyjna'!G27</f>
        <v>0</v>
      </c>
      <c r="E12" s="31"/>
    </row>
    <row r="13" spans="1:5" ht="16.8" thickTop="1" thickBot="1">
      <c r="A13" s="33"/>
      <c r="B13" s="34"/>
      <c r="C13" s="62" t="s">
        <v>188</v>
      </c>
      <c r="D13" s="63">
        <f>D11+D12</f>
        <v>0</v>
      </c>
      <c r="E13" s="31"/>
    </row>
    <row r="14" spans="1:5" ht="16.8" thickTop="1" thickBot="1">
      <c r="A14" s="33"/>
      <c r="B14" s="34"/>
      <c r="C14" s="62" t="s">
        <v>191</v>
      </c>
      <c r="D14" s="63">
        <f>ROUND(D13*0.05,2)</f>
        <v>0</v>
      </c>
      <c r="E14" s="31"/>
    </row>
    <row r="15" spans="1:5" ht="16.8" thickTop="1" thickBot="1">
      <c r="A15" s="33"/>
      <c r="B15" s="34"/>
      <c r="C15" s="62" t="s">
        <v>192</v>
      </c>
      <c r="D15" s="63">
        <f>D13+D14</f>
        <v>0</v>
      </c>
      <c r="E15" s="31"/>
    </row>
    <row r="16" spans="1:5" ht="16.2" thickTop="1">
      <c r="A16" s="35"/>
      <c r="B16" s="64"/>
      <c r="C16" s="65" t="s">
        <v>189</v>
      </c>
      <c r="D16" s="66">
        <f>ROUND(D15*0.23,2)</f>
        <v>0</v>
      </c>
      <c r="E16" s="67"/>
    </row>
    <row r="17" spans="1:5" ht="16.2" thickBot="1">
      <c r="A17" s="22"/>
      <c r="B17" s="68"/>
      <c r="C17" s="69" t="s">
        <v>190</v>
      </c>
      <c r="D17" s="70">
        <f>D15+D16</f>
        <v>0</v>
      </c>
      <c r="E17" s="71"/>
    </row>
    <row r="18" spans="1:5" ht="15" thickTop="1">
      <c r="A18" s="22"/>
      <c r="B18" s="37"/>
      <c r="C18" s="38"/>
      <c r="D18" s="39"/>
      <c r="E18" s="36"/>
    </row>
    <row r="19" spans="1:5">
      <c r="A19" s="22"/>
      <c r="B19" s="40"/>
      <c r="C19" s="41"/>
      <c r="D19" s="36"/>
      <c r="E19" s="42"/>
    </row>
    <row r="20" spans="1:5">
      <c r="A20" s="22"/>
      <c r="B20" s="43"/>
      <c r="C20" s="44"/>
      <c r="D20" s="45"/>
      <c r="E20" s="22"/>
    </row>
  </sheetData>
  <mergeCells count="4">
    <mergeCell ref="A1:E1"/>
    <mergeCell ref="B3:E3"/>
    <mergeCell ref="B4:E4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B. Drogowa</vt:lpstr>
      <vt:lpstr>B. Telekomunikacyjna</vt:lpstr>
      <vt:lpstr>ZZK</vt:lpstr>
      <vt:lpstr>'B. Drogowa'!Obszar_wydruku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Stanowisko13</dc:creator>
  <cp:lastModifiedBy>Sylwia Sierżant</cp:lastModifiedBy>
  <cp:lastPrinted>2023-02-02T11:14:18Z</cp:lastPrinted>
  <dcterms:created xsi:type="dcterms:W3CDTF">2020-10-14T11:53:33Z</dcterms:created>
  <dcterms:modified xsi:type="dcterms:W3CDTF">2023-03-02T12:36:21Z</dcterms:modified>
</cp:coreProperties>
</file>