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ontact.dir\Gosp. Komunalnej\PRZETARGI 2024\GAZ\Dokumenty do przetargu\"/>
    </mc:Choice>
  </mc:AlternateContent>
  <bookViews>
    <workbookView xWindow="3810" yWindow="345" windowWidth="19590" windowHeight="12240" tabRatio="601"/>
  </bookViews>
  <sheets>
    <sheet name="Sheet1" sheetId="1" r:id="rId1"/>
  </sheets>
  <definedNames>
    <definedName name="_xlnm._FilterDatabase" localSheetId="0" hidden="1">Sheet1!$A$2:$HN$170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6" i="1" l="1"/>
  <c r="L196" i="1"/>
  <c r="E196" i="1"/>
  <c r="M195" i="1"/>
  <c r="J195" i="1"/>
  <c r="G195" i="1"/>
  <c r="M188" i="1"/>
  <c r="J188" i="1"/>
  <c r="G188" i="1"/>
  <c r="M178" i="1"/>
  <c r="M179" i="1"/>
  <c r="M180" i="1"/>
  <c r="M196" i="1" s="1"/>
  <c r="M181" i="1"/>
  <c r="M182" i="1"/>
  <c r="M183" i="1"/>
  <c r="M184" i="1"/>
  <c r="M185" i="1"/>
  <c r="M186" i="1"/>
  <c r="M187" i="1"/>
  <c r="M189" i="1"/>
  <c r="M190" i="1"/>
  <c r="M191" i="1"/>
  <c r="M192" i="1"/>
  <c r="M193" i="1"/>
  <c r="M194" i="1"/>
  <c r="M177" i="1"/>
  <c r="AL169" i="1"/>
  <c r="AN169" i="1" s="1"/>
  <c r="X169" i="1"/>
  <c r="AL168" i="1"/>
  <c r="AN168" i="1" s="1"/>
  <c r="X168" i="1"/>
  <c r="AL167" i="1"/>
  <c r="AN167" i="1" s="1"/>
  <c r="X167" i="1"/>
  <c r="AL166" i="1"/>
  <c r="AN166" i="1" s="1"/>
  <c r="X166" i="1"/>
  <c r="AL165" i="1"/>
  <c r="AN165" i="1" s="1"/>
  <c r="X165" i="1"/>
  <c r="AL164" i="1"/>
  <c r="AN164" i="1" s="1"/>
  <c r="X164" i="1"/>
  <c r="AL163" i="1"/>
  <c r="AN163" i="1" s="1"/>
  <c r="X163" i="1"/>
  <c r="AL162" i="1"/>
  <c r="AN162" i="1" s="1"/>
  <c r="X162" i="1"/>
  <c r="AL161" i="1"/>
  <c r="AN161" i="1" s="1"/>
  <c r="X161" i="1"/>
  <c r="AL160" i="1"/>
  <c r="AN160" i="1" s="1"/>
  <c r="X160" i="1"/>
  <c r="AL159" i="1"/>
  <c r="AN159" i="1" s="1"/>
  <c r="X159" i="1"/>
  <c r="AL158" i="1"/>
  <c r="AN158" i="1" s="1"/>
  <c r="X158" i="1"/>
  <c r="AL157" i="1"/>
  <c r="AN157" i="1" s="1"/>
  <c r="X157" i="1"/>
  <c r="AL156" i="1"/>
  <c r="AN156" i="1" s="1"/>
  <c r="X156" i="1"/>
  <c r="AL155" i="1"/>
  <c r="AN155" i="1" s="1"/>
  <c r="X155" i="1"/>
  <c r="AL154" i="1"/>
  <c r="AN154" i="1" s="1"/>
  <c r="X154" i="1"/>
  <c r="AL153" i="1"/>
  <c r="AN153" i="1" s="1"/>
  <c r="X153" i="1"/>
  <c r="AL152" i="1"/>
  <c r="AN152" i="1" s="1"/>
  <c r="X152" i="1"/>
  <c r="AL151" i="1"/>
  <c r="AN151" i="1" s="1"/>
  <c r="X151" i="1"/>
  <c r="AL150" i="1"/>
  <c r="AN150" i="1" s="1"/>
  <c r="X150" i="1"/>
  <c r="AL149" i="1"/>
  <c r="AN149" i="1" s="1"/>
  <c r="X149" i="1"/>
  <c r="AL148" i="1"/>
  <c r="AN148" i="1" s="1"/>
  <c r="X148" i="1"/>
  <c r="AL147" i="1"/>
  <c r="AN147" i="1" s="1"/>
  <c r="X147" i="1"/>
  <c r="AL146" i="1"/>
  <c r="AN146" i="1" s="1"/>
  <c r="X146" i="1"/>
  <c r="AL145" i="1"/>
  <c r="AN145" i="1" s="1"/>
  <c r="X145" i="1"/>
  <c r="AL144" i="1"/>
  <c r="AN144" i="1" s="1"/>
  <c r="X144" i="1"/>
  <c r="AL143" i="1"/>
  <c r="AN143" i="1" s="1"/>
  <c r="X143" i="1"/>
  <c r="AL142" i="1"/>
  <c r="AN142" i="1" s="1"/>
  <c r="X142" i="1"/>
  <c r="AL141" i="1"/>
  <c r="AN141" i="1" s="1"/>
  <c r="X141" i="1"/>
  <c r="AL140" i="1"/>
  <c r="AN140" i="1" s="1"/>
  <c r="X140" i="1"/>
  <c r="AL139" i="1"/>
  <c r="AN139" i="1" s="1"/>
  <c r="X139" i="1"/>
  <c r="AL138" i="1"/>
  <c r="AN138" i="1" s="1"/>
  <c r="X138" i="1"/>
  <c r="AL137" i="1"/>
  <c r="AN137" i="1" s="1"/>
  <c r="X137" i="1"/>
  <c r="AL136" i="1"/>
  <c r="AN136" i="1" s="1"/>
  <c r="X136" i="1"/>
  <c r="AL135" i="1"/>
  <c r="AN135" i="1" s="1"/>
  <c r="X135" i="1"/>
  <c r="AL134" i="1"/>
  <c r="AN134" i="1" s="1"/>
  <c r="X134" i="1"/>
  <c r="AL133" i="1"/>
  <c r="AN133" i="1" s="1"/>
  <c r="X133" i="1"/>
  <c r="AM169" i="1" l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J177" i="1" l="1"/>
  <c r="J178" i="1"/>
  <c r="G178" i="1"/>
  <c r="G179" i="1"/>
  <c r="G180" i="1"/>
  <c r="G181" i="1"/>
  <c r="G182" i="1"/>
  <c r="G183" i="1"/>
  <c r="G184" i="1"/>
  <c r="G185" i="1"/>
  <c r="G186" i="1"/>
  <c r="G187" i="1"/>
  <c r="G189" i="1"/>
  <c r="G190" i="1"/>
  <c r="G191" i="1"/>
  <c r="G192" i="1"/>
  <c r="G193" i="1"/>
  <c r="G194" i="1"/>
  <c r="J182" i="1"/>
  <c r="J183" i="1"/>
  <c r="J184" i="1"/>
  <c r="X73" i="1" l="1"/>
  <c r="AL73" i="1"/>
  <c r="AL74" i="1"/>
  <c r="AL75" i="1"/>
  <c r="AM75" i="1" l="1"/>
  <c r="AN75" i="1"/>
  <c r="AM74" i="1"/>
  <c r="AN74" i="1"/>
  <c r="AM73" i="1"/>
  <c r="AN73" i="1"/>
  <c r="X30" i="1"/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M118" i="1" l="1"/>
  <c r="AN118" i="1"/>
  <c r="AM94" i="1"/>
  <c r="AN94" i="1"/>
  <c r="AM78" i="1"/>
  <c r="AN78" i="1"/>
  <c r="AM51" i="1"/>
  <c r="AN51" i="1"/>
  <c r="AM27" i="1"/>
  <c r="AN27" i="1"/>
  <c r="AM101" i="1"/>
  <c r="AN101" i="1"/>
  <c r="AM132" i="1"/>
  <c r="AN132" i="1"/>
  <c r="AM124" i="1"/>
  <c r="AN124" i="1"/>
  <c r="AM116" i="1"/>
  <c r="AN116" i="1"/>
  <c r="AN108" i="1"/>
  <c r="AM108" i="1"/>
  <c r="AM100" i="1"/>
  <c r="AN100" i="1"/>
  <c r="AM92" i="1"/>
  <c r="AN92" i="1"/>
  <c r="AM84" i="1"/>
  <c r="AN84" i="1"/>
  <c r="AM76" i="1"/>
  <c r="AN76" i="1"/>
  <c r="AM65" i="1"/>
  <c r="AN65" i="1"/>
  <c r="AM57" i="1"/>
  <c r="AN57" i="1"/>
  <c r="AN49" i="1"/>
  <c r="AM49" i="1"/>
  <c r="AM41" i="1"/>
  <c r="AN41" i="1"/>
  <c r="AM33" i="1"/>
  <c r="AN33" i="1"/>
  <c r="AM25" i="1"/>
  <c r="AN25" i="1"/>
  <c r="AN17" i="1"/>
  <c r="AM17" i="1"/>
  <c r="AM9" i="1"/>
  <c r="AN9" i="1"/>
  <c r="AM128" i="1"/>
  <c r="AN128" i="1"/>
  <c r="AM112" i="1"/>
  <c r="AN112" i="1"/>
  <c r="AM96" i="1"/>
  <c r="AN96" i="1"/>
  <c r="AM80" i="1"/>
  <c r="AN80" i="1"/>
  <c r="AM61" i="1"/>
  <c r="AN61" i="1"/>
  <c r="AM45" i="1"/>
  <c r="AN45" i="1"/>
  <c r="AM29" i="1"/>
  <c r="AN29" i="1"/>
  <c r="AM13" i="1"/>
  <c r="AM119" i="1"/>
  <c r="AN119" i="1"/>
  <c r="AM103" i="1"/>
  <c r="AN103" i="1"/>
  <c r="AM87" i="1"/>
  <c r="AN87" i="1"/>
  <c r="AM79" i="1"/>
  <c r="AN79" i="1"/>
  <c r="AM60" i="1"/>
  <c r="AN60" i="1"/>
  <c r="AM44" i="1"/>
  <c r="AN44" i="1"/>
  <c r="AM28" i="1"/>
  <c r="AN28" i="1"/>
  <c r="AM12" i="1"/>
  <c r="AN12" i="1"/>
  <c r="AM110" i="1"/>
  <c r="AN110" i="1"/>
  <c r="AM86" i="1"/>
  <c r="AN86" i="1"/>
  <c r="AM59" i="1"/>
  <c r="AN59" i="1"/>
  <c r="AM35" i="1"/>
  <c r="AN35" i="1"/>
  <c r="AM11" i="1"/>
  <c r="AN11" i="1"/>
  <c r="AN125" i="1"/>
  <c r="AM125" i="1"/>
  <c r="AM117" i="1"/>
  <c r="AN117" i="1"/>
  <c r="AN109" i="1"/>
  <c r="AM109" i="1"/>
  <c r="AN93" i="1"/>
  <c r="AM93" i="1"/>
  <c r="AM85" i="1"/>
  <c r="AN85" i="1"/>
  <c r="AM77" i="1"/>
  <c r="AN77" i="1"/>
  <c r="AM66" i="1"/>
  <c r="AN66" i="1"/>
  <c r="AM58" i="1"/>
  <c r="AN58" i="1"/>
  <c r="AM50" i="1"/>
  <c r="AN50" i="1"/>
  <c r="AM42" i="1"/>
  <c r="AN42" i="1"/>
  <c r="AM34" i="1"/>
  <c r="AN34" i="1"/>
  <c r="AM26" i="1"/>
  <c r="AN26" i="1"/>
  <c r="AM18" i="1"/>
  <c r="AN18" i="1"/>
  <c r="AM10" i="1"/>
  <c r="AN10" i="1"/>
  <c r="AN131" i="1"/>
  <c r="AM131" i="1"/>
  <c r="AM123" i="1"/>
  <c r="AN123" i="1"/>
  <c r="AN115" i="1"/>
  <c r="AM115" i="1"/>
  <c r="AM107" i="1"/>
  <c r="AN107" i="1"/>
  <c r="AN99" i="1"/>
  <c r="AM99" i="1"/>
  <c r="AM91" i="1"/>
  <c r="AN91" i="1"/>
  <c r="AM83" i="1"/>
  <c r="AN83" i="1"/>
  <c r="AM72" i="1"/>
  <c r="AN72" i="1"/>
  <c r="AM64" i="1"/>
  <c r="AN64" i="1"/>
  <c r="AN56" i="1"/>
  <c r="AM56" i="1"/>
  <c r="AM48" i="1"/>
  <c r="AN48" i="1"/>
  <c r="AM40" i="1"/>
  <c r="AN40" i="1"/>
  <c r="AM32" i="1"/>
  <c r="AN32" i="1"/>
  <c r="AN24" i="1"/>
  <c r="AM24" i="1"/>
  <c r="AM16" i="1"/>
  <c r="AN16" i="1"/>
  <c r="AM8" i="1"/>
  <c r="AN8" i="1"/>
  <c r="AM130" i="1"/>
  <c r="AN130" i="1"/>
  <c r="AM122" i="1"/>
  <c r="AN122" i="1"/>
  <c r="AM114" i="1"/>
  <c r="AN114" i="1"/>
  <c r="AM106" i="1"/>
  <c r="AN106" i="1"/>
  <c r="AM98" i="1"/>
  <c r="AN98" i="1"/>
  <c r="AM90" i="1"/>
  <c r="AN90" i="1"/>
  <c r="AM82" i="1"/>
  <c r="AN82" i="1"/>
  <c r="AM71" i="1"/>
  <c r="AN71" i="1"/>
  <c r="AM63" i="1"/>
  <c r="AN63" i="1"/>
  <c r="AM55" i="1"/>
  <c r="AN55" i="1"/>
  <c r="AM47" i="1"/>
  <c r="AN47" i="1"/>
  <c r="AM39" i="1"/>
  <c r="AN39" i="1"/>
  <c r="AM31" i="1"/>
  <c r="AN31" i="1"/>
  <c r="AM23" i="1"/>
  <c r="AN23" i="1"/>
  <c r="AM15" i="1"/>
  <c r="AN15" i="1"/>
  <c r="AM7" i="1"/>
  <c r="AN7" i="1"/>
  <c r="AN120" i="1"/>
  <c r="AM120" i="1"/>
  <c r="AN104" i="1"/>
  <c r="AM104" i="1"/>
  <c r="AN88" i="1"/>
  <c r="AM88" i="1"/>
  <c r="AM69" i="1"/>
  <c r="AN69" i="1"/>
  <c r="AM53" i="1"/>
  <c r="AN53" i="1"/>
  <c r="AM37" i="1"/>
  <c r="AN37" i="1"/>
  <c r="AM21" i="1"/>
  <c r="AN21" i="1"/>
  <c r="AM5" i="1"/>
  <c r="AN5" i="1"/>
  <c r="AM127" i="1"/>
  <c r="AN127" i="1"/>
  <c r="AM111" i="1"/>
  <c r="AN111" i="1"/>
  <c r="AM95" i="1"/>
  <c r="AN95" i="1"/>
  <c r="AM68" i="1"/>
  <c r="AN68" i="1"/>
  <c r="AM52" i="1"/>
  <c r="AN52" i="1"/>
  <c r="AM36" i="1"/>
  <c r="AN36" i="1"/>
  <c r="AM20" i="1"/>
  <c r="AN20" i="1"/>
  <c r="AM126" i="1"/>
  <c r="AN126" i="1"/>
  <c r="AM102" i="1"/>
  <c r="AN102" i="1"/>
  <c r="AM67" i="1"/>
  <c r="AN67" i="1"/>
  <c r="AM43" i="1"/>
  <c r="AN43" i="1"/>
  <c r="AM19" i="1"/>
  <c r="AN19" i="1"/>
  <c r="AM129" i="1"/>
  <c r="AN129" i="1"/>
  <c r="AM121" i="1"/>
  <c r="AN121" i="1"/>
  <c r="AM113" i="1"/>
  <c r="AN113" i="1"/>
  <c r="AM105" i="1"/>
  <c r="AN105" i="1"/>
  <c r="AM97" i="1"/>
  <c r="AN97" i="1"/>
  <c r="AM89" i="1"/>
  <c r="AN89" i="1"/>
  <c r="AN81" i="1"/>
  <c r="AM81" i="1"/>
  <c r="AM70" i="1"/>
  <c r="AN70" i="1"/>
  <c r="AM62" i="1"/>
  <c r="AN62" i="1"/>
  <c r="AM54" i="1"/>
  <c r="AN54" i="1"/>
  <c r="AM46" i="1"/>
  <c r="AN46" i="1"/>
  <c r="AM38" i="1"/>
  <c r="AN38" i="1"/>
  <c r="AM30" i="1"/>
  <c r="AN30" i="1"/>
  <c r="AM22" i="1"/>
  <c r="AN22" i="1"/>
  <c r="AM14" i="1"/>
  <c r="AN14" i="1"/>
  <c r="AM6" i="1"/>
  <c r="AN6" i="1"/>
  <c r="H196" i="1" l="1"/>
  <c r="J179" i="1" l="1"/>
  <c r="J180" i="1"/>
  <c r="J181" i="1"/>
  <c r="J185" i="1"/>
  <c r="J186" i="1"/>
  <c r="J187" i="1"/>
  <c r="J189" i="1"/>
  <c r="J190" i="1"/>
  <c r="J191" i="1"/>
  <c r="J192" i="1"/>
  <c r="J193" i="1"/>
  <c r="J194" i="1"/>
  <c r="J196" i="1" l="1"/>
  <c r="G177" i="1"/>
  <c r="G196" i="1" s="1"/>
  <c r="AL4" i="1" l="1"/>
  <c r="AL170" i="1" s="1"/>
  <c r="AN4" i="1" l="1"/>
  <c r="AN170" i="1" s="1"/>
  <c r="AM4" i="1"/>
  <c r="AM170" i="1" s="1"/>
  <c r="X4" i="1" l="1"/>
</calcChain>
</file>

<file path=xl/sharedStrings.xml><?xml version="1.0" encoding="utf-8"?>
<sst xmlns="http://schemas.openxmlformats.org/spreadsheetml/2006/main" count="2790" uniqueCount="790">
  <si>
    <t>LP</t>
  </si>
  <si>
    <t>Dane Nabywcy (nazwa, adres, nr NIP)</t>
  </si>
  <si>
    <t>Dane Odbiorcy (nazwa, adres)</t>
  </si>
  <si>
    <t>Nazwa obiektu</t>
  </si>
  <si>
    <t>Adres Obiektu</t>
  </si>
  <si>
    <t>Dane OSD</t>
  </si>
  <si>
    <t>Nazwa Obecnego Sprzedawcy</t>
  </si>
  <si>
    <t>Zmiana Sprzedawcy</t>
  </si>
  <si>
    <t>Okres obowiązywania obecnej umowy /okres wypowiedzenia</t>
  </si>
  <si>
    <t>Taryfa PSG</t>
  </si>
  <si>
    <t>Płatnik podatku akcyzowego</t>
  </si>
  <si>
    <t>Moc umowna</t>
  </si>
  <si>
    <t>Nr gazomierza</t>
  </si>
  <si>
    <t>nowy nr PPG</t>
  </si>
  <si>
    <t>Okres trwania zamówienia</t>
  </si>
  <si>
    <t>ilość umów</t>
  </si>
  <si>
    <t>Odbiorca należy do podmiotów  uprawnionych do skorzystania z cen taryfowych na podstawie art. 62b ustawy z dnia 10 kwietnia 1997 r. - Prawo energetyczne (tak lub nie)</t>
  </si>
  <si>
    <t>Udział procentowy zużycia paliwa gazowego (do dwóch miejsc po przecinku)</t>
  </si>
  <si>
    <t>Uwagi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</si>
  <si>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</si>
  <si>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</si>
  <si>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</si>
  <si>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</si>
  <si>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</si>
  <si>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</si>
  <si>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</si>
  <si>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</si>
  <si>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</si>
  <si>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Miejscowość/Ulica/Nr</t>
  </si>
  <si>
    <t>Kod</t>
  </si>
  <si>
    <t>Poczta</t>
  </si>
  <si>
    <t>Nazwa</t>
  </si>
  <si>
    <t>Oddział</t>
  </si>
  <si>
    <t>z zastosowaniem taryfy</t>
  </si>
  <si>
    <t>ilość miesięcy</t>
  </si>
  <si>
    <t>paliwo gazowe (kWh)</t>
  </si>
  <si>
    <t>szkoła</t>
  </si>
  <si>
    <t>62-571</t>
  </si>
  <si>
    <t>PSG Sp. z o.o.</t>
  </si>
  <si>
    <t>Poznań</t>
  </si>
  <si>
    <t>kolejna</t>
  </si>
  <si>
    <t>W-3.6</t>
  </si>
  <si>
    <t>ZW</t>
  </si>
  <si>
    <t>XM2002793148</t>
  </si>
  <si>
    <t>8018590365500050547512</t>
  </si>
  <si>
    <t>tak</t>
  </si>
  <si>
    <t>W-5.1</t>
  </si>
  <si>
    <t>8018590365500019160509</t>
  </si>
  <si>
    <t>8018590365500019160592</t>
  </si>
  <si>
    <t>Gmina Miejska Kowary, 1- go Maja 1A, 58-530 Kowary, NIP: 6110004982</t>
  </si>
  <si>
    <t>1- go Maja 72</t>
  </si>
  <si>
    <t>58-530</t>
  </si>
  <si>
    <t>Kowary</t>
  </si>
  <si>
    <t>Wrocław</t>
  </si>
  <si>
    <t>W-4</t>
  </si>
  <si>
    <t>XK1532022276</t>
  </si>
  <si>
    <t>8018590365500038604725</t>
  </si>
  <si>
    <t>3 umowy: Gmina, MOK, MBP</t>
  </si>
  <si>
    <t>Miejska Słuźba Ratownicza, ul. Zamkowa 2a, 58-530 Kowary</t>
  </si>
  <si>
    <t>miejska służba ratownicza</t>
  </si>
  <si>
    <t>ul. Zamkowa 2a</t>
  </si>
  <si>
    <t>XK0621577385</t>
  </si>
  <si>
    <t>8018590365500036761079</t>
  </si>
  <si>
    <t>Przedszkole Publiczne nr 1, ul. Henryka Sienkiewicza 9, 58-530 Kowary</t>
  </si>
  <si>
    <t>przedszkole</t>
  </si>
  <si>
    <t>ul. Henryka Sienkiewicza 9</t>
  </si>
  <si>
    <t>XM0500000003</t>
  </si>
  <si>
    <t>8018590365500036032353</t>
  </si>
  <si>
    <t xml:space="preserve">58-530 </t>
  </si>
  <si>
    <t>8018590365500019075834</t>
  </si>
  <si>
    <t>XE1615263189</t>
  </si>
  <si>
    <t>8018590365500035545588</t>
  </si>
  <si>
    <t>XM1701629449</t>
  </si>
  <si>
    <t>8018590365500035446786</t>
  </si>
  <si>
    <t>ul. 1-go Maja 1</t>
  </si>
  <si>
    <t>XK0520977620</t>
  </si>
  <si>
    <t>8018590365500037763843</t>
  </si>
  <si>
    <t>Zarząd Eksploatacji Zasobów Komunalnych, ul. Dworcowa 11, 58-530 Kowary</t>
  </si>
  <si>
    <t>ZEZK</t>
  </si>
  <si>
    <t>ul. Leśna 12</t>
  </si>
  <si>
    <t>8018590365500019074578</t>
  </si>
  <si>
    <t>Miejski Ośrodek Kultury w Kowarach, ul. Szkolna 2, 58-530 Kowary</t>
  </si>
  <si>
    <t>ul. Szkolna 2</t>
  </si>
  <si>
    <t>8018590365500019075841</t>
  </si>
  <si>
    <t>Zespół Szkół Ogólnokształcących, ul. Szkolna 1, 58-530 Kowary</t>
  </si>
  <si>
    <t>ZSO</t>
  </si>
  <si>
    <t>ul. Szkolna 1</t>
  </si>
  <si>
    <t>8018590365500019074417</t>
  </si>
  <si>
    <t>biblioteka</t>
  </si>
  <si>
    <t>ul. Wojska Polskiego 4/10</t>
  </si>
  <si>
    <t>płatnik podatku akcyzowego</t>
  </si>
  <si>
    <t>XC1001007647</t>
  </si>
  <si>
    <t>8018590365500031725212</t>
  </si>
  <si>
    <t>Gmina i Miasto Krajenka, ul. Szkolna 17, 77-403 Krajenka, NIP 7671596839</t>
  </si>
  <si>
    <t>Gmina i Miasto Krajenka, ul. Szkolna 17, 77-430 Krajenka</t>
  </si>
  <si>
    <t>Osp Krajenka</t>
  </si>
  <si>
    <t>Krajenka, ul. Floriańska 6</t>
  </si>
  <si>
    <t>77-430</t>
  </si>
  <si>
    <t>Krajenka</t>
  </si>
  <si>
    <t>XA1405681482</t>
  </si>
  <si>
    <t>8018590365500047137788</t>
  </si>
  <si>
    <t>2 umowy: Gmina, KOK</t>
  </si>
  <si>
    <t>W-2.1</t>
  </si>
  <si>
    <t>Gmina i Miasto Krajenka, ul. Szkolna 17, 77-430 Krajenka, NIP 7671596839</t>
  </si>
  <si>
    <t>Osp Podróżna</t>
  </si>
  <si>
    <t>8018590365500046971529</t>
  </si>
  <si>
    <t>Krajeński Ośrodek Kultury, Rynek 1, 77-403 Krajenka, NIP 7671499645</t>
  </si>
  <si>
    <t>Krajeński Ośrodek Kultury, ul. Rynek 1, 77-430 Krajenka</t>
  </si>
  <si>
    <t>KOK</t>
  </si>
  <si>
    <t>Rynek 1</t>
  </si>
  <si>
    <t>XA1405681402</t>
  </si>
  <si>
    <t>8018590365500047101062</t>
  </si>
  <si>
    <t xml:space="preserve">tak </t>
  </si>
  <si>
    <t>MOPS</t>
  </si>
  <si>
    <t>XM1801845721</t>
  </si>
  <si>
    <t>8018590365500047139805</t>
  </si>
  <si>
    <t>publiczna szkoła podstawowa</t>
  </si>
  <si>
    <t>Głubczyn 23</t>
  </si>
  <si>
    <t>8018590365500047254706</t>
  </si>
  <si>
    <t>W-1.1</t>
  </si>
  <si>
    <t>XM1902122212</t>
  </si>
  <si>
    <t>8018590365500047257370</t>
  </si>
  <si>
    <t>Podróżna 50</t>
  </si>
  <si>
    <t>XI1901284523</t>
  </si>
  <si>
    <t>8018590365500046940938</t>
  </si>
  <si>
    <t>8018590365500047252917</t>
  </si>
  <si>
    <t>publiczne przedszkole</t>
  </si>
  <si>
    <t>Głubczyn 24</t>
  </si>
  <si>
    <t>8018590365500047257486</t>
  </si>
  <si>
    <t xml:space="preserve">Przedszkole Publiczne, ul. Bydgoska 3A, 77-430 Krajenka </t>
  </si>
  <si>
    <t>Przedszkole Publiczne</t>
  </si>
  <si>
    <t>Bydgoska 3a</t>
  </si>
  <si>
    <t>PGNIG Obrót Detaliczny sp. z o.o.</t>
  </si>
  <si>
    <t>Gmina Zakrzew, Zakrzew 51, 26-652 Zakrzew, NIP 7962959318</t>
  </si>
  <si>
    <t>26-652</t>
  </si>
  <si>
    <t>Warszawa</t>
  </si>
  <si>
    <t>Bielicha dz. 369/3</t>
  </si>
  <si>
    <t>26-601</t>
  </si>
  <si>
    <t>Bielicha</t>
  </si>
  <si>
    <t>8018590365500030405993</t>
  </si>
  <si>
    <t>Publiczna Szkoła Podstawowa w Bielisze, ul. Przytycka 184, 26-601 Bielicha</t>
  </si>
  <si>
    <t>Bielicha 38A</t>
  </si>
  <si>
    <t>8018590365500019230448</t>
  </si>
  <si>
    <t>XM1701374637</t>
  </si>
  <si>
    <t>8018590365500068471403</t>
  </si>
  <si>
    <t>Publiczna Szkoła Podstawowa w Cerekwi, ul. Wesoła 2, 26-652 Cerekiew</t>
  </si>
  <si>
    <t>Wesoła 2</t>
  </si>
  <si>
    <t>8018590365500067734400</t>
  </si>
  <si>
    <t>ul. Turecka 7/3</t>
  </si>
  <si>
    <t>62-604</t>
  </si>
  <si>
    <t>Kościelec</t>
  </si>
  <si>
    <t>8018590365500019160554</t>
  </si>
  <si>
    <t>Szkolna 9</t>
  </si>
  <si>
    <t>zespół szkół</t>
  </si>
  <si>
    <t>8018590365500019160486</t>
  </si>
  <si>
    <t>Szkolna 9A</t>
  </si>
  <si>
    <t>8018590365500019160493</t>
  </si>
  <si>
    <t>zespół szkolno- przedszkolny</t>
  </si>
  <si>
    <t>Szkolna 10</t>
  </si>
  <si>
    <t>8018590365500019867026</t>
  </si>
  <si>
    <t>Gmina Miejska Turek, ul. Kaliska 59, 62-700 Turek, NIP: 6681930498</t>
  </si>
  <si>
    <t>Gmina Miejska Turek, ul. Kaliska 59, 62-700 Turek</t>
  </si>
  <si>
    <t>Turek, Szkolna 4</t>
  </si>
  <si>
    <t>62-700</t>
  </si>
  <si>
    <t>Turek</t>
  </si>
  <si>
    <t xml:space="preserve">kolejna </t>
  </si>
  <si>
    <t>XM2103068074</t>
  </si>
  <si>
    <t>8018590365500051168747</t>
  </si>
  <si>
    <t>Szkoła Podstawowa nr 1 im. H.Sienkiewicza, ul. Parkowa 3, 62-700 Turek</t>
  </si>
  <si>
    <t>Turek, Parkowa 3</t>
  </si>
  <si>
    <t>8018590365500019123481</t>
  </si>
  <si>
    <t>Turek, os. Wyzwolenia 7A</t>
  </si>
  <si>
    <t>XM2103837741</t>
  </si>
  <si>
    <t>8018590365500050884938</t>
  </si>
  <si>
    <t>Turek, Konińska 4</t>
  </si>
  <si>
    <t>XM2103837795</t>
  </si>
  <si>
    <t>8018590365500051131222</t>
  </si>
  <si>
    <t>Gmina Pępowo, Stanisławy Nadstawek 6, 63-830 Pępowo, NIP 6961840454</t>
  </si>
  <si>
    <t>Gmina Pępowo, S. Nadstawek 6, 63-830 Pępowo</t>
  </si>
  <si>
    <t>63-830</t>
  </si>
  <si>
    <t>Pępowo</t>
  </si>
  <si>
    <t>Urząd Gminy</t>
  </si>
  <si>
    <t>XM1701509529</t>
  </si>
  <si>
    <t>8018590365500043151931</t>
  </si>
  <si>
    <t>Skoraszewice 12B</t>
  </si>
  <si>
    <t>XM1400034858</t>
  </si>
  <si>
    <t>8018590365500043421812</t>
  </si>
  <si>
    <t>Ośrodek Zdrowia</t>
  </si>
  <si>
    <t>8018590365500043159364</t>
  </si>
  <si>
    <t>OSP</t>
  </si>
  <si>
    <t>8018590365500043140287</t>
  </si>
  <si>
    <t>Krzekotowice 19A</t>
  </si>
  <si>
    <t>8018590365500043239028</t>
  </si>
  <si>
    <t>Dom Strażaka</t>
  </si>
  <si>
    <t>Babkowice 42</t>
  </si>
  <si>
    <t>8018590365500043374118</t>
  </si>
  <si>
    <t>Siedlec 9</t>
  </si>
  <si>
    <t>XM1400144245</t>
  </si>
  <si>
    <t>8018590365500043349680</t>
  </si>
  <si>
    <t>Wilkonice 31A</t>
  </si>
  <si>
    <t>8018590365500043296205</t>
  </si>
  <si>
    <t>Szkoła Podstawowa im Powstańców Wielkopolskich w Skoraszewicach, Skoraszewice 15A, 63-831 Skoraszewice</t>
  </si>
  <si>
    <t>Skoraszewice 15A</t>
  </si>
  <si>
    <t>XA1426297709</t>
  </si>
  <si>
    <t>8018590365500043401265</t>
  </si>
  <si>
    <t>Skoraszewice 15</t>
  </si>
  <si>
    <t>8018590365500019157790</t>
  </si>
  <si>
    <t>Szkoła Podstawowa im. Jana Pawła II w Pępowie, Powstańców Wielkopolskich 44, 63-830 Pępowo</t>
  </si>
  <si>
    <t>ul. Powstańców Wielkopolskich 44</t>
  </si>
  <si>
    <t>XM2002963070</t>
  </si>
  <si>
    <t>8018590365500043068345</t>
  </si>
  <si>
    <t>001169</t>
  </si>
  <si>
    <t>Gminny Ośrodek Kultury, Sportu i Aktywności Lokalnej w Pępowie, Stanisławy Nadstawek 1A, 63-830 Pępowo, NIP 6961880933</t>
  </si>
  <si>
    <t>Gminny Ośrodek Kultury, Sportu i Aktywności Lokalnej w Pępowie, Stanisławy Nadstawek 1A, 63-830 Pępowo</t>
  </si>
  <si>
    <t>X01701405083</t>
  </si>
  <si>
    <t>8018590365500043139915</t>
  </si>
  <si>
    <t>8018590365500043140119</t>
  </si>
  <si>
    <t>Powiat Gostyński, Wrocławska 256, 63-800 Gostyń, NIP 6961852546</t>
  </si>
  <si>
    <t>Powiat Gostyński, Wrocławska 256. 63-800 Gostyń</t>
  </si>
  <si>
    <t>63-800</t>
  </si>
  <si>
    <t>Gostyń</t>
  </si>
  <si>
    <t>Rehabilitacja</t>
  </si>
  <si>
    <t>Wrocławska 8</t>
  </si>
  <si>
    <t>XM0900113427</t>
  </si>
  <si>
    <t>8018590365500047876151</t>
  </si>
  <si>
    <t>Przychodnia + ZOL</t>
  </si>
  <si>
    <t>8018590365500047876342</t>
  </si>
  <si>
    <t>Zespół Szkół Ogólnokształcących im. Ziemi Gostyńskiej</t>
  </si>
  <si>
    <t>Wrocławska 10</t>
  </si>
  <si>
    <t>8018590365500019104855</t>
  </si>
  <si>
    <t>8018590365500019103377</t>
  </si>
  <si>
    <t>Powiat Gostyński Wrocławska 256, 63-800 Gostyń, NIP 6961852546</t>
  </si>
  <si>
    <t>Zezpół Szkół Specjalnych w Brzeziu, Brzezie 40, 63-800 Gostyń</t>
  </si>
  <si>
    <t>Zezpół Szkół Specjalnych w Brzeziu</t>
  </si>
  <si>
    <t>Brzezie 40</t>
  </si>
  <si>
    <t>XM1902298488</t>
  </si>
  <si>
    <t>8018590365500046827253</t>
  </si>
  <si>
    <t>8018590365500046822012</t>
  </si>
  <si>
    <t>Zespół Szkół Zawodowych im. Powstańców Wielkopolskich, ul. Juliana Tuwima 44, 63-800 Gostyń</t>
  </si>
  <si>
    <t>Zespół Szkół Zawodowych im. Powstańców Wielkopolskich</t>
  </si>
  <si>
    <t>8018590365500019103414</t>
  </si>
  <si>
    <t>Poznańska 1B</t>
  </si>
  <si>
    <t>8018590365500019103339</t>
  </si>
  <si>
    <t>Powiat Gostyński, ul Wrocławska 256, 63-800 Gostyń, NIP 6961852546</t>
  </si>
  <si>
    <t>XC2103065284</t>
  </si>
  <si>
    <t>8018590365500047612179</t>
  </si>
  <si>
    <t>Dom Dziecka</t>
  </si>
  <si>
    <t>8018590365500047360339</t>
  </si>
  <si>
    <t>Samodzielny Publiczny Zespół Opieki Zdrowotnej w Gostyniu, pl. Karola Marcinkowskiego 8/9, 63-800 Gostyń, NIP 6961598326</t>
  </si>
  <si>
    <t>Szpital</t>
  </si>
  <si>
    <t>pl. Karola Marcinkowskiego 8/9</t>
  </si>
  <si>
    <t>8018590365500019108150</t>
  </si>
  <si>
    <t>POWIAT ŚREDZKI, Wrocławska 2, 55-300 Środa Śląska NIP: 9131529763</t>
  </si>
  <si>
    <t>55-300</t>
  </si>
  <si>
    <t>Środa Śląska</t>
  </si>
  <si>
    <t>Wrocławska 12</t>
  </si>
  <si>
    <t>8018590365500019061035</t>
  </si>
  <si>
    <t>Pomoc doraźna dla pacjentów</t>
  </si>
  <si>
    <t>Kolejowa 16</t>
  </si>
  <si>
    <t>8018590365500019061806</t>
  </si>
  <si>
    <t>Gmina Okonek, ul. Niepodległości 53, 64-965 Okonek, NIP 7671657653</t>
  </si>
  <si>
    <t>Urząd Miejski, ul. Niepodległości 53, 64-965 Okonek</t>
  </si>
  <si>
    <t xml:space="preserve"> 64-965</t>
  </si>
  <si>
    <t>Okonek</t>
  </si>
  <si>
    <t>Gmina Okonek, ul. Niepodległości 53, 64-965 Okonek</t>
  </si>
  <si>
    <t>Szczecinecka 27</t>
  </si>
  <si>
    <t>Lotyń</t>
  </si>
  <si>
    <t>8018590365500046590485</t>
  </si>
  <si>
    <t>Kolejowa 18</t>
  </si>
  <si>
    <t>XM1701641671</t>
  </si>
  <si>
    <t>8018590365500047386421</t>
  </si>
  <si>
    <t>Spokojna 1</t>
  </si>
  <si>
    <t>XC1602066923</t>
  </si>
  <si>
    <t>8018590365500047422273</t>
  </si>
  <si>
    <t>Szczecinecka 31</t>
  </si>
  <si>
    <t>8018590365500046587478</t>
  </si>
  <si>
    <t>Remiza OSP</t>
  </si>
  <si>
    <t>Szczecinecka</t>
  </si>
  <si>
    <t>8018590365500046588352</t>
  </si>
  <si>
    <t>Chłopickiego 35</t>
  </si>
  <si>
    <t>XM1802003142</t>
  </si>
  <si>
    <t>8018590365500047341376</t>
  </si>
  <si>
    <t>XM20027993109</t>
  </si>
  <si>
    <t>8018590365500047389194</t>
  </si>
  <si>
    <t>Zespół Szkół w Lotyniu, ul.Polna 9, 64-918 Lotyń</t>
  </si>
  <si>
    <t>Pocztowa 1</t>
  </si>
  <si>
    <t>64-918</t>
  </si>
  <si>
    <t>XM2002793108</t>
  </si>
  <si>
    <t>8018590365500046587904</t>
  </si>
  <si>
    <t>Polna 9</t>
  </si>
  <si>
    <t>8018590365500019147869</t>
  </si>
  <si>
    <t>Leśna 45</t>
  </si>
  <si>
    <t>94-965</t>
  </si>
  <si>
    <t>8018590365500019148675</t>
  </si>
  <si>
    <t>100,00</t>
  </si>
  <si>
    <t>0,00</t>
  </si>
  <si>
    <t>Gmina Koźmin Wielkopolski, Stary Rynek 11,   63-720 Koźmin Wlkp., NIP 6211693440</t>
  </si>
  <si>
    <t>Gminny Ośrodek Sportu, ul. Floriańska 21, 63-720 Koźmin Wielkopolski</t>
  </si>
  <si>
    <t>Sala Gimnastyczna</t>
  </si>
  <si>
    <t>Koźmin Wielkopolski, ul. Klasztorna 29</t>
  </si>
  <si>
    <t>63-720</t>
  </si>
  <si>
    <t>Koźmin Wlkp.</t>
  </si>
  <si>
    <t>XM1801889361</t>
  </si>
  <si>
    <t>8018590365500051146516</t>
  </si>
  <si>
    <t>Urząd Miasta i Gminy Koźmin Wielkopolski, Stary Rynek 11, 63-720 Koźmin Wlkp.</t>
  </si>
  <si>
    <t>Klub Malucha</t>
  </si>
  <si>
    <t>XM1601276918</t>
  </si>
  <si>
    <t>8018590365500049541149</t>
  </si>
  <si>
    <t>Szkoła Podstawowa nr 3 im. Kornela Makuszyńskiego w Koźminie Wielkopolskim, ul. Mikołaja Kopernika 1, 63-720 Koźmin Wielkopolski</t>
  </si>
  <si>
    <t>Szkoła</t>
  </si>
  <si>
    <t>8018590365500019161346</t>
  </si>
  <si>
    <t>Miejsko Gminny Ośrodek Pomocy Społecznej, ul.Krotoszyńska 16, 63-720 Koźmin Wielkopolski</t>
  </si>
  <si>
    <t>MGOPS</t>
  </si>
  <si>
    <t>Koźmin Wielkopolski,ul. Krotoszyńska 16/1</t>
  </si>
  <si>
    <t>8018590365500050870580</t>
  </si>
  <si>
    <t>Koźmin Wielkopolski, ul. Krotoszyńska 16</t>
  </si>
  <si>
    <t>XI1700681908</t>
  </si>
  <si>
    <t>8018590365500049553333</t>
  </si>
  <si>
    <t>Przedszkole</t>
  </si>
  <si>
    <t>8018590365500019161377</t>
  </si>
  <si>
    <t>Kino</t>
  </si>
  <si>
    <t>Koźmin Wielkopolski, ul. Borecka 18</t>
  </si>
  <si>
    <t>8018590365500049791438</t>
  </si>
  <si>
    <t>GZIK</t>
  </si>
  <si>
    <t>Koźmin Wielkopolski, ul. Floriańska 18A</t>
  </si>
  <si>
    <t>8018590365500051294002</t>
  </si>
  <si>
    <t>Biblioteka</t>
  </si>
  <si>
    <t>Koźmin Wielkopolski,ul. Zamkowa 2a</t>
  </si>
  <si>
    <t>8018590365500051455014</t>
  </si>
  <si>
    <t>8018590365500049551339</t>
  </si>
  <si>
    <t>8018590365500019145230</t>
  </si>
  <si>
    <t>Udział % zużycia paliwa kolumna V + W</t>
  </si>
  <si>
    <t>Gmina Koźmin Wielkopolski, Stary Rynek 11,  63-720 Koźmin Wlkp., NIP 6211693440</t>
  </si>
  <si>
    <t>Zużycie z zastosowaniem taryfy</t>
  </si>
  <si>
    <t xml:space="preserve">zużycie dla rynku konkurencyjnego </t>
  </si>
  <si>
    <t>bez zastosowania taryfy (rynek konkurencyjny)</t>
  </si>
  <si>
    <t>1 umowa</t>
  </si>
  <si>
    <t>Podsumowanie wg grup taryfowych</t>
  </si>
  <si>
    <t>Grupa taryfowa</t>
  </si>
  <si>
    <t>Oddział OSD</t>
  </si>
  <si>
    <t xml:space="preserve">Płatnik podatku akcyzowego </t>
  </si>
  <si>
    <t xml:space="preserve">liczba liczników x ilość miesięcy </t>
  </si>
  <si>
    <t>moc umowna (kWh/h za h)</t>
  </si>
  <si>
    <t>Ilość dni w trakcie trwania zamówienia</t>
  </si>
  <si>
    <t>wyliczenie mocy w trakcie trwania zamówienia</t>
  </si>
  <si>
    <t>Zużycie paliwa gazowego w trakcie trwania zamówienia - wg cen taryfowych (kWh)</t>
  </si>
  <si>
    <t>Podróżna 58</t>
  </si>
  <si>
    <t>ks. Bolesława Domańskiego 22</t>
  </si>
  <si>
    <t>8018590365500019157196</t>
  </si>
  <si>
    <t>Publiczna Szkoła Podstawowa im. Marii Konopnickiej w Krajence, ul. Stanisława Polańskiego 3, 77-430 Krajenka</t>
  </si>
  <si>
    <t>Krajenka, ul. Stanisława Polańskiego</t>
  </si>
  <si>
    <t>8018590365500019157332</t>
  </si>
  <si>
    <t>Publiczna Szkoła Podstawowa im. Marii Konopnickiej w Krajence, ul. Bydgoska 3, 77-430 Krajenka</t>
  </si>
  <si>
    <t>Krajenka, ul. Bydgoska 3A</t>
  </si>
  <si>
    <t xml:space="preserve">77-430 </t>
  </si>
  <si>
    <t>2102895486</t>
  </si>
  <si>
    <t>ul. Stanisławy Nadstawek 1A</t>
  </si>
  <si>
    <t>XC2103063295</t>
  </si>
  <si>
    <t>Siedlec</t>
  </si>
  <si>
    <t>XM2204336669</t>
  </si>
  <si>
    <t>Skoraszewice</t>
  </si>
  <si>
    <t>XM2103356019</t>
  </si>
  <si>
    <t>ul. Stanisławy Nadstawek 6</t>
  </si>
  <si>
    <t>Stanisławy Nadstawek 1C</t>
  </si>
  <si>
    <t>Pasierby</t>
  </si>
  <si>
    <t>Ludwika Mycielskiego 2</t>
  </si>
  <si>
    <t>Miejski Ośrodek Pomocy Społecznej w Turku, ul. Konińska 4, 62-700 Turek</t>
  </si>
  <si>
    <t>Szkoła Podstwowa nr 5, Osiedle Wyzwolenia 7A, 62-700 Turek</t>
  </si>
  <si>
    <t>POWIAT ŚREDZKI, ul. Wrocławska 2, 55-300 Środa Śląska NIP: 9131529763</t>
  </si>
  <si>
    <t>Powiatowy Zespół Szkół nr 1, Wrocławska 12, 55-300 Środa Śląska</t>
  </si>
  <si>
    <t>Miejski Ośrodek Kultury w Kowarach, ul. Szkolna 2, 58-530 Kowary, NIP: 6112324863</t>
  </si>
  <si>
    <t>POWIAT ŚREDZKI, ul. Wrocławska 2, 55-300 Środa Śląska</t>
  </si>
  <si>
    <t>Zespół Szkolno - Przedszkolny w Głubczynie, Głubczyn 23, 77-430 Krajenka</t>
  </si>
  <si>
    <t>Szkoła Podstawowa nr 3 im. Józefa Gielniaka, ul. 1 Maja 72, 58-530 Kowary</t>
  </si>
  <si>
    <t>Gmina Miejska Kowary, 1 Maja 1A, 58-530 Kowary, NIP: 6110004982</t>
  </si>
  <si>
    <t>Gmina Miejska Kowary, 1  Maja 1A, 58-530 Kowary, NIP: 6110004982</t>
  </si>
  <si>
    <t>XM2103259616</t>
  </si>
  <si>
    <t xml:space="preserve"> 64-918</t>
  </si>
  <si>
    <t>Urząd Miejski, ul. Szczecinecka 31, 64-918 Lotyń</t>
  </si>
  <si>
    <t xml:space="preserve">Leśna 40 </t>
  </si>
  <si>
    <t>Urząd Miejski, ul. Chłopickiego 35, 64-965 Okonek</t>
  </si>
  <si>
    <t>XM2204092230</t>
  </si>
  <si>
    <t>Urząd Miejski, ul. Szczecinecka 31, 64-918  Lotyń</t>
  </si>
  <si>
    <t>Świetlica wiejska Lotyń</t>
  </si>
  <si>
    <t>Gmina Kościelec, Kościelec 7, 62-604 Kościelec, NIP 6662004632</t>
  </si>
  <si>
    <t>Gmina Kościelec, Kościelec 7, 62-604 Kościelec</t>
  </si>
  <si>
    <t>Koźmin Wielkopolski</t>
  </si>
  <si>
    <t>Koźmin Wielkopolski, ul. Mikołaja Kopernika 1</t>
  </si>
  <si>
    <t>Gmina Koźmin Wielkopolski, Stary Rynek 11,   63-720 Koźmin Wielkopolski, NIP 6211693440</t>
  </si>
  <si>
    <t>Koźmin Wielkopolski, ul. Borecka 25A</t>
  </si>
  <si>
    <t>Przedszkole "Parkowe Skrzaty", ul. Borecka 25A, 63-720 Koźmin Wielkopolski</t>
  </si>
  <si>
    <t>8018590365500019428975</t>
  </si>
  <si>
    <t>XI0900002755</t>
  </si>
  <si>
    <t>Gminny Zespół Instytucji Kultury, ul. Floriańska 18A, 63-720 Koźmin Wlkp., NIP 6211637625</t>
  </si>
  <si>
    <t>Gminny Zespół Instytucji Kultury, ul. Floriańska 18A, 63-720 Koźmin Wlkp.</t>
  </si>
  <si>
    <t>XM2204409110</t>
  </si>
  <si>
    <t>Ks. Franciszka Olejniczaka 12A</t>
  </si>
  <si>
    <t>XM1200388514</t>
  </si>
  <si>
    <t>Juliana Tuwima 44</t>
  </si>
  <si>
    <t>XM2002963054</t>
  </si>
  <si>
    <t>ul. Stanisława Staszica 16</t>
  </si>
  <si>
    <t>ul. Stanisława Staszica 18</t>
  </si>
  <si>
    <t>ul. 1-go Maja 1A</t>
  </si>
  <si>
    <t>02298512</t>
  </si>
  <si>
    <t>8018590365500029150965</t>
  </si>
  <si>
    <t>Powiat Koniński, ul. Aleje 1 Maja 9, 62-510 Konin, NIP 6652906178</t>
  </si>
  <si>
    <t>Zespół Szkół Ekonomiczno-Usługowych im. Fryderyka Chopina, ul. Parkowa 2, 62-571 Żychlin</t>
  </si>
  <si>
    <t>Stare Miasto</t>
  </si>
  <si>
    <t>Żychlin, ul.Modrzewiowa 2</t>
  </si>
  <si>
    <t>Żychlin,ul.Parkowa 2</t>
  </si>
  <si>
    <t>Zychlin, ul.Parkowa 2</t>
  </si>
  <si>
    <t>Przedszkole Samorządowe w Bielsze, ul. Ks. Bogdana Szczepanika 2, 26-601 Bielicha</t>
  </si>
  <si>
    <t>Powiat Gostyński, ul. Wrocławska 256, 63-800 Gostyń, NIP: 691852546</t>
  </si>
  <si>
    <t>Zespół Szkół Ogólnokształcących im. Ziemi Gostyńskiej w Gostyniu, ul. Wrocławska 10, 63-800 Gostyń</t>
  </si>
  <si>
    <t>Zespół Szkół Zawodowych im. Powstańców Wielkopolskich ul. Poznańska 1B, 63-800 Gostyń</t>
  </si>
  <si>
    <t>XM2204592051</t>
  </si>
  <si>
    <t>8018590365500090354293</t>
  </si>
  <si>
    <t>Hala Sportowa</t>
  </si>
  <si>
    <t>Gmina Koźmin Wielkopolski, ul. Stary Rynek 11, 63-720 Koźmin Wielkopolski, NIP: 6211693440</t>
  </si>
  <si>
    <t>GOS</t>
  </si>
  <si>
    <t>Koźmin Wielkopolski,ul. Floriańska 21</t>
  </si>
  <si>
    <t>8018590365500049830212</t>
  </si>
  <si>
    <t>Gminny Ośrodek Sportu, ul. Floriańska 21,   63-720 Koźmin Wielkopolski</t>
  </si>
  <si>
    <t>XM2103362868</t>
  </si>
  <si>
    <t>8018590365500050816724</t>
  </si>
  <si>
    <t>Dom seniora</t>
  </si>
  <si>
    <t>XM2103362876</t>
  </si>
  <si>
    <t>8018590365500049771089</t>
  </si>
  <si>
    <t>2 umowy: GZIK, Gmina</t>
  </si>
  <si>
    <t>Szkoła Podstawowa w Okonku, ul. Niepodległości 23/24, 64-965 Okonek</t>
  </si>
  <si>
    <t>Szkoła Podstawowa</t>
  </si>
  <si>
    <t>64-965</t>
  </si>
  <si>
    <t>8018590365500019145414</t>
  </si>
  <si>
    <t>Leśna  45</t>
  </si>
  <si>
    <t>8018590365500019145384</t>
  </si>
  <si>
    <t>Hutnika 4</t>
  </si>
  <si>
    <t>Gostyński Ośrodek Kultury Hutnik, ul. Hutnika 4, 63-800 Gostyń</t>
  </si>
  <si>
    <t>GOK "Hutnik"</t>
  </si>
  <si>
    <t>PGNiG Obrót Detaliczny sp. z o.o.</t>
  </si>
  <si>
    <t>XM1902523772</t>
  </si>
  <si>
    <t>8018590365500049294151</t>
  </si>
  <si>
    <t>Edmunda Bojanowskiego 7</t>
  </si>
  <si>
    <t>XK1128633656</t>
  </si>
  <si>
    <t>8018590365500046768358</t>
  </si>
  <si>
    <t>Kościelna 5</t>
  </si>
  <si>
    <t>Muzeum w Gostyniu, ul. Kościelna 5, 63-800 Gostyń</t>
  </si>
  <si>
    <t>Muzeum</t>
  </si>
  <si>
    <t>XM1902362250</t>
  </si>
  <si>
    <t>8018590365500048126439</t>
  </si>
  <si>
    <t>Zakład Gospodarki Komunalnej i Mieszkaniowej, ul. Nad Kanią 107, 63-800 Gostyń</t>
  </si>
  <si>
    <t>ZGKiM</t>
  </si>
  <si>
    <t>Polna 72A</t>
  </si>
  <si>
    <t>XM1701509510</t>
  </si>
  <si>
    <t>8018590365500049294328</t>
  </si>
  <si>
    <t xml:space="preserve">Świetlica </t>
  </si>
  <si>
    <t>XM1000003865</t>
  </si>
  <si>
    <t>8018590365500046847619</t>
  </si>
  <si>
    <t>Fabryczna 1</t>
  </si>
  <si>
    <t>8018590365500048203574</t>
  </si>
  <si>
    <t>Górna dz. 2086/20</t>
  </si>
  <si>
    <t>XI1901315831</t>
  </si>
  <si>
    <t>8018590365500048967155</t>
  </si>
  <si>
    <t>Kosowo 28</t>
  </si>
  <si>
    <t>8018590365500046410608</t>
  </si>
  <si>
    <t>XM1400063917</t>
  </si>
  <si>
    <t>8018590365500046401590</t>
  </si>
  <si>
    <t>Brzezie 301</t>
  </si>
  <si>
    <t>XI1000007263</t>
  </si>
  <si>
    <t>8018590365500046823101</t>
  </si>
  <si>
    <t>Strzelecka 28</t>
  </si>
  <si>
    <t>8018590365500048912827</t>
  </si>
  <si>
    <t>Szkoła Podstawowa nr 2 im.  Tadeusza Kutrzeby, ul. Wrocławska 264, 63-800 Gostyń</t>
  </si>
  <si>
    <t>Wrocławska 264</t>
  </si>
  <si>
    <t>XM1902362223</t>
  </si>
  <si>
    <t>8018590365500049292003</t>
  </si>
  <si>
    <t>8018590365500019102417</t>
  </si>
  <si>
    <t>Szkoła Podstawowa im, Jana Pawła II w Siemowie, Siemowo 102, 63-800 Siemowo</t>
  </si>
  <si>
    <t>Siemowo 102</t>
  </si>
  <si>
    <t>XA2106097547</t>
  </si>
  <si>
    <t>8018590365500046405819</t>
  </si>
  <si>
    <t>Szkoła Podstawowa nr 1 im. Czarnego Legionu w Gostyniu, ul. Stanisława Helsztyńskiego 8, 63-800 Gostyń</t>
  </si>
  <si>
    <t>Kościelna 3</t>
  </si>
  <si>
    <t>8018590365500019108266</t>
  </si>
  <si>
    <t>8018590365500049292997</t>
  </si>
  <si>
    <t>Szkoła Podstawowa nr 5 im. ks. Fr. Olejniczaka w Gostyniu, ul. Graniczna 1, 63-800 Gostyń</t>
  </si>
  <si>
    <t>Szkoła Podstawowa nr 5 im.ks.Fr. Olejniczaka</t>
  </si>
  <si>
    <t>Graniczna 1</t>
  </si>
  <si>
    <t>XA1805941625</t>
  </si>
  <si>
    <t>8018590365500048337484</t>
  </si>
  <si>
    <t>Szkoła Podstawowa nr 3 z Oddziałami Dwujęzycznymi w Gostyniu, ul. Hutnika 3, 63-800 Gostyń</t>
  </si>
  <si>
    <t>Hutnika 3</t>
  </si>
  <si>
    <t>8018590365500019102400</t>
  </si>
  <si>
    <t>XM1902298476</t>
  </si>
  <si>
    <t>8018590365500049293970</t>
  </si>
  <si>
    <t>Miejsko- Gminny Ośrodek Pomocy Społecznej w Gostyniu, ul. Wrocławska 250, 63-800 Gostyń</t>
  </si>
  <si>
    <t>Miejsko-Gminny Ośrodek Pomocy Społecznej</t>
  </si>
  <si>
    <t>Wrocławska 250</t>
  </si>
  <si>
    <t>XM2002963059</t>
  </si>
  <si>
    <t>8018590365500047433866</t>
  </si>
  <si>
    <t>Przedszkole Miejskie nr 5 im. Kubusia Puchatka, ul. Mostowa 9, 63-800 Gostyń</t>
  </si>
  <si>
    <t>Mostowa 9</t>
  </si>
  <si>
    <t>8018590365500019468582</t>
  </si>
  <si>
    <t>Przedszkole Miejskie nr 7, ul. Mostowa 10, 63-800 Gostyń</t>
  </si>
  <si>
    <t>Przedszkole Miejskie nr 7</t>
  </si>
  <si>
    <t>Mostowa 10</t>
  </si>
  <si>
    <t>XM1100058741</t>
  </si>
  <si>
    <t>8018590365500049294502</t>
  </si>
  <si>
    <t>Przedszkole Miejskie nr 1, ul. Wrocławska 255, 63-800 Gostyń</t>
  </si>
  <si>
    <t>Przedszkole Miejskie nr 1</t>
  </si>
  <si>
    <t>Wrocławska 255</t>
  </si>
  <si>
    <t>XM2103355803</t>
  </si>
  <si>
    <t>8018590365500049291839</t>
  </si>
  <si>
    <t>Ośrodek Sportu i Rekreacji w Gostyniu, ul. Starogostyńska 9a, 63-800 Gostyń</t>
  </si>
  <si>
    <t xml:space="preserve">mieszkanie </t>
  </si>
  <si>
    <t>Sportowa 1A</t>
  </si>
  <si>
    <t>XM2204335122</t>
  </si>
  <si>
    <t>8018590365500042061507</t>
  </si>
  <si>
    <t>Kręgielnia</t>
  </si>
  <si>
    <t>Strzelecka 27</t>
  </si>
  <si>
    <t>8018590365500048912193</t>
  </si>
  <si>
    <t>Ośrodek Sportu i Rekreacji</t>
  </si>
  <si>
    <t>Sportowa 1</t>
  </si>
  <si>
    <t xml:space="preserve"> 'XI2001378141</t>
  </si>
  <si>
    <t>8018590365500047515562</t>
  </si>
  <si>
    <t>Biuro</t>
  </si>
  <si>
    <t>Sportowa 1C</t>
  </si>
  <si>
    <t>XM2204335165</t>
  </si>
  <si>
    <t>8018590365500047533733</t>
  </si>
  <si>
    <t>Mieszkanie + Szatnia</t>
  </si>
  <si>
    <t>XM2204335169</t>
  </si>
  <si>
    <t>8018590365500047533528</t>
  </si>
  <si>
    <t>Pływalnia</t>
  </si>
  <si>
    <t>8018590365500019108723</t>
  </si>
  <si>
    <t>Środowiskowy Dom Samopomocy w Gostyniu, ul. Mikołaja Reja 26, 63-800 Gostyń</t>
  </si>
  <si>
    <t>Mikołaja Reja 26</t>
  </si>
  <si>
    <t>XM2002963053</t>
  </si>
  <si>
    <t>8018590365500089109521</t>
  </si>
  <si>
    <t>Gmina Gostyń, ul. Rynek 2, 63-800 Gostyń</t>
  </si>
  <si>
    <t>Kosowo 59</t>
  </si>
  <si>
    <t>XM2103279194</t>
  </si>
  <si>
    <t>8018590365500046409251</t>
  </si>
  <si>
    <t>XM0900114471</t>
  </si>
  <si>
    <t>8018590365500046408094</t>
  </si>
  <si>
    <t>Sportowa 1B</t>
  </si>
  <si>
    <t>XM2204335170</t>
  </si>
  <si>
    <t>8018590365500047515746</t>
  </si>
  <si>
    <t>Gostyński Ośrodek Kultury Hutnik, ul. Hutnika 4, 63-800 Gostyń, NIP: 6960011359</t>
  </si>
  <si>
    <t>Gmina Gostyń, Rynek 2, 63-800 Gostyń, NIP: 6961750343</t>
  </si>
  <si>
    <t>Zużycie paliwa gazowego w trakcie trwania zamówienia - wg cen konkurencyjnych (kWh)</t>
  </si>
  <si>
    <t>3 umowy: Gmina, GOK i Muzeum</t>
  </si>
  <si>
    <t>2 umowy: Gmina i GOK</t>
  </si>
  <si>
    <t xml:space="preserve">3 umowy: Gminę Okonek, SP Okonek (Leśna 45), ZS Lotyń </t>
  </si>
  <si>
    <t>Niepodległośći 23 i 24</t>
  </si>
  <si>
    <t xml:space="preserve">luty </t>
  </si>
  <si>
    <t xml:space="preserve">marzec </t>
  </si>
  <si>
    <t>terminowa do 31.12.2024/ nie wymaga wypowiedzenia</t>
  </si>
  <si>
    <t>Siemowo dz.  470/10/10</t>
  </si>
  <si>
    <t>XM1300283355</t>
  </si>
  <si>
    <t>Brzezie 301/2</t>
  </si>
  <si>
    <t>Starogostyńska 161  5</t>
  </si>
  <si>
    <t xml:space="preserve">styczeń </t>
  </si>
  <si>
    <t>XA2406224252</t>
  </si>
  <si>
    <t>Muzeum w Gostyniu, ul. Kościelna 5, 63-800 Gostyń, NIP: 6960011307</t>
  </si>
  <si>
    <t>OSP Kosowo</t>
  </si>
  <si>
    <t>XI1000329305</t>
  </si>
  <si>
    <t>Szkoła Podstawowa nr 2 im. T. Kutrzeby</t>
  </si>
  <si>
    <t>Szkoła Podstawowa im. Jana Pawła II</t>
  </si>
  <si>
    <t>Szkoła Podstawowa nr 1 z Oddziałami Integracyjnymi im. Czarnego Legionu</t>
  </si>
  <si>
    <t xml:space="preserve">Szkoła Podstawowa nr 3 z Oddziałami Dwujęzycznymi </t>
  </si>
  <si>
    <t>Przedszkole Miejskie nr 5</t>
  </si>
  <si>
    <t>XA1906009511</t>
  </si>
  <si>
    <t>Gmina Miejska Kowary, ul. 1 Maja 1A, 58-530 Kowary</t>
  </si>
  <si>
    <t>Urząd Miejski w Kowarach budynek A</t>
  </si>
  <si>
    <t>Urząd Miejski w Kowarach budynek B</t>
  </si>
  <si>
    <t>Miejska Biblioteka Publiczna, ul. Szkolna 2, 58-530 KOWARY</t>
  </si>
  <si>
    <t>Miejska Biblioteka Publiczna, ul. Szkolna 2, 58-530 KOWARY, NIP 6112324886</t>
  </si>
  <si>
    <t>Szkoła Podstawowa nr 1, ul. Stanisława Staszica 16, 58-530 Kowary</t>
  </si>
  <si>
    <t>XA2006072567</t>
  </si>
  <si>
    <t>XM2204248300</t>
  </si>
  <si>
    <t>Śmiardowo Krajeńskie 68</t>
  </si>
  <si>
    <t>XM1300099632</t>
  </si>
  <si>
    <t>XF2206304148</t>
  </si>
  <si>
    <t>Kosowo dz.41 C</t>
  </si>
  <si>
    <t>15,00</t>
  </si>
  <si>
    <t>90,00</t>
  </si>
  <si>
    <t>10,00</t>
  </si>
  <si>
    <t>85,00</t>
  </si>
  <si>
    <t>XM2305044483</t>
  </si>
  <si>
    <t>XM2204857981</t>
  </si>
  <si>
    <t>Koźmin Wielkopolski, ul. Czesława Stęszewskiego 2</t>
  </si>
  <si>
    <t xml:space="preserve">Miejsko Gminny Ośrodek Pomocy Społecznej w Krajence, ks. Domańskiego 22, 77-430 Krajenka </t>
  </si>
  <si>
    <t>nieruchomość hotelowo-restauracyjna</t>
  </si>
  <si>
    <t>Unimot Energia i Gaz Sp. z o.o.</t>
  </si>
  <si>
    <t>XK1533055958</t>
  </si>
  <si>
    <t>8018590365500047512950</t>
  </si>
  <si>
    <t>71,15</t>
  </si>
  <si>
    <t>28,85</t>
  </si>
  <si>
    <t>69,41</t>
  </si>
  <si>
    <t>30,59</t>
  </si>
  <si>
    <t>15,5</t>
  </si>
  <si>
    <t>84,5</t>
  </si>
  <si>
    <t>49,81</t>
  </si>
  <si>
    <t>50,19</t>
  </si>
  <si>
    <t>XM1801865626</t>
  </si>
  <si>
    <t>XM1801766542</t>
  </si>
  <si>
    <t>XM2204509293</t>
  </si>
  <si>
    <t>pierwsza</t>
  </si>
  <si>
    <t>budynek usługowo-handlowy</t>
  </si>
  <si>
    <t xml:space="preserve">ul. Powstańców Wielkopolskich nr. działki 192,193 </t>
  </si>
  <si>
    <t>8018590365500090615776</t>
  </si>
  <si>
    <t>8018590365500043068710</t>
  </si>
  <si>
    <t>Dom Dziecka w Gostyniu, ks Olejniczaka 12a, 63-800 Gostyń NIP: 6961876682</t>
  </si>
  <si>
    <t xml:space="preserve">Centrum Obsługi Placówek Opiekuńczo - Wychowawczych, Bodzewo 64, 63-820 Piaski </t>
  </si>
  <si>
    <t xml:space="preserve"> 3 umowy: powiat, szpital, dom dziecka</t>
  </si>
  <si>
    <t>zespół szkół nr 1</t>
  </si>
  <si>
    <t>XA1426298588</t>
  </si>
  <si>
    <t>63-831</t>
  </si>
  <si>
    <t>XI2302724282</t>
  </si>
  <si>
    <t>XM1400067224</t>
  </si>
  <si>
    <t>Milejowice</t>
  </si>
  <si>
    <t>Bielicha 38</t>
  </si>
  <si>
    <t>XM1300060270</t>
  </si>
  <si>
    <t>Szkoła Podstawowa w Okonku, ul. Leśna 45,  64-965 Okonek</t>
  </si>
  <si>
    <t>suma</t>
  </si>
  <si>
    <t>Samodzielny Publiczny Zespół Opieki Zdrowotnej w Gostyniu, pl. Karola Marcinkowskiego 8/9, 63-800 Gostyń</t>
  </si>
  <si>
    <t>Zużycie gazu w okresie od 01.01.2025 r. do 31.12.2025 r. dla I części zamówienia w podziale na % udział paliwa (kWh)</t>
  </si>
  <si>
    <t>Ochotnicza Straż Pożarna</t>
  </si>
  <si>
    <t>Koźmin Wielkopolski, ul. Floriańska 4</t>
  </si>
  <si>
    <t>Urząd Miasta i Gminy - OSP ul. Floriańska 23, 63-720 Koźmin Wlkp.</t>
  </si>
  <si>
    <t>planowany ppg od listopada 2024r.</t>
  </si>
  <si>
    <t>POWIATOWY ZESPÓŁ SZKÓŁ NR 2 IM. WINCENTEGO WITOSA W ŚRODZIE ŚLĄSKIEJ, UL. ŚW. ANDRZEJA 4, 55-300 ŚRODA ŚLĄSKA</t>
  </si>
  <si>
    <t>zespół szkół nr 2</t>
  </si>
  <si>
    <t>Św. Andrzeja 4</t>
  </si>
  <si>
    <t>8018590365500019061929</t>
  </si>
  <si>
    <t>Całkowite zużycie paliwa gazowego w trakcie trwania zamówienia (kwh)</t>
  </si>
  <si>
    <t>x</t>
  </si>
  <si>
    <t>Gmina Miejska Kowary, Kowary 1a, 58-530 Kowary, NIP: 6110004982</t>
  </si>
  <si>
    <t>Gmina Miejska Kowary, Kowary 1a, 58-530 Kowary</t>
  </si>
  <si>
    <t>ul. Dworcowa 11</t>
  </si>
  <si>
    <t>terminowa do 31.12.2024/nie wymaga wypowiedzenia</t>
  </si>
  <si>
    <t>XM2103544429</t>
  </si>
  <si>
    <t>8018590365500052504810</t>
  </si>
  <si>
    <t>nie</t>
  </si>
  <si>
    <t>Sala</t>
  </si>
  <si>
    <t>Podróżna 69A</t>
  </si>
  <si>
    <t>XM2103966375</t>
  </si>
  <si>
    <t>8018590365500046941232</t>
  </si>
  <si>
    <t>sala</t>
  </si>
  <si>
    <t>Głubczyn 49a, dz. 344/4</t>
  </si>
  <si>
    <t>XM1902200773</t>
  </si>
  <si>
    <t>8018590365500043497596</t>
  </si>
  <si>
    <t>stadion</t>
  </si>
  <si>
    <t>Parkowa 3</t>
  </si>
  <si>
    <t>XM2002561946</t>
  </si>
  <si>
    <t>8018590365500047212287</t>
  </si>
  <si>
    <t>Krajenka, Szkolna 17</t>
  </si>
  <si>
    <t>05949697</t>
  </si>
  <si>
    <t>8018590365500019141430</t>
  </si>
  <si>
    <t>Gmina Zakrzew, Zakrzew 51, 26-652 Zakrzew</t>
  </si>
  <si>
    <t>Gmina Zakrzew</t>
  </si>
  <si>
    <t>Pogodna 1A</t>
  </si>
  <si>
    <t>XM1701654235</t>
  </si>
  <si>
    <t>8018590365500057944062</t>
  </si>
  <si>
    <t>Gmina Kościelec, Kościelec 7/3, 62-604 Kościelec, NIP:6662004632</t>
  </si>
  <si>
    <t>Gmina Kościelec, ul. Turecka 7/3, 62-604 Kościelec</t>
  </si>
  <si>
    <t>hala sportowa</t>
  </si>
  <si>
    <t>8018590365500019160684</t>
  </si>
  <si>
    <t>Gmina Pępowo, Stanisławy Nadstawek 6, 63-830 Pępowo, NIP: 6961840454</t>
  </si>
  <si>
    <t>Ludwinowo 39</t>
  </si>
  <si>
    <t>XA1426455398</t>
  </si>
  <si>
    <t>8018590365500043344104</t>
  </si>
  <si>
    <t>Gmina Pępowo, Stanisławy Nadstawek 6, 63-830 Pępowo</t>
  </si>
  <si>
    <t>Czeluścin 35</t>
  </si>
  <si>
    <t>XM2002963071</t>
  </si>
  <si>
    <t>8018590365500043255035</t>
  </si>
  <si>
    <t>Gębice 42A</t>
  </si>
  <si>
    <t>XM2103554382</t>
  </si>
  <si>
    <t>8018590365500043323352</t>
  </si>
  <si>
    <t>Kościuszkowo 1</t>
  </si>
  <si>
    <t>XM2103554691</t>
  </si>
  <si>
    <t>8018590365500043326452</t>
  </si>
  <si>
    <t>ODR, Policja</t>
  </si>
  <si>
    <t>XM2103356020</t>
  </si>
  <si>
    <t>8018590365500043139731</t>
  </si>
  <si>
    <t>Krzyżanki 7A</t>
  </si>
  <si>
    <t>XM2103554589</t>
  </si>
  <si>
    <t>8018590365500043392174</t>
  </si>
  <si>
    <t>Świetlica</t>
  </si>
  <si>
    <t>Magdalenki 9</t>
  </si>
  <si>
    <t>XM0000067490</t>
  </si>
  <si>
    <t>8018590365500043204842</t>
  </si>
  <si>
    <t>Powiat Gostyński, ul. Wrocławska 256, 63-800 Gostyń, NIP: 6961852546</t>
  </si>
  <si>
    <t>Budynek Główny Starostwa</t>
  </si>
  <si>
    <t>Wrocławska 256</t>
  </si>
  <si>
    <t>06105278</t>
  </si>
  <si>
    <t>8018590365500019103407</t>
  </si>
  <si>
    <t>2 umowy: powiat, straż</t>
  </si>
  <si>
    <t>Powiat Gostyński</t>
  </si>
  <si>
    <t>Poznańska 200</t>
  </si>
  <si>
    <t>05554498</t>
  </si>
  <si>
    <t>8018590365500019105951</t>
  </si>
  <si>
    <t>Komenda Powiatowa Straży Pożarnej, Wrocławska 247, 63-800 Gostyń, NIP: 6961602358</t>
  </si>
  <si>
    <t>Komenda Powiatowa Straży Pożarnej, Wrocławska 247, 63-800 Gostyń</t>
  </si>
  <si>
    <t>Komenda Powiatowa Państwowej Straży Pożarnej</t>
  </si>
  <si>
    <t>Wrocławska 247</t>
  </si>
  <si>
    <t>XM2103903567</t>
  </si>
  <si>
    <t>8018590365500047744092</t>
  </si>
  <si>
    <t>Powiat Średzki, ul. Wrocławska 2, 55-300 Środa Śląska, NIP: 9131529763</t>
  </si>
  <si>
    <t>Powiat Średzki, ul. Wrocławska 2, 55-300 Środa Śląska</t>
  </si>
  <si>
    <t>w trakcie remontu</t>
  </si>
  <si>
    <t>Wrocławska 42</t>
  </si>
  <si>
    <t>XI1700791162</t>
  </si>
  <si>
    <t>8018590365500037084658</t>
  </si>
  <si>
    <t>służba drogowa</t>
  </si>
  <si>
    <t>Świdnicka 33</t>
  </si>
  <si>
    <t>XM2204290876</t>
  </si>
  <si>
    <t>8018590365500036888172</t>
  </si>
  <si>
    <t>Wrocławska 2</t>
  </si>
  <si>
    <t>8018590365500019061288</t>
  </si>
  <si>
    <t>Gmina Okonek, ul. Niepodległości 53, 64-965 Okonek, NIP: 7671657653</t>
  </si>
  <si>
    <t>Stadion miejski</t>
  </si>
  <si>
    <t>Stockelsdorf działka 361</t>
  </si>
  <si>
    <t>XM1802003188</t>
  </si>
  <si>
    <t>8018590365500047387848</t>
  </si>
  <si>
    <t>2 umowy: gmina, ZGkiM</t>
  </si>
  <si>
    <t>Dom Emeryta</t>
  </si>
  <si>
    <t xml:space="preserve">Niepodległości 29 </t>
  </si>
  <si>
    <t>XM2003137141</t>
  </si>
  <si>
    <t>8018590365500047388715</t>
  </si>
  <si>
    <t>Urząd Miasta</t>
  </si>
  <si>
    <t>Niepodległości 53</t>
  </si>
  <si>
    <t>XK2284031093</t>
  </si>
  <si>
    <t>8018590365500047294337</t>
  </si>
  <si>
    <t>Urząd Miejski, ul. Niepodległości 36, 64-965 Okonek</t>
  </si>
  <si>
    <t>przystanek PKS</t>
  </si>
  <si>
    <t>Niepodległości 36</t>
  </si>
  <si>
    <t>XM1902554263</t>
  </si>
  <si>
    <t>8018590365500047301226</t>
  </si>
  <si>
    <t>Zakład Gospodarki Komunalnej i Mieszkaniowej w Okonku, ul. Leśnia 46, 64 965 Okonek</t>
  </si>
  <si>
    <t>Leśna 46</t>
  </si>
  <si>
    <t>XM2003247115</t>
  </si>
  <si>
    <t>8018590365500047386100</t>
  </si>
  <si>
    <t>Gdańska 3</t>
  </si>
  <si>
    <t xml:space="preserve">Podgaje </t>
  </si>
  <si>
    <t>XM1300210455</t>
  </si>
  <si>
    <t>8018590365500093290291</t>
  </si>
  <si>
    <t>Gmina Koźmin Wielkopolski, ul. Stary Rynek 11, 63-720 Koźmin Wielkopolski</t>
  </si>
  <si>
    <t xml:space="preserve">UMiG </t>
  </si>
  <si>
    <t>Koźmin Wielkopolski, ul. Stary Rynek 11</t>
  </si>
  <si>
    <t>XM1701567183</t>
  </si>
  <si>
    <t>8018590365500049552305</t>
  </si>
  <si>
    <t>Koźmin Wielkopolski, ul. Borecka 23</t>
  </si>
  <si>
    <t xml:space="preserve">63-720 </t>
  </si>
  <si>
    <t>XM2103362810</t>
  </si>
  <si>
    <t>8018590365500049768423</t>
  </si>
  <si>
    <t>Koźmin Wielkopolski, ul. Przyjemskich 1</t>
  </si>
  <si>
    <t>XM1701567147</t>
  </si>
  <si>
    <t>8018590365500049792633</t>
  </si>
  <si>
    <t>Pomnik</t>
  </si>
  <si>
    <t>Koźmin Wielkopolski, ul. Klasztorna</t>
  </si>
  <si>
    <t xml:space="preserve">umowa na czas nieokreślony, miesięczny okes wypowiedzenia, wypowiada wykonawca </t>
  </si>
  <si>
    <t>XC2202471430</t>
  </si>
  <si>
    <t xml:space="preserve"> 8018590365500049553128</t>
  </si>
  <si>
    <t>Gmina Gostyń, Rynek 2, 63-800 Gostyń</t>
  </si>
  <si>
    <t>kamienica</t>
  </si>
  <si>
    <t>1 Maja 1</t>
  </si>
  <si>
    <t>XM1400424863</t>
  </si>
  <si>
    <t>8018590365500047171270</t>
  </si>
  <si>
    <t>Szalety</t>
  </si>
  <si>
    <t>Łazienna 1</t>
  </si>
  <si>
    <t>XM2305010324</t>
  </si>
  <si>
    <t>8018590365500048626878</t>
  </si>
  <si>
    <t>Targowisko</t>
  </si>
  <si>
    <t xml:space="preserve">Łąkowa 5 </t>
  </si>
  <si>
    <t>XM1100016066</t>
  </si>
  <si>
    <t>8018590365500048470556</t>
  </si>
  <si>
    <t>XM0800233663</t>
  </si>
  <si>
    <t>8018590365500049295745</t>
  </si>
  <si>
    <t>XI1000329327</t>
  </si>
  <si>
    <t>8018590365500049293598</t>
  </si>
  <si>
    <t>XM1801889319</t>
  </si>
  <si>
    <t>8018590365500049296315</t>
  </si>
  <si>
    <t>Ratusz</t>
  </si>
  <si>
    <t>Rynek 2</t>
  </si>
  <si>
    <t>XK1533055956</t>
  </si>
  <si>
    <t>8018590365500048433711</t>
  </si>
  <si>
    <t>Zapotrzebowanie na paliwo gazowe w trakcie trwania zamówienia - wielkość maksymalna taryfa i konk. (kWh)</t>
  </si>
  <si>
    <t>tak częściowo</t>
  </si>
  <si>
    <t>Załącznik nr 1 - opis przedmiotu zamówienia</t>
  </si>
  <si>
    <t>ilość liczników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</si>
</sst>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yyyy\-mm\-dd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FF0000"/>
      <name val="Calibri Light"/>
      <family val="2"/>
      <charset val="238"/>
      <scheme val="maj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8">
    <xf numFmtId="0" fontId="0" fillId="0" borderId="0" xfId="0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7" fillId="2" borderId="3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quotePrefix="1" applyFont="1" applyFill="1" applyBorder="1" applyAlignment="1" applyProtection="1">
      <alignment horizontal="center" vertical="center"/>
      <protection locked="0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3" fontId="3" fillId="2" borderId="3" xfId="0" applyNumberFormat="1" applyFont="1" applyFill="1" applyBorder="1" applyAlignment="1" applyProtection="1">
      <alignment horizontal="left" vertical="center"/>
      <protection locked="0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3" fontId="5" fillId="2" borderId="3" xfId="0" applyNumberFormat="1" applyFont="1" applyFill="1" applyBorder="1" applyAlignment="1" applyProtection="1">
      <alignment horizontal="left" vertical="center"/>
      <protection locked="0"/>
    </xf>
    <xf numFmtId="3" fontId="5" fillId="2" borderId="3" xfId="0" applyNumberFormat="1" applyFont="1" applyFill="1" applyBorder="1" applyAlignment="1" applyProtection="1">
      <alignment horizontal="right" vertical="center"/>
      <protection locked="0"/>
    </xf>
    <xf numFmtId="3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/>
    </xf>
    <xf numFmtId="0" fontId="3" fillId="2" borderId="0" xfId="0" applyFont="1" applyFill="1"/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3" fontId="5" fillId="2" borderId="3" xfId="0" applyNumberFormat="1" applyFont="1" applyFill="1" applyBorder="1" applyAlignment="1">
      <alignment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 applyProtection="1">
      <alignment vertical="center"/>
      <protection locked="0"/>
    </xf>
    <xf numFmtId="3" fontId="7" fillId="2" borderId="6" xfId="0" applyNumberFormat="1" applyFont="1" applyFill="1" applyBorder="1" applyAlignment="1" applyProtection="1">
      <alignment vertical="center"/>
      <protection locked="0"/>
    </xf>
    <xf numFmtId="3" fontId="6" fillId="2" borderId="4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2" borderId="3" xfId="0" applyFont="1" applyFill="1" applyBorder="1" applyAlignment="1" applyProtection="1">
      <alignment horizontal="left" vertical="top"/>
      <protection hidden="1"/>
    </xf>
    <xf numFmtId="3" fontId="7" fillId="2" borderId="3" xfId="0" applyNumberFormat="1" applyFont="1" applyFill="1" applyBorder="1" applyAlignment="1" applyProtection="1">
      <alignment horizontal="right" vertical="top"/>
      <protection locked="0"/>
    </xf>
    <xf numFmtId="3" fontId="6" fillId="2" borderId="3" xfId="0" applyNumberFormat="1" applyFont="1" applyFill="1" applyBorder="1" applyAlignment="1">
      <alignment horizontal="right" vertical="top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2" fontId="7" fillId="2" borderId="3" xfId="0" applyNumberFormat="1" applyFont="1" applyFill="1" applyBorder="1" applyAlignment="1" applyProtection="1">
      <alignment horizontal="left" vertical="center"/>
      <protection locked="0"/>
    </xf>
    <xf numFmtId="3" fontId="3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quotePrefix="1" applyNumberFormat="1" applyFont="1" applyFill="1" applyBorder="1" applyAlignment="1">
      <alignment horizontal="center" vertical="center"/>
    </xf>
    <xf numFmtId="2" fontId="3" fillId="2" borderId="3" xfId="0" quotePrefix="1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49" fontId="7" fillId="2" borderId="3" xfId="0" quotePrefix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49" fontId="3" fillId="2" borderId="2" xfId="0" quotePrefix="1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3" xfId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vertical="top"/>
      <protection hidden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quotePrefix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vertical="center" wrapText="1"/>
    </xf>
    <xf numFmtId="3" fontId="3" fillId="2" borderId="3" xfId="0" quotePrefix="1" applyNumberFormat="1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3" fontId="7" fillId="2" borderId="4" xfId="0" applyNumberFormat="1" applyFont="1" applyFill="1" applyBorder="1" applyAlignment="1" applyProtection="1">
      <alignment horizontal="right" vertical="center"/>
      <protection locked="0"/>
    </xf>
    <xf numFmtId="49" fontId="3" fillId="2" borderId="3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4" fontId="7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quotePrefix="1" applyFont="1" applyFill="1" applyBorder="1" applyAlignment="1" applyProtection="1">
      <alignment horizontal="center" vertical="center"/>
      <protection locked="0"/>
    </xf>
    <xf numFmtId="49" fontId="7" fillId="2" borderId="1" xfId="0" quotePrefix="1" applyNumberFormat="1" applyFont="1" applyFill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quotePrefix="1" applyFont="1" applyFill="1" applyBorder="1" applyAlignment="1" applyProtection="1">
      <alignment horizontal="center" vertical="center" wrapText="1"/>
      <protection locked="0"/>
    </xf>
    <xf numFmtId="3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center" wrapText="1"/>
    </xf>
    <xf numFmtId="3" fontId="5" fillId="2" borderId="0" xfId="0" applyNumberFormat="1" applyFont="1" applyFill="1" applyAlignment="1">
      <alignment vertical="center"/>
    </xf>
    <xf numFmtId="43" fontId="3" fillId="2" borderId="0" xfId="2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43" fontId="3" fillId="2" borderId="0" xfId="2" applyFont="1" applyFill="1" applyAlignment="1">
      <alignment horizontal="left" vertical="center"/>
    </xf>
    <xf numFmtId="3" fontId="3" fillId="2" borderId="0" xfId="0" applyNumberFormat="1" applyFont="1" applyFill="1" applyAlignment="1">
      <alignment vertical="center"/>
    </xf>
    <xf numFmtId="164" fontId="7" fillId="2" borderId="3" xfId="0" applyNumberFormat="1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164" fontId="7" fillId="2" borderId="2" xfId="0" applyNumberFormat="1" applyFont="1" applyFill="1" applyBorder="1" applyAlignment="1" applyProtection="1">
      <alignment vertical="center" wrapText="1"/>
      <protection locked="0"/>
    </xf>
    <xf numFmtId="164" fontId="7" fillId="2" borderId="3" xfId="0" applyNumberFormat="1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/>
    <xf numFmtId="3" fontId="7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quotePrefix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14" fontId="7" fillId="2" borderId="3" xfId="0" applyNumberFormat="1" applyFont="1" applyFill="1" applyBorder="1" applyAlignment="1" applyProtection="1">
      <alignment horizontal="left" vertical="center"/>
      <protection locked="0"/>
    </xf>
    <xf numFmtId="3" fontId="7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3" xfId="0" applyFont="1" applyFill="1" applyBorder="1"/>
    <xf numFmtId="2" fontId="7" fillId="2" borderId="3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/>
    <xf numFmtId="3" fontId="3" fillId="2" borderId="4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top"/>
    </xf>
    <xf numFmtId="0" fontId="7" fillId="2" borderId="3" xfId="0" applyFont="1" applyFill="1" applyBorder="1" applyAlignment="1" applyProtection="1">
      <alignment vertical="top"/>
      <protection locked="0"/>
    </xf>
    <xf numFmtId="3" fontId="6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49" fontId="3" fillId="2" borderId="4" xfId="0" quotePrefix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 applyProtection="1">
      <alignment horizontal="center" vertical="center"/>
      <protection locked="0"/>
    </xf>
    <xf numFmtId="3" fontId="7" fillId="2" borderId="5" xfId="0" applyNumberFormat="1" applyFont="1" applyFill="1" applyBorder="1" applyAlignment="1" applyProtection="1">
      <alignment horizontal="center" vertical="center"/>
      <protection locked="0"/>
    </xf>
    <xf numFmtId="3" fontId="7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 applyProtection="1">
      <alignment horizontal="center" vertical="top"/>
      <protection locked="0"/>
    </xf>
    <xf numFmtId="3" fontId="7" fillId="2" borderId="6" xfId="0" applyNumberFormat="1" applyFont="1" applyFill="1" applyBorder="1" applyAlignment="1" applyProtection="1">
      <alignment horizontal="center" vertical="top"/>
      <protection locked="0"/>
    </xf>
    <xf numFmtId="3" fontId="3" fillId="2" borderId="5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quotePrefix="1" applyFont="1" applyFill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top"/>
    </xf>
    <xf numFmtId="3" fontId="6" fillId="2" borderId="6" xfId="0" applyNumberFormat="1" applyFont="1" applyFill="1" applyBorder="1" applyAlignment="1">
      <alignment horizontal="center" vertical="top"/>
    </xf>
    <xf numFmtId="3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3" fontId="7" fillId="2" borderId="5" xfId="0" applyNumberFormat="1" applyFont="1" applyFill="1" applyBorder="1" applyAlignment="1" applyProtection="1">
      <alignment horizontal="center" vertical="top"/>
      <protection locked="0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top"/>
    </xf>
    <xf numFmtId="49" fontId="5" fillId="2" borderId="1" xfId="0" quotePrefix="1" applyNumberFormat="1" applyFont="1" applyFill="1" applyBorder="1" applyAlignment="1">
      <alignment horizontal="center" vertical="center"/>
    </xf>
    <xf numFmtId="49" fontId="5" fillId="2" borderId="12" xfId="0" quotePrefix="1" applyNumberFormat="1" applyFont="1" applyFill="1" applyBorder="1" applyAlignment="1">
      <alignment horizontal="center" vertical="center"/>
    </xf>
    <xf numFmtId="49" fontId="5" fillId="2" borderId="2" xfId="0" quotePrefix="1" applyNumberFormat="1" applyFont="1" applyFill="1" applyBorder="1" applyAlignment="1">
      <alignment horizontal="center" vertical="center"/>
    </xf>
  </cellXfs>
  <cellStyles count="3">
    <cellStyle name="Dziesiętny" xfId="2" builtinId="3"/>
    <cellStyle name="Normalny" xfId="0" builtinId="0"/>
    <cellStyle name="Normalny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7C80"/>
      <color rgb="FFFFB521"/>
      <color rgb="FFFFCCCC"/>
      <color rgb="FFCCFF33"/>
      <color rgb="FF99CCFF"/>
      <color rgb="FF00FFCC"/>
      <color rgb="FFFF66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N200"/>
  <sheetViews>
    <sheetView tabSelected="1" zoomScale="70" zoomScaleNormal="70" workbookViewId="0">
      <pane ySplit="2" topLeftCell="A3" activePane="bottomLeft" state="frozen"/>
      <selection activeCell="Z1" sqref="Z1"/>
      <selection pane="bottomLeft" activeCell="B5" sqref="B5"/>
    </sheetView>
  </sheetViews>
  <sheetFormatPr defaultColWidth="8.85546875" defaultRowHeight="12" x14ac:dyDescent="0.25"/>
  <cols>
    <col min="1" max="1" width="5.28515625" style="24" customWidth="1"/>
    <col min="2" max="2" width="96.7109375" style="2" customWidth="1"/>
    <col min="3" max="3" width="104.28515625" style="26" customWidth="1"/>
    <col min="4" max="4" width="56.28515625" style="26" customWidth="1"/>
    <col min="5" max="5" width="8.28515625" style="26" customWidth="1"/>
    <col min="6" max="6" width="9" style="26" customWidth="1"/>
    <col min="7" max="7" width="8" style="26" customWidth="1"/>
    <col min="8" max="8" width="10.28515625" style="26" customWidth="1"/>
    <col min="9" max="9" width="14.7109375" style="2" customWidth="1"/>
    <col min="10" max="10" width="18.7109375" style="26" customWidth="1"/>
    <col min="11" max="11" width="19.7109375" style="26" customWidth="1"/>
    <col min="12" max="12" width="43.28515625" style="52" customWidth="1"/>
    <col min="13" max="13" width="15.7109375" style="26" customWidth="1"/>
    <col min="14" max="14" width="23.28515625" style="26" customWidth="1"/>
    <col min="15" max="15" width="10.5703125" style="28" customWidth="1"/>
    <col min="16" max="16" width="13.28515625" style="24" customWidth="1"/>
    <col min="17" max="17" width="25.7109375" style="24" customWidth="1"/>
    <col min="18" max="18" width="10.7109375" style="24" customWidth="1"/>
    <col min="19" max="19" width="15.7109375" style="24" customWidth="1"/>
    <col min="20" max="20" width="13.42578125" style="4" customWidth="1"/>
    <col min="21" max="21" width="17.28515625" style="24" customWidth="1"/>
    <col min="22" max="22" width="14.85546875" style="24" customWidth="1"/>
    <col min="23" max="23" width="14.140625" style="24" customWidth="1"/>
    <col min="24" max="24" width="12.28515625" style="24" customWidth="1"/>
    <col min="25" max="25" width="33.85546875" style="25" customWidth="1"/>
    <col min="26" max="26" width="10.7109375" style="13" customWidth="1"/>
    <col min="27" max="35" width="10.42578125" style="13" customWidth="1"/>
    <col min="36" max="36" width="12.5703125" style="13" customWidth="1"/>
    <col min="37" max="37" width="9.28515625" style="13" customWidth="1"/>
    <col min="38" max="38" width="31.5703125" style="28" customWidth="1"/>
    <col min="39" max="39" width="16.140625" style="24" customWidth="1"/>
    <col min="40" max="40" width="18.7109375" style="24" customWidth="1"/>
    <col min="41" max="41" width="18.5703125" style="2" customWidth="1"/>
    <col min="42" max="16384" width="8.85546875" style="2"/>
  </cols>
  <sheetData>
    <row r="1" spans="1:41" x14ac:dyDescent="0.25">
      <c r="A1" s="205" t="s">
        <v>788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205"/>
      <c r="Q1" s="205"/>
      <c r="R1" s="205"/>
      <c r="S1" s="205"/>
      <c r="T1" s="205"/>
      <c r="U1" s="207"/>
      <c r="V1" s="207"/>
      <c r="W1" s="207"/>
      <c r="X1" s="207"/>
      <c r="Y1" s="208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1"/>
    </row>
    <row r="2" spans="1:41" s="4" customFormat="1" ht="82.9" customHeight="1" x14ac:dyDescent="0.25">
      <c r="A2" s="210" t="s">
        <v>0</v>
      </c>
      <c r="B2" s="210" t="s">
        <v>1</v>
      </c>
      <c r="C2" s="211" t="s">
        <v>2</v>
      </c>
      <c r="D2" s="210" t="s">
        <v>3</v>
      </c>
      <c r="E2" s="212" t="s">
        <v>4</v>
      </c>
      <c r="F2" s="213"/>
      <c r="G2" s="214"/>
      <c r="H2" s="210" t="s">
        <v>5</v>
      </c>
      <c r="I2" s="210"/>
      <c r="J2" s="210" t="s">
        <v>6</v>
      </c>
      <c r="K2" s="210" t="s">
        <v>7</v>
      </c>
      <c r="L2" s="210" t="s">
        <v>8</v>
      </c>
      <c r="M2" s="210" t="s">
        <v>9</v>
      </c>
      <c r="N2" s="210" t="s">
        <v>10</v>
      </c>
      <c r="O2" s="219" t="s">
        <v>11</v>
      </c>
      <c r="P2" s="210" t="s">
        <v>12</v>
      </c>
      <c r="Q2" s="210" t="s">
        <v>13</v>
      </c>
      <c r="R2" s="215" t="s">
        <v>14</v>
      </c>
      <c r="S2" s="216"/>
      <c r="T2" s="210" t="s">
        <v>15</v>
      </c>
      <c r="U2" s="210" t="s">
        <v>16</v>
      </c>
      <c r="V2" s="210" t="s">
        <v>17</v>
      </c>
      <c r="W2" s="210"/>
      <c r="X2" s="220" t="s">
        <v>331</v>
      </c>
      <c r="Y2" s="210" t="s">
        <v>18</v>
      </c>
      <c r="Z2" s="53" t="s">
        <v>560</v>
      </c>
      <c r="AA2" s="53" t="s">
        <v>553</v>
      </c>
      <c r="AB2" s="53" t="s">
        <v>554</v>
      </c>
      <c r="AC2" s="53" t="s">
        <v>19</v>
      </c>
      <c r="AD2" s="53" t="s">
        <v>20</v>
      </c>
      <c r="AE2" s="53" t="s">
        <v>21</v>
      </c>
      <c r="AF2" s="53" t="s">
        <v>22</v>
      </c>
      <c r="AG2" s="53" t="s">
        <v>23</v>
      </c>
      <c r="AH2" s="53" t="s">
        <v>24</v>
      </c>
      <c r="AI2" s="53" t="s">
        <v>25</v>
      </c>
      <c r="AJ2" s="53" t="s">
        <v>26</v>
      </c>
      <c r="AK2" s="53" t="s">
        <v>27</v>
      </c>
      <c r="AL2" s="222" t="s">
        <v>786</v>
      </c>
      <c r="AM2" s="209" t="s">
        <v>625</v>
      </c>
      <c r="AN2" s="209"/>
      <c r="AO2" s="165"/>
    </row>
    <row r="3" spans="1:41" s="4" customFormat="1" ht="33" customHeight="1" x14ac:dyDescent="0.25">
      <c r="A3" s="210"/>
      <c r="B3" s="210"/>
      <c r="C3" s="211"/>
      <c r="D3" s="210"/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210"/>
      <c r="K3" s="210"/>
      <c r="L3" s="210"/>
      <c r="M3" s="210"/>
      <c r="N3" s="210"/>
      <c r="O3" s="219"/>
      <c r="P3" s="210"/>
      <c r="Q3" s="210"/>
      <c r="R3" s="217"/>
      <c r="S3" s="218"/>
      <c r="T3" s="210"/>
      <c r="U3" s="210"/>
      <c r="V3" s="3" t="s">
        <v>33</v>
      </c>
      <c r="W3" s="3" t="s">
        <v>335</v>
      </c>
      <c r="X3" s="221"/>
      <c r="Y3" s="210"/>
      <c r="Z3" s="53" t="s">
        <v>35</v>
      </c>
      <c r="AA3" s="53" t="s">
        <v>35</v>
      </c>
      <c r="AB3" s="53" t="s">
        <v>35</v>
      </c>
      <c r="AC3" s="53" t="s">
        <v>35</v>
      </c>
      <c r="AD3" s="53" t="s">
        <v>35</v>
      </c>
      <c r="AE3" s="53" t="s">
        <v>35</v>
      </c>
      <c r="AF3" s="53" t="s">
        <v>35</v>
      </c>
      <c r="AG3" s="53" t="s">
        <v>35</v>
      </c>
      <c r="AH3" s="53" t="s">
        <v>35</v>
      </c>
      <c r="AI3" s="53" t="s">
        <v>35</v>
      </c>
      <c r="AJ3" s="53" t="s">
        <v>35</v>
      </c>
      <c r="AK3" s="53" t="s">
        <v>35</v>
      </c>
      <c r="AL3" s="223"/>
      <c r="AM3" s="5" t="s">
        <v>333</v>
      </c>
      <c r="AN3" s="57" t="s">
        <v>334</v>
      </c>
      <c r="AO3" s="165"/>
    </row>
    <row r="4" spans="1:41" ht="25.15" customHeight="1" x14ac:dyDescent="0.25">
      <c r="A4" s="6">
        <v>1</v>
      </c>
      <c r="B4" s="81" t="s">
        <v>405</v>
      </c>
      <c r="C4" s="7" t="s">
        <v>406</v>
      </c>
      <c r="D4" s="8" t="s">
        <v>36</v>
      </c>
      <c r="E4" s="8" t="s">
        <v>408</v>
      </c>
      <c r="F4" s="8" t="s">
        <v>37</v>
      </c>
      <c r="G4" s="8" t="s">
        <v>407</v>
      </c>
      <c r="H4" s="9" t="s">
        <v>38</v>
      </c>
      <c r="I4" s="8" t="s">
        <v>39</v>
      </c>
      <c r="J4" s="8" t="s">
        <v>132</v>
      </c>
      <c r="K4" s="8" t="s">
        <v>40</v>
      </c>
      <c r="L4" s="10" t="s">
        <v>555</v>
      </c>
      <c r="M4" s="7" t="s">
        <v>41</v>
      </c>
      <c r="N4" s="144" t="s">
        <v>42</v>
      </c>
      <c r="O4" s="11"/>
      <c r="P4" s="6" t="s">
        <v>43</v>
      </c>
      <c r="Q4" s="86" t="s">
        <v>44</v>
      </c>
      <c r="R4" s="12">
        <v>45658</v>
      </c>
      <c r="S4" s="12">
        <v>46022</v>
      </c>
      <c r="T4" s="209" t="s">
        <v>336</v>
      </c>
      <c r="U4" s="6" t="s">
        <v>45</v>
      </c>
      <c r="V4" s="54">
        <v>100</v>
      </c>
      <c r="W4" s="54">
        <v>0</v>
      </c>
      <c r="X4" s="54">
        <f>V4+W4</f>
        <v>100</v>
      </c>
      <c r="Y4" s="84"/>
      <c r="Z4" s="74">
        <v>3762</v>
      </c>
      <c r="AA4" s="74">
        <v>5318</v>
      </c>
      <c r="AB4" s="232">
        <v>9082</v>
      </c>
      <c r="AC4" s="233"/>
      <c r="AD4" s="232">
        <v>748</v>
      </c>
      <c r="AE4" s="233"/>
      <c r="AF4" s="232">
        <v>0</v>
      </c>
      <c r="AG4" s="233"/>
      <c r="AH4" s="232">
        <v>625</v>
      </c>
      <c r="AI4" s="233"/>
      <c r="AJ4" s="232">
        <v>12657</v>
      </c>
      <c r="AK4" s="233"/>
      <c r="AL4" s="74">
        <f t="shared" ref="AL4" si="0">Z4+AA4+AB4+AC4+AE4+AF4+AG4+AH4+AI4+AJ4+AK4+AD4</f>
        <v>32192</v>
      </c>
      <c r="AM4" s="74">
        <f t="shared" ref="AM4" si="1">ROUND(AL4*V4/100,0)</f>
        <v>32192</v>
      </c>
      <c r="AN4" s="74">
        <f t="shared" ref="AN4" si="2">ROUND(AL4*W4/100,0)</f>
        <v>0</v>
      </c>
      <c r="AO4" s="13"/>
    </row>
    <row r="5" spans="1:41" ht="25.15" customHeight="1" x14ac:dyDescent="0.25">
      <c r="A5" s="6">
        <v>2</v>
      </c>
      <c r="B5" s="81"/>
      <c r="C5" s="7" t="s">
        <v>406</v>
      </c>
      <c r="D5" s="8" t="s">
        <v>36</v>
      </c>
      <c r="E5" s="8" t="s">
        <v>409</v>
      </c>
      <c r="F5" s="8" t="s">
        <v>37</v>
      </c>
      <c r="G5" s="8" t="s">
        <v>407</v>
      </c>
      <c r="H5" s="9" t="s">
        <v>38</v>
      </c>
      <c r="I5" s="8" t="s">
        <v>39</v>
      </c>
      <c r="J5" s="8" t="s">
        <v>132</v>
      </c>
      <c r="K5" s="8" t="s">
        <v>40</v>
      </c>
      <c r="L5" s="10" t="s">
        <v>555</v>
      </c>
      <c r="M5" s="10" t="s">
        <v>46</v>
      </c>
      <c r="N5" s="145" t="s">
        <v>42</v>
      </c>
      <c r="O5" s="11">
        <v>111</v>
      </c>
      <c r="P5" s="6"/>
      <c r="Q5" s="86" t="s">
        <v>47</v>
      </c>
      <c r="R5" s="12">
        <v>45658</v>
      </c>
      <c r="S5" s="12">
        <v>46022</v>
      </c>
      <c r="T5" s="209"/>
      <c r="U5" s="6" t="s">
        <v>45</v>
      </c>
      <c r="V5" s="54">
        <v>100</v>
      </c>
      <c r="W5" s="54">
        <v>0</v>
      </c>
      <c r="X5" s="54">
        <f t="shared" ref="X5:X68" si="3">V5+W5</f>
        <v>100</v>
      </c>
      <c r="Y5" s="84"/>
      <c r="Z5" s="74">
        <v>22581</v>
      </c>
      <c r="AA5" s="74">
        <v>22389</v>
      </c>
      <c r="AB5" s="74">
        <v>21486</v>
      </c>
      <c r="AC5" s="74">
        <v>14223</v>
      </c>
      <c r="AD5" s="74">
        <v>6243</v>
      </c>
      <c r="AE5" s="74">
        <v>1592</v>
      </c>
      <c r="AF5" s="74">
        <v>1846</v>
      </c>
      <c r="AG5" s="74">
        <v>1216</v>
      </c>
      <c r="AH5" s="74">
        <v>1597</v>
      </c>
      <c r="AI5" s="74">
        <v>10681</v>
      </c>
      <c r="AJ5" s="74">
        <v>21713</v>
      </c>
      <c r="AK5" s="74">
        <v>27856</v>
      </c>
      <c r="AL5" s="74">
        <f t="shared" ref="AL5:AL68" si="4">Z5+AA5+AB5+AC5+AE5+AF5+AG5+AH5+AI5+AJ5+AK5+AD5</f>
        <v>153423</v>
      </c>
      <c r="AM5" s="74">
        <f t="shared" ref="AM5:AM68" si="5">ROUND(AL5*V5/100,0)</f>
        <v>153423</v>
      </c>
      <c r="AN5" s="74">
        <f t="shared" ref="AN5:AN68" si="6">ROUND(AL5*W5/100,0)</f>
        <v>0</v>
      </c>
      <c r="AO5" s="13"/>
    </row>
    <row r="6" spans="1:41" ht="25.15" customHeight="1" x14ac:dyDescent="0.25">
      <c r="A6" s="6">
        <v>3</v>
      </c>
      <c r="B6" s="81" t="s">
        <v>405</v>
      </c>
      <c r="C6" s="7" t="s">
        <v>406</v>
      </c>
      <c r="D6" s="8" t="s">
        <v>36</v>
      </c>
      <c r="E6" s="8" t="s">
        <v>410</v>
      </c>
      <c r="F6" s="8" t="s">
        <v>37</v>
      </c>
      <c r="G6" s="8" t="s">
        <v>407</v>
      </c>
      <c r="H6" s="9" t="s">
        <v>38</v>
      </c>
      <c r="I6" s="8" t="s">
        <v>39</v>
      </c>
      <c r="J6" s="8" t="s">
        <v>132</v>
      </c>
      <c r="K6" s="8" t="s">
        <v>40</v>
      </c>
      <c r="L6" s="10" t="s">
        <v>555</v>
      </c>
      <c r="M6" s="10" t="s">
        <v>46</v>
      </c>
      <c r="N6" s="145" t="s">
        <v>42</v>
      </c>
      <c r="O6" s="11">
        <v>175</v>
      </c>
      <c r="P6" s="6"/>
      <c r="Q6" s="86" t="s">
        <v>48</v>
      </c>
      <c r="R6" s="12">
        <v>45658</v>
      </c>
      <c r="S6" s="12">
        <v>46022</v>
      </c>
      <c r="T6" s="209"/>
      <c r="U6" s="6" t="s">
        <v>45</v>
      </c>
      <c r="V6" s="54">
        <v>100</v>
      </c>
      <c r="W6" s="54">
        <v>0</v>
      </c>
      <c r="X6" s="54">
        <f t="shared" si="3"/>
        <v>100</v>
      </c>
      <c r="Y6" s="84"/>
      <c r="Z6" s="74">
        <v>68569</v>
      </c>
      <c r="AA6" s="74">
        <v>63449</v>
      </c>
      <c r="AB6" s="74">
        <v>61575</v>
      </c>
      <c r="AC6" s="74">
        <v>42116</v>
      </c>
      <c r="AD6" s="74">
        <v>21170</v>
      </c>
      <c r="AE6" s="74">
        <v>11367</v>
      </c>
      <c r="AF6" s="74">
        <v>8524</v>
      </c>
      <c r="AG6" s="74">
        <v>1043</v>
      </c>
      <c r="AH6" s="74">
        <v>9302</v>
      </c>
      <c r="AI6" s="74">
        <v>28651</v>
      </c>
      <c r="AJ6" s="74">
        <v>57627</v>
      </c>
      <c r="AK6" s="74">
        <v>66493</v>
      </c>
      <c r="AL6" s="74">
        <f t="shared" si="4"/>
        <v>439886</v>
      </c>
      <c r="AM6" s="74">
        <f t="shared" si="5"/>
        <v>439886</v>
      </c>
      <c r="AN6" s="74">
        <f t="shared" si="6"/>
        <v>0</v>
      </c>
      <c r="AO6" s="13"/>
    </row>
    <row r="7" spans="1:41" ht="25.15" customHeight="1" x14ac:dyDescent="0.25">
      <c r="A7" s="14">
        <v>1</v>
      </c>
      <c r="B7" s="75" t="s">
        <v>374</v>
      </c>
      <c r="C7" s="8" t="s">
        <v>373</v>
      </c>
      <c r="D7" s="8" t="s">
        <v>36</v>
      </c>
      <c r="E7" s="10" t="s">
        <v>50</v>
      </c>
      <c r="F7" s="8" t="s">
        <v>51</v>
      </c>
      <c r="G7" s="8" t="s">
        <v>52</v>
      </c>
      <c r="H7" s="9" t="s">
        <v>38</v>
      </c>
      <c r="I7" s="8" t="s">
        <v>53</v>
      </c>
      <c r="J7" s="8" t="s">
        <v>132</v>
      </c>
      <c r="K7" s="8" t="s">
        <v>40</v>
      </c>
      <c r="L7" s="10" t="s">
        <v>555</v>
      </c>
      <c r="M7" s="8" t="s">
        <v>54</v>
      </c>
      <c r="N7" s="8" t="s">
        <v>42</v>
      </c>
      <c r="O7" s="16"/>
      <c r="P7" s="17" t="s">
        <v>55</v>
      </c>
      <c r="Q7" s="17" t="s">
        <v>56</v>
      </c>
      <c r="R7" s="12">
        <v>45658</v>
      </c>
      <c r="S7" s="12">
        <v>46022</v>
      </c>
      <c r="T7" s="248" t="s">
        <v>57</v>
      </c>
      <c r="U7" s="18" t="s">
        <v>45</v>
      </c>
      <c r="V7" s="22">
        <v>100</v>
      </c>
      <c r="W7" s="22">
        <v>0</v>
      </c>
      <c r="X7" s="54">
        <f t="shared" si="3"/>
        <v>100</v>
      </c>
      <c r="Y7" s="179"/>
      <c r="Z7" s="80">
        <v>41281</v>
      </c>
      <c r="AA7" s="80">
        <v>24132</v>
      </c>
      <c r="AB7" s="80">
        <v>21015</v>
      </c>
      <c r="AC7" s="80">
        <v>15148</v>
      </c>
      <c r="AD7" s="80">
        <v>4477</v>
      </c>
      <c r="AE7" s="80">
        <v>2610</v>
      </c>
      <c r="AF7" s="80">
        <v>1685</v>
      </c>
      <c r="AG7" s="80">
        <v>1817</v>
      </c>
      <c r="AH7" s="80">
        <v>2162</v>
      </c>
      <c r="AI7" s="80">
        <v>8034</v>
      </c>
      <c r="AJ7" s="80">
        <v>27705</v>
      </c>
      <c r="AK7" s="80">
        <v>37254</v>
      </c>
      <c r="AL7" s="74">
        <f t="shared" si="4"/>
        <v>187320</v>
      </c>
      <c r="AM7" s="74">
        <f t="shared" si="5"/>
        <v>187320</v>
      </c>
      <c r="AN7" s="74">
        <f t="shared" si="6"/>
        <v>0</v>
      </c>
      <c r="AO7" s="13"/>
    </row>
    <row r="8" spans="1:41" ht="25.15" customHeight="1" x14ac:dyDescent="0.25">
      <c r="A8" s="14">
        <v>2</v>
      </c>
      <c r="B8" s="75" t="s">
        <v>375</v>
      </c>
      <c r="C8" s="8" t="s">
        <v>58</v>
      </c>
      <c r="D8" s="8" t="s">
        <v>59</v>
      </c>
      <c r="E8" s="10" t="s">
        <v>60</v>
      </c>
      <c r="F8" s="8" t="s">
        <v>51</v>
      </c>
      <c r="G8" s="8" t="s">
        <v>52</v>
      </c>
      <c r="H8" s="9" t="s">
        <v>38</v>
      </c>
      <c r="I8" s="8" t="s">
        <v>53</v>
      </c>
      <c r="J8" s="8" t="s">
        <v>132</v>
      </c>
      <c r="K8" s="8" t="s">
        <v>40</v>
      </c>
      <c r="L8" s="10" t="s">
        <v>555</v>
      </c>
      <c r="M8" s="8" t="s">
        <v>41</v>
      </c>
      <c r="N8" s="8" t="s">
        <v>42</v>
      </c>
      <c r="O8" s="16"/>
      <c r="P8" s="16" t="s">
        <v>61</v>
      </c>
      <c r="Q8" s="17" t="s">
        <v>62</v>
      </c>
      <c r="R8" s="12">
        <v>45658</v>
      </c>
      <c r="S8" s="12">
        <v>46022</v>
      </c>
      <c r="T8" s="248"/>
      <c r="U8" s="18" t="s">
        <v>45</v>
      </c>
      <c r="V8" s="22">
        <v>100</v>
      </c>
      <c r="W8" s="22">
        <v>0</v>
      </c>
      <c r="X8" s="54">
        <f t="shared" si="3"/>
        <v>100</v>
      </c>
      <c r="Y8" s="179"/>
      <c r="Z8" s="19">
        <v>14130</v>
      </c>
      <c r="AA8" s="19">
        <v>10625</v>
      </c>
      <c r="AB8" s="19">
        <v>14317</v>
      </c>
      <c r="AC8" s="19">
        <v>8676</v>
      </c>
      <c r="AD8" s="19">
        <v>0</v>
      </c>
      <c r="AE8" s="19">
        <v>1455</v>
      </c>
      <c r="AF8" s="19">
        <v>1270</v>
      </c>
      <c r="AG8" s="19">
        <v>1298</v>
      </c>
      <c r="AH8" s="19">
        <v>1318</v>
      </c>
      <c r="AI8" s="19">
        <v>3970</v>
      </c>
      <c r="AJ8" s="19">
        <v>9427</v>
      </c>
      <c r="AK8" s="19">
        <v>14130</v>
      </c>
      <c r="AL8" s="74">
        <f t="shared" si="4"/>
        <v>80616</v>
      </c>
      <c r="AM8" s="74">
        <f t="shared" si="5"/>
        <v>80616</v>
      </c>
      <c r="AN8" s="74">
        <f t="shared" si="6"/>
        <v>0</v>
      </c>
      <c r="AO8" s="13"/>
    </row>
    <row r="9" spans="1:41" ht="25.15" customHeight="1" x14ac:dyDescent="0.25">
      <c r="A9" s="14">
        <v>3</v>
      </c>
      <c r="B9" s="75" t="s">
        <v>374</v>
      </c>
      <c r="C9" s="8" t="s">
        <v>63</v>
      </c>
      <c r="D9" s="8" t="s">
        <v>64</v>
      </c>
      <c r="E9" s="10" t="s">
        <v>65</v>
      </c>
      <c r="F9" s="8" t="s">
        <v>51</v>
      </c>
      <c r="G9" s="8" t="s">
        <v>52</v>
      </c>
      <c r="H9" s="9" t="s">
        <v>38</v>
      </c>
      <c r="I9" s="8" t="s">
        <v>53</v>
      </c>
      <c r="J9" s="8" t="s">
        <v>132</v>
      </c>
      <c r="K9" s="8" t="s">
        <v>40</v>
      </c>
      <c r="L9" s="10" t="s">
        <v>555</v>
      </c>
      <c r="M9" s="8" t="s">
        <v>54</v>
      </c>
      <c r="N9" s="8" t="s">
        <v>42</v>
      </c>
      <c r="O9" s="16"/>
      <c r="P9" s="16" t="s">
        <v>66</v>
      </c>
      <c r="Q9" s="17" t="s">
        <v>67</v>
      </c>
      <c r="R9" s="12">
        <v>45658</v>
      </c>
      <c r="S9" s="12">
        <v>46022</v>
      </c>
      <c r="T9" s="248"/>
      <c r="U9" s="18" t="s">
        <v>45</v>
      </c>
      <c r="V9" s="22">
        <v>100</v>
      </c>
      <c r="W9" s="22">
        <v>0</v>
      </c>
      <c r="X9" s="54">
        <f t="shared" si="3"/>
        <v>100</v>
      </c>
      <c r="Y9" s="179"/>
      <c r="Z9" s="19">
        <v>25732</v>
      </c>
      <c r="AA9" s="19">
        <v>17080</v>
      </c>
      <c r="AB9" s="19">
        <v>16063</v>
      </c>
      <c r="AC9" s="19">
        <v>10122</v>
      </c>
      <c r="AD9" s="19">
        <v>3073</v>
      </c>
      <c r="AE9" s="19">
        <v>2808</v>
      </c>
      <c r="AF9" s="19">
        <v>2921</v>
      </c>
      <c r="AG9" s="19">
        <v>1898</v>
      </c>
      <c r="AH9" s="19">
        <v>2752</v>
      </c>
      <c r="AI9" s="19">
        <v>8325</v>
      </c>
      <c r="AJ9" s="19">
        <v>16443</v>
      </c>
      <c r="AK9" s="19">
        <v>23456</v>
      </c>
      <c r="AL9" s="74">
        <f t="shared" si="4"/>
        <v>130673</v>
      </c>
      <c r="AM9" s="74">
        <f t="shared" si="5"/>
        <v>130673</v>
      </c>
      <c r="AN9" s="74">
        <f t="shared" si="6"/>
        <v>0</v>
      </c>
      <c r="AO9" s="13"/>
    </row>
    <row r="10" spans="1:41" ht="25.15" customHeight="1" x14ac:dyDescent="0.25">
      <c r="A10" s="14">
        <v>4</v>
      </c>
      <c r="B10" s="75" t="s">
        <v>49</v>
      </c>
      <c r="C10" s="10" t="s">
        <v>576</v>
      </c>
      <c r="D10" s="10" t="s">
        <v>36</v>
      </c>
      <c r="E10" s="10" t="s">
        <v>400</v>
      </c>
      <c r="F10" s="10" t="s">
        <v>68</v>
      </c>
      <c r="G10" s="10" t="s">
        <v>52</v>
      </c>
      <c r="H10" s="9" t="s">
        <v>38</v>
      </c>
      <c r="I10" s="10" t="s">
        <v>53</v>
      </c>
      <c r="J10" s="8" t="s">
        <v>132</v>
      </c>
      <c r="K10" s="8" t="s">
        <v>40</v>
      </c>
      <c r="L10" s="10" t="s">
        <v>555</v>
      </c>
      <c r="M10" s="10" t="s">
        <v>46</v>
      </c>
      <c r="N10" s="10" t="s">
        <v>42</v>
      </c>
      <c r="O10" s="16">
        <v>165</v>
      </c>
      <c r="P10" s="16"/>
      <c r="Q10" s="17" t="s">
        <v>69</v>
      </c>
      <c r="R10" s="12">
        <v>45658</v>
      </c>
      <c r="S10" s="12">
        <v>46022</v>
      </c>
      <c r="T10" s="248"/>
      <c r="U10" s="18" t="s">
        <v>45</v>
      </c>
      <c r="V10" s="22">
        <v>100</v>
      </c>
      <c r="W10" s="22">
        <v>0</v>
      </c>
      <c r="X10" s="54">
        <f t="shared" si="3"/>
        <v>100</v>
      </c>
      <c r="Y10" s="179"/>
      <c r="Z10" s="19">
        <v>49964</v>
      </c>
      <c r="AA10" s="19">
        <v>30483</v>
      </c>
      <c r="AB10" s="19">
        <v>26142</v>
      </c>
      <c r="AC10" s="19">
        <v>17413</v>
      </c>
      <c r="AD10" s="19">
        <v>4698</v>
      </c>
      <c r="AE10" s="19">
        <v>970</v>
      </c>
      <c r="AF10" s="19">
        <v>752</v>
      </c>
      <c r="AG10" s="19">
        <v>752</v>
      </c>
      <c r="AH10" s="19">
        <v>882</v>
      </c>
      <c r="AI10" s="19">
        <v>12347</v>
      </c>
      <c r="AJ10" s="19">
        <v>34632</v>
      </c>
      <c r="AK10" s="19">
        <v>41832</v>
      </c>
      <c r="AL10" s="74">
        <f t="shared" si="4"/>
        <v>220867</v>
      </c>
      <c r="AM10" s="74">
        <f t="shared" si="5"/>
        <v>220867</v>
      </c>
      <c r="AN10" s="74">
        <f t="shared" si="6"/>
        <v>0</v>
      </c>
      <c r="AO10" s="13"/>
    </row>
    <row r="11" spans="1:41" ht="25.15" customHeight="1" x14ac:dyDescent="0.25">
      <c r="A11" s="14">
        <v>5</v>
      </c>
      <c r="B11" s="75" t="s">
        <v>49</v>
      </c>
      <c r="C11" s="10" t="s">
        <v>576</v>
      </c>
      <c r="D11" s="8" t="s">
        <v>36</v>
      </c>
      <c r="E11" s="10" t="s">
        <v>400</v>
      </c>
      <c r="F11" s="8" t="s">
        <v>68</v>
      </c>
      <c r="G11" s="8" t="s">
        <v>52</v>
      </c>
      <c r="H11" s="9" t="s">
        <v>38</v>
      </c>
      <c r="I11" s="8" t="s">
        <v>53</v>
      </c>
      <c r="J11" s="8" t="s">
        <v>132</v>
      </c>
      <c r="K11" s="8" t="s">
        <v>40</v>
      </c>
      <c r="L11" s="10" t="s">
        <v>555</v>
      </c>
      <c r="M11" s="8" t="s">
        <v>54</v>
      </c>
      <c r="N11" s="8" t="s">
        <v>42</v>
      </c>
      <c r="O11" s="16"/>
      <c r="P11" s="17" t="s">
        <v>70</v>
      </c>
      <c r="Q11" s="17" t="s">
        <v>71</v>
      </c>
      <c r="R11" s="12">
        <v>45658</v>
      </c>
      <c r="S11" s="12">
        <v>46022</v>
      </c>
      <c r="T11" s="248"/>
      <c r="U11" s="18" t="s">
        <v>45</v>
      </c>
      <c r="V11" s="22">
        <v>100</v>
      </c>
      <c r="W11" s="22">
        <v>0</v>
      </c>
      <c r="X11" s="54">
        <f t="shared" si="3"/>
        <v>100</v>
      </c>
      <c r="Y11" s="179"/>
      <c r="Z11" s="19">
        <v>58241</v>
      </c>
      <c r="AA11" s="19">
        <v>37720</v>
      </c>
      <c r="AB11" s="19">
        <v>30334</v>
      </c>
      <c r="AC11" s="19">
        <v>20496</v>
      </c>
      <c r="AD11" s="19">
        <v>3453</v>
      </c>
      <c r="AE11" s="19">
        <v>797</v>
      </c>
      <c r="AF11" s="19">
        <v>0</v>
      </c>
      <c r="AG11" s="19">
        <v>0</v>
      </c>
      <c r="AH11" s="19">
        <v>670</v>
      </c>
      <c r="AI11" s="19">
        <v>7558</v>
      </c>
      <c r="AJ11" s="19">
        <v>20781</v>
      </c>
      <c r="AK11" s="19">
        <v>16212</v>
      </c>
      <c r="AL11" s="74">
        <f t="shared" si="4"/>
        <v>196262</v>
      </c>
      <c r="AM11" s="74">
        <f t="shared" si="5"/>
        <v>196262</v>
      </c>
      <c r="AN11" s="74">
        <f t="shared" si="6"/>
        <v>0</v>
      </c>
      <c r="AO11" s="13"/>
    </row>
    <row r="12" spans="1:41" ht="25.15" customHeight="1" x14ac:dyDescent="0.25">
      <c r="A12" s="14">
        <v>6</v>
      </c>
      <c r="B12" s="75" t="s">
        <v>49</v>
      </c>
      <c r="C12" s="10" t="s">
        <v>576</v>
      </c>
      <c r="D12" s="8" t="s">
        <v>36</v>
      </c>
      <c r="E12" s="10" t="s">
        <v>401</v>
      </c>
      <c r="F12" s="8" t="s">
        <v>68</v>
      </c>
      <c r="G12" s="8" t="s">
        <v>52</v>
      </c>
      <c r="H12" s="9" t="s">
        <v>38</v>
      </c>
      <c r="I12" s="8" t="s">
        <v>53</v>
      </c>
      <c r="J12" s="8" t="s">
        <v>132</v>
      </c>
      <c r="K12" s="8" t="s">
        <v>40</v>
      </c>
      <c r="L12" s="10" t="s">
        <v>555</v>
      </c>
      <c r="M12" s="8" t="s">
        <v>41</v>
      </c>
      <c r="N12" s="8" t="s">
        <v>42</v>
      </c>
      <c r="O12" s="16"/>
      <c r="P12" s="16" t="s">
        <v>72</v>
      </c>
      <c r="Q12" s="17" t="s">
        <v>73</v>
      </c>
      <c r="R12" s="12">
        <v>45658</v>
      </c>
      <c r="S12" s="12">
        <v>46022</v>
      </c>
      <c r="T12" s="248"/>
      <c r="U12" s="18" t="s">
        <v>45</v>
      </c>
      <c r="V12" s="22">
        <v>100</v>
      </c>
      <c r="W12" s="22">
        <v>0</v>
      </c>
      <c r="X12" s="54">
        <f t="shared" si="3"/>
        <v>100</v>
      </c>
      <c r="Y12" s="179"/>
      <c r="Z12" s="19">
        <v>21761</v>
      </c>
      <c r="AA12" s="19">
        <v>17803</v>
      </c>
      <c r="AB12" s="19">
        <v>3608</v>
      </c>
      <c r="AC12" s="19">
        <v>1205</v>
      </c>
      <c r="AD12" s="19">
        <v>7999</v>
      </c>
      <c r="AE12" s="19">
        <v>462</v>
      </c>
      <c r="AF12" s="19">
        <v>392</v>
      </c>
      <c r="AG12" s="19">
        <v>428</v>
      </c>
      <c r="AH12" s="19">
        <v>404</v>
      </c>
      <c r="AI12" s="19">
        <v>2380</v>
      </c>
      <c r="AJ12" s="19">
        <v>132225</v>
      </c>
      <c r="AK12" s="19">
        <v>21761</v>
      </c>
      <c r="AL12" s="74">
        <f t="shared" si="4"/>
        <v>210428</v>
      </c>
      <c r="AM12" s="74">
        <f t="shared" si="5"/>
        <v>210428</v>
      </c>
      <c r="AN12" s="74">
        <f t="shared" si="6"/>
        <v>0</v>
      </c>
      <c r="AO12" s="13"/>
    </row>
    <row r="13" spans="1:41" s="59" customFormat="1" ht="25.15" customHeight="1" x14ac:dyDescent="0.2">
      <c r="A13" s="14">
        <v>7</v>
      </c>
      <c r="B13" s="75" t="s">
        <v>375</v>
      </c>
      <c r="C13" s="75" t="s">
        <v>571</v>
      </c>
      <c r="D13" s="8" t="s">
        <v>572</v>
      </c>
      <c r="E13" s="10" t="s">
        <v>402</v>
      </c>
      <c r="F13" s="8" t="s">
        <v>68</v>
      </c>
      <c r="G13" s="8" t="s">
        <v>52</v>
      </c>
      <c r="H13" s="9" t="s">
        <v>38</v>
      </c>
      <c r="I13" s="8" t="s">
        <v>53</v>
      </c>
      <c r="J13" s="8" t="s">
        <v>132</v>
      </c>
      <c r="K13" s="8" t="s">
        <v>40</v>
      </c>
      <c r="L13" s="10" t="s">
        <v>555</v>
      </c>
      <c r="M13" s="10" t="s">
        <v>46</v>
      </c>
      <c r="N13" s="8" t="s">
        <v>10</v>
      </c>
      <c r="O13" s="16">
        <v>111</v>
      </c>
      <c r="P13" s="17" t="s">
        <v>403</v>
      </c>
      <c r="Q13" s="86" t="s">
        <v>404</v>
      </c>
      <c r="R13" s="12">
        <v>45658</v>
      </c>
      <c r="S13" s="12">
        <v>46022</v>
      </c>
      <c r="T13" s="248"/>
      <c r="U13" s="18" t="s">
        <v>787</v>
      </c>
      <c r="V13" s="22">
        <v>25</v>
      </c>
      <c r="W13" s="22">
        <v>75</v>
      </c>
      <c r="X13" s="54">
        <f t="shared" si="3"/>
        <v>100</v>
      </c>
      <c r="Y13" s="179"/>
      <c r="Z13" s="19">
        <v>31552</v>
      </c>
      <c r="AA13" s="19">
        <v>20579</v>
      </c>
      <c r="AB13" s="19">
        <v>15883</v>
      </c>
      <c r="AC13" s="19">
        <v>9322</v>
      </c>
      <c r="AD13" s="19">
        <v>1112</v>
      </c>
      <c r="AE13" s="19">
        <v>0</v>
      </c>
      <c r="AF13" s="19">
        <v>0</v>
      </c>
      <c r="AG13" s="19">
        <v>463</v>
      </c>
      <c r="AH13" s="19">
        <v>35</v>
      </c>
      <c r="AI13" s="19">
        <v>9739</v>
      </c>
      <c r="AJ13" s="19">
        <v>25045</v>
      </c>
      <c r="AK13" s="19">
        <v>35000</v>
      </c>
      <c r="AL13" s="74">
        <f t="shared" si="4"/>
        <v>148730</v>
      </c>
      <c r="AM13" s="74">
        <f t="shared" si="5"/>
        <v>37183</v>
      </c>
      <c r="AN13" s="74">
        <v>111547</v>
      </c>
      <c r="AO13" s="13"/>
    </row>
    <row r="14" spans="1:41" ht="25.15" customHeight="1" x14ac:dyDescent="0.25">
      <c r="A14" s="14">
        <v>8</v>
      </c>
      <c r="B14" s="75" t="s">
        <v>375</v>
      </c>
      <c r="C14" s="75" t="s">
        <v>571</v>
      </c>
      <c r="D14" s="8" t="s">
        <v>573</v>
      </c>
      <c r="E14" s="10" t="s">
        <v>74</v>
      </c>
      <c r="F14" s="8" t="s">
        <v>68</v>
      </c>
      <c r="G14" s="8" t="s">
        <v>52</v>
      </c>
      <c r="H14" s="9" t="s">
        <v>38</v>
      </c>
      <c r="I14" s="8" t="s">
        <v>53</v>
      </c>
      <c r="J14" s="8" t="s">
        <v>132</v>
      </c>
      <c r="K14" s="8" t="s">
        <v>40</v>
      </c>
      <c r="L14" s="10" t="s">
        <v>555</v>
      </c>
      <c r="M14" s="7" t="s">
        <v>41</v>
      </c>
      <c r="N14" s="8" t="s">
        <v>42</v>
      </c>
      <c r="O14" s="16"/>
      <c r="P14" s="17" t="s">
        <v>75</v>
      </c>
      <c r="Q14" s="86" t="s">
        <v>76</v>
      </c>
      <c r="R14" s="12">
        <v>45658</v>
      </c>
      <c r="S14" s="12">
        <v>46022</v>
      </c>
      <c r="T14" s="248"/>
      <c r="U14" s="18" t="s">
        <v>787</v>
      </c>
      <c r="V14" s="22">
        <v>25</v>
      </c>
      <c r="W14" s="22">
        <v>75</v>
      </c>
      <c r="X14" s="54">
        <f t="shared" si="3"/>
        <v>100</v>
      </c>
      <c r="Y14" s="179"/>
      <c r="Z14" s="19">
        <v>10248</v>
      </c>
      <c r="AA14" s="19">
        <v>643</v>
      </c>
      <c r="AB14" s="19">
        <v>20222</v>
      </c>
      <c r="AC14" s="19">
        <v>7287</v>
      </c>
      <c r="AD14" s="19">
        <v>6434</v>
      </c>
      <c r="AE14" s="19">
        <v>1560</v>
      </c>
      <c r="AF14" s="19">
        <v>820</v>
      </c>
      <c r="AG14" s="19">
        <v>625</v>
      </c>
      <c r="AH14" s="19">
        <v>4569</v>
      </c>
      <c r="AI14" s="19">
        <v>302</v>
      </c>
      <c r="AJ14" s="232">
        <v>20495</v>
      </c>
      <c r="AK14" s="233"/>
      <c r="AL14" s="74">
        <f t="shared" si="4"/>
        <v>73205</v>
      </c>
      <c r="AM14" s="74">
        <f t="shared" si="5"/>
        <v>18301</v>
      </c>
      <c r="AN14" s="74">
        <f t="shared" si="6"/>
        <v>54904</v>
      </c>
      <c r="AO14" s="13"/>
    </row>
    <row r="15" spans="1:41" ht="25.15" customHeight="1" x14ac:dyDescent="0.25">
      <c r="A15" s="14">
        <v>9</v>
      </c>
      <c r="B15" s="75" t="s">
        <v>375</v>
      </c>
      <c r="C15" s="10" t="s">
        <v>77</v>
      </c>
      <c r="D15" s="10" t="s">
        <v>78</v>
      </c>
      <c r="E15" s="10" t="s">
        <v>79</v>
      </c>
      <c r="F15" s="10" t="s">
        <v>68</v>
      </c>
      <c r="G15" s="10" t="s">
        <v>52</v>
      </c>
      <c r="H15" s="9" t="s">
        <v>38</v>
      </c>
      <c r="I15" s="10" t="s">
        <v>53</v>
      </c>
      <c r="J15" s="8" t="s">
        <v>132</v>
      </c>
      <c r="K15" s="8" t="s">
        <v>40</v>
      </c>
      <c r="L15" s="10" t="s">
        <v>555</v>
      </c>
      <c r="M15" s="10" t="s">
        <v>46</v>
      </c>
      <c r="N15" s="8" t="s">
        <v>42</v>
      </c>
      <c r="O15" s="16">
        <v>549</v>
      </c>
      <c r="P15" s="16">
        <v>869809</v>
      </c>
      <c r="Q15" s="17" t="s">
        <v>80</v>
      </c>
      <c r="R15" s="12">
        <v>45658</v>
      </c>
      <c r="S15" s="12">
        <v>46022</v>
      </c>
      <c r="T15" s="248"/>
      <c r="U15" s="18" t="s">
        <v>787</v>
      </c>
      <c r="V15" s="22">
        <v>25</v>
      </c>
      <c r="W15" s="22">
        <v>75</v>
      </c>
      <c r="X15" s="54">
        <f t="shared" si="3"/>
        <v>100</v>
      </c>
      <c r="Y15" s="179"/>
      <c r="Z15" s="19">
        <v>208402</v>
      </c>
      <c r="AA15" s="19">
        <v>128895</v>
      </c>
      <c r="AB15" s="19">
        <v>119545</v>
      </c>
      <c r="AC15" s="19">
        <v>81622</v>
      </c>
      <c r="AD15" s="19">
        <v>64893</v>
      </c>
      <c r="AE15" s="19">
        <v>0</v>
      </c>
      <c r="AF15" s="19">
        <v>0</v>
      </c>
      <c r="AG15" s="19">
        <v>0</v>
      </c>
      <c r="AH15" s="19">
        <v>0</v>
      </c>
      <c r="AI15" s="19">
        <v>61964</v>
      </c>
      <c r="AJ15" s="19">
        <v>148014</v>
      </c>
      <c r="AK15" s="19">
        <v>182589</v>
      </c>
      <c r="AL15" s="74">
        <f t="shared" si="4"/>
        <v>995924</v>
      </c>
      <c r="AM15" s="74">
        <f t="shared" si="5"/>
        <v>248981</v>
      </c>
      <c r="AN15" s="74">
        <f t="shared" si="6"/>
        <v>746943</v>
      </c>
      <c r="AO15" s="13"/>
    </row>
    <row r="16" spans="1:41" ht="25.15" customHeight="1" x14ac:dyDescent="0.25">
      <c r="A16" s="14">
        <v>10</v>
      </c>
      <c r="B16" s="75" t="s">
        <v>49</v>
      </c>
      <c r="C16" s="10" t="s">
        <v>84</v>
      </c>
      <c r="D16" s="10" t="s">
        <v>85</v>
      </c>
      <c r="E16" s="10" t="s">
        <v>86</v>
      </c>
      <c r="F16" s="10" t="s">
        <v>51</v>
      </c>
      <c r="G16" s="10" t="s">
        <v>52</v>
      </c>
      <c r="H16" s="9" t="s">
        <v>38</v>
      </c>
      <c r="I16" s="10" t="s">
        <v>53</v>
      </c>
      <c r="J16" s="8" t="s">
        <v>132</v>
      </c>
      <c r="K16" s="8" t="s">
        <v>40</v>
      </c>
      <c r="L16" s="10" t="s">
        <v>555</v>
      </c>
      <c r="M16" s="10" t="s">
        <v>46</v>
      </c>
      <c r="N16" s="10" t="s">
        <v>10</v>
      </c>
      <c r="O16" s="16">
        <v>219</v>
      </c>
      <c r="P16" s="16"/>
      <c r="Q16" s="58" t="s">
        <v>87</v>
      </c>
      <c r="R16" s="12">
        <v>45658</v>
      </c>
      <c r="S16" s="12">
        <v>46022</v>
      </c>
      <c r="T16" s="248"/>
      <c r="U16" s="18" t="s">
        <v>45</v>
      </c>
      <c r="V16" s="22">
        <v>100</v>
      </c>
      <c r="W16" s="22">
        <v>0</v>
      </c>
      <c r="X16" s="54">
        <f t="shared" si="3"/>
        <v>100</v>
      </c>
      <c r="Y16" s="179"/>
      <c r="Z16" s="19">
        <v>92968</v>
      </c>
      <c r="AA16" s="19">
        <v>57347</v>
      </c>
      <c r="AB16" s="19">
        <v>52686</v>
      </c>
      <c r="AC16" s="19">
        <v>38820</v>
      </c>
      <c r="AD16" s="19">
        <v>4274</v>
      </c>
      <c r="AE16" s="19">
        <v>3914</v>
      </c>
      <c r="AF16" s="19">
        <v>3519</v>
      </c>
      <c r="AG16" s="19">
        <v>3597</v>
      </c>
      <c r="AH16" s="19">
        <v>3530</v>
      </c>
      <c r="AI16" s="19">
        <v>25582</v>
      </c>
      <c r="AJ16" s="19">
        <v>69505</v>
      </c>
      <c r="AK16" s="19">
        <v>78193</v>
      </c>
      <c r="AL16" s="74">
        <f t="shared" si="4"/>
        <v>433935</v>
      </c>
      <c r="AM16" s="74">
        <f t="shared" si="5"/>
        <v>433935</v>
      </c>
      <c r="AN16" s="74">
        <f t="shared" si="6"/>
        <v>0</v>
      </c>
      <c r="AO16" s="13"/>
    </row>
    <row r="17" spans="1:222" ht="25.15" customHeight="1" x14ac:dyDescent="0.25">
      <c r="A17" s="14">
        <v>11</v>
      </c>
      <c r="B17" s="75" t="s">
        <v>370</v>
      </c>
      <c r="C17" s="10" t="s">
        <v>81</v>
      </c>
      <c r="D17" s="10"/>
      <c r="E17" s="10" t="s">
        <v>82</v>
      </c>
      <c r="F17" s="10" t="s">
        <v>68</v>
      </c>
      <c r="G17" s="10" t="s">
        <v>52</v>
      </c>
      <c r="H17" s="9" t="s">
        <v>38</v>
      </c>
      <c r="I17" s="8" t="s">
        <v>53</v>
      </c>
      <c r="J17" s="8" t="s">
        <v>132</v>
      </c>
      <c r="K17" s="8" t="s">
        <v>40</v>
      </c>
      <c r="L17" s="10" t="s">
        <v>555</v>
      </c>
      <c r="M17" s="10" t="s">
        <v>46</v>
      </c>
      <c r="N17" s="8" t="s">
        <v>42</v>
      </c>
      <c r="O17" s="16">
        <v>121</v>
      </c>
      <c r="P17" s="16"/>
      <c r="Q17" s="17" t="s">
        <v>83</v>
      </c>
      <c r="R17" s="12">
        <v>45658</v>
      </c>
      <c r="S17" s="12">
        <v>46022</v>
      </c>
      <c r="T17" s="248"/>
      <c r="U17" s="18" t="s">
        <v>45</v>
      </c>
      <c r="V17" s="22">
        <v>100</v>
      </c>
      <c r="W17" s="22">
        <v>0</v>
      </c>
      <c r="X17" s="54">
        <f t="shared" si="3"/>
        <v>100</v>
      </c>
      <c r="Y17" s="179"/>
      <c r="Z17" s="19">
        <v>26188</v>
      </c>
      <c r="AA17" s="19">
        <v>14914</v>
      </c>
      <c r="AB17" s="19">
        <v>14242</v>
      </c>
      <c r="AC17" s="19">
        <v>8989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3092</v>
      </c>
      <c r="AJ17" s="19">
        <v>16776</v>
      </c>
      <c r="AK17" s="19">
        <v>20754</v>
      </c>
      <c r="AL17" s="74">
        <f t="shared" si="4"/>
        <v>104955</v>
      </c>
      <c r="AM17" s="74">
        <f t="shared" si="5"/>
        <v>104955</v>
      </c>
      <c r="AN17" s="74">
        <f t="shared" si="6"/>
        <v>0</v>
      </c>
      <c r="AO17" s="13"/>
    </row>
    <row r="18" spans="1:222" ht="25.15" customHeight="1" x14ac:dyDescent="0.25">
      <c r="A18" s="14">
        <v>12</v>
      </c>
      <c r="B18" s="84" t="s">
        <v>575</v>
      </c>
      <c r="C18" s="84" t="s">
        <v>574</v>
      </c>
      <c r="D18" s="10" t="s">
        <v>88</v>
      </c>
      <c r="E18" s="10" t="s">
        <v>89</v>
      </c>
      <c r="F18" s="10" t="s">
        <v>68</v>
      </c>
      <c r="G18" s="10" t="s">
        <v>52</v>
      </c>
      <c r="H18" s="9" t="s">
        <v>38</v>
      </c>
      <c r="I18" s="10" t="s">
        <v>53</v>
      </c>
      <c r="J18" s="15" t="s">
        <v>132</v>
      </c>
      <c r="K18" s="8" t="s">
        <v>40</v>
      </c>
      <c r="L18" s="10" t="s">
        <v>555</v>
      </c>
      <c r="M18" s="7" t="s">
        <v>41</v>
      </c>
      <c r="N18" s="10" t="s">
        <v>90</v>
      </c>
      <c r="O18" s="16"/>
      <c r="P18" s="16" t="s">
        <v>91</v>
      </c>
      <c r="Q18" s="86" t="s">
        <v>92</v>
      </c>
      <c r="R18" s="12">
        <v>45658</v>
      </c>
      <c r="S18" s="12">
        <v>46022</v>
      </c>
      <c r="T18" s="248"/>
      <c r="U18" s="18" t="s">
        <v>45</v>
      </c>
      <c r="V18" s="22">
        <v>100</v>
      </c>
      <c r="W18" s="22">
        <v>0</v>
      </c>
      <c r="X18" s="54">
        <f t="shared" si="3"/>
        <v>100</v>
      </c>
      <c r="Y18" s="179"/>
      <c r="Z18" s="19">
        <v>767</v>
      </c>
      <c r="AA18" s="19">
        <v>1711</v>
      </c>
      <c r="AB18" s="19">
        <v>1953</v>
      </c>
      <c r="AC18" s="19">
        <v>1274</v>
      </c>
      <c r="AD18" s="19">
        <v>1301</v>
      </c>
      <c r="AE18" s="19">
        <v>728</v>
      </c>
      <c r="AF18" s="19">
        <v>820</v>
      </c>
      <c r="AG18" s="19">
        <v>891</v>
      </c>
      <c r="AH18" s="19">
        <v>1301</v>
      </c>
      <c r="AI18" s="19">
        <v>790</v>
      </c>
      <c r="AJ18" s="19">
        <v>889</v>
      </c>
      <c r="AK18" s="19">
        <v>0</v>
      </c>
      <c r="AL18" s="74">
        <f t="shared" si="4"/>
        <v>12425</v>
      </c>
      <c r="AM18" s="74">
        <f t="shared" si="5"/>
        <v>12425</v>
      </c>
      <c r="AN18" s="74">
        <f t="shared" si="6"/>
        <v>0</v>
      </c>
      <c r="AO18" s="13"/>
    </row>
    <row r="19" spans="1:222" ht="25.15" customHeight="1" x14ac:dyDescent="0.25">
      <c r="A19" s="14">
        <v>1</v>
      </c>
      <c r="B19" s="20" t="s">
        <v>106</v>
      </c>
      <c r="C19" s="15" t="s">
        <v>107</v>
      </c>
      <c r="D19" s="15" t="s">
        <v>108</v>
      </c>
      <c r="E19" s="15" t="s">
        <v>109</v>
      </c>
      <c r="F19" s="15" t="s">
        <v>97</v>
      </c>
      <c r="G19" s="15" t="s">
        <v>98</v>
      </c>
      <c r="H19" s="9" t="s">
        <v>38</v>
      </c>
      <c r="I19" s="9" t="s">
        <v>39</v>
      </c>
      <c r="J19" s="8" t="s">
        <v>132</v>
      </c>
      <c r="K19" s="9" t="s">
        <v>40</v>
      </c>
      <c r="L19" s="10" t="s">
        <v>555</v>
      </c>
      <c r="M19" s="7" t="s">
        <v>41</v>
      </c>
      <c r="N19" s="15" t="s">
        <v>10</v>
      </c>
      <c r="O19" s="16"/>
      <c r="P19" s="17" t="s">
        <v>110</v>
      </c>
      <c r="Q19" s="60" t="s">
        <v>111</v>
      </c>
      <c r="R19" s="12">
        <v>45658</v>
      </c>
      <c r="S19" s="12">
        <v>46022</v>
      </c>
      <c r="T19" s="234" t="s">
        <v>101</v>
      </c>
      <c r="U19" s="18" t="s">
        <v>787</v>
      </c>
      <c r="V19" s="146">
        <v>96</v>
      </c>
      <c r="W19" s="146">
        <v>4</v>
      </c>
      <c r="X19" s="54">
        <f t="shared" si="3"/>
        <v>100</v>
      </c>
      <c r="Y19" s="20"/>
      <c r="Z19" s="19">
        <v>0</v>
      </c>
      <c r="AA19" s="19">
        <v>30521</v>
      </c>
      <c r="AB19" s="19">
        <v>5326</v>
      </c>
      <c r="AC19" s="19">
        <v>8767</v>
      </c>
      <c r="AD19" s="19">
        <v>11</v>
      </c>
      <c r="AE19" s="19">
        <v>0</v>
      </c>
      <c r="AF19" s="19">
        <v>0</v>
      </c>
      <c r="AG19" s="19">
        <v>0</v>
      </c>
      <c r="AH19" s="19">
        <v>2814</v>
      </c>
      <c r="AI19" s="19">
        <v>2814</v>
      </c>
      <c r="AJ19" s="19">
        <v>4722</v>
      </c>
      <c r="AK19" s="19">
        <v>18372</v>
      </c>
      <c r="AL19" s="74">
        <f t="shared" si="4"/>
        <v>73347</v>
      </c>
      <c r="AM19" s="74">
        <f t="shared" si="5"/>
        <v>70413</v>
      </c>
      <c r="AN19" s="74">
        <f t="shared" si="6"/>
        <v>2934</v>
      </c>
      <c r="AO19" s="13"/>
    </row>
    <row r="20" spans="1:222" ht="25.15" customHeight="1" x14ac:dyDescent="0.25">
      <c r="A20" s="14">
        <v>2</v>
      </c>
      <c r="B20" s="20" t="s">
        <v>93</v>
      </c>
      <c r="C20" s="15" t="s">
        <v>94</v>
      </c>
      <c r="D20" s="15" t="s">
        <v>95</v>
      </c>
      <c r="E20" s="15" t="s">
        <v>96</v>
      </c>
      <c r="F20" s="15" t="s">
        <v>97</v>
      </c>
      <c r="G20" s="15" t="s">
        <v>98</v>
      </c>
      <c r="H20" s="9" t="s">
        <v>38</v>
      </c>
      <c r="I20" s="9" t="s">
        <v>39</v>
      </c>
      <c r="J20" s="8" t="s">
        <v>132</v>
      </c>
      <c r="K20" s="9" t="s">
        <v>40</v>
      </c>
      <c r="L20" s="10" t="s">
        <v>555</v>
      </c>
      <c r="M20" s="7" t="s">
        <v>41</v>
      </c>
      <c r="N20" s="15" t="s">
        <v>42</v>
      </c>
      <c r="O20" s="16"/>
      <c r="P20" s="17" t="s">
        <v>99</v>
      </c>
      <c r="Q20" s="17" t="s">
        <v>100</v>
      </c>
      <c r="R20" s="12">
        <v>45658</v>
      </c>
      <c r="S20" s="12">
        <v>46022</v>
      </c>
      <c r="T20" s="235"/>
      <c r="U20" s="18" t="s">
        <v>787</v>
      </c>
      <c r="V20" s="146">
        <v>89.15</v>
      </c>
      <c r="W20" s="146">
        <v>10.85</v>
      </c>
      <c r="X20" s="54">
        <f t="shared" si="3"/>
        <v>100</v>
      </c>
      <c r="Y20" s="20"/>
      <c r="Z20" s="19">
        <v>4089</v>
      </c>
      <c r="AA20" s="19">
        <v>17992</v>
      </c>
      <c r="AB20" s="19">
        <v>5131</v>
      </c>
      <c r="AC20" s="19">
        <v>3021</v>
      </c>
      <c r="AD20" s="19">
        <v>425</v>
      </c>
      <c r="AE20" s="19">
        <v>502</v>
      </c>
      <c r="AF20" s="19">
        <v>373</v>
      </c>
      <c r="AG20" s="19">
        <v>371</v>
      </c>
      <c r="AH20" s="19">
        <v>551</v>
      </c>
      <c r="AI20" s="19">
        <v>561</v>
      </c>
      <c r="AJ20" s="19">
        <v>2682</v>
      </c>
      <c r="AK20" s="19">
        <v>12855</v>
      </c>
      <c r="AL20" s="74">
        <f t="shared" si="4"/>
        <v>48553</v>
      </c>
      <c r="AM20" s="74">
        <f t="shared" si="5"/>
        <v>43285</v>
      </c>
      <c r="AN20" s="74">
        <f t="shared" si="6"/>
        <v>5268</v>
      </c>
      <c r="AO20" s="13"/>
    </row>
    <row r="21" spans="1:222" ht="25.15" customHeight="1" x14ac:dyDescent="0.25">
      <c r="A21" s="14">
        <v>3</v>
      </c>
      <c r="B21" s="20" t="s">
        <v>103</v>
      </c>
      <c r="C21" s="15" t="s">
        <v>94</v>
      </c>
      <c r="D21" s="15" t="s">
        <v>104</v>
      </c>
      <c r="E21" s="15" t="s">
        <v>346</v>
      </c>
      <c r="F21" s="15" t="s">
        <v>97</v>
      </c>
      <c r="G21" s="15" t="s">
        <v>98</v>
      </c>
      <c r="H21" s="9" t="s">
        <v>38</v>
      </c>
      <c r="I21" s="9" t="s">
        <v>39</v>
      </c>
      <c r="J21" s="8" t="s">
        <v>132</v>
      </c>
      <c r="K21" s="9" t="s">
        <v>40</v>
      </c>
      <c r="L21" s="10" t="s">
        <v>555</v>
      </c>
      <c r="M21" s="15" t="s">
        <v>102</v>
      </c>
      <c r="N21" s="15" t="s">
        <v>42</v>
      </c>
      <c r="O21" s="16"/>
      <c r="P21" s="16" t="s">
        <v>587</v>
      </c>
      <c r="Q21" s="60" t="s">
        <v>105</v>
      </c>
      <c r="R21" s="12">
        <v>45658</v>
      </c>
      <c r="S21" s="12">
        <v>46022</v>
      </c>
      <c r="T21" s="235"/>
      <c r="U21" s="17" t="s">
        <v>45</v>
      </c>
      <c r="V21" s="146">
        <v>100</v>
      </c>
      <c r="W21" s="146">
        <v>0</v>
      </c>
      <c r="X21" s="54">
        <f t="shared" si="3"/>
        <v>100</v>
      </c>
      <c r="Y21" s="180"/>
      <c r="Z21" s="19">
        <v>1099</v>
      </c>
      <c r="AA21" s="19">
        <v>1026</v>
      </c>
      <c r="AB21" s="19">
        <v>1088</v>
      </c>
      <c r="AC21" s="19">
        <v>1049</v>
      </c>
      <c r="AD21" s="19">
        <v>712</v>
      </c>
      <c r="AE21" s="19">
        <v>457</v>
      </c>
      <c r="AF21" s="224">
        <v>7792</v>
      </c>
      <c r="AG21" s="225"/>
      <c r="AH21" s="225"/>
      <c r="AI21" s="225"/>
      <c r="AJ21" s="225"/>
      <c r="AK21" s="226"/>
      <c r="AL21" s="74">
        <f t="shared" si="4"/>
        <v>13223</v>
      </c>
      <c r="AM21" s="74">
        <f t="shared" si="5"/>
        <v>13223</v>
      </c>
      <c r="AN21" s="74">
        <f t="shared" si="6"/>
        <v>0</v>
      </c>
      <c r="AO21" s="13"/>
    </row>
    <row r="22" spans="1:222" s="148" customFormat="1" ht="25.15" customHeight="1" x14ac:dyDescent="0.25">
      <c r="A22" s="14">
        <v>4</v>
      </c>
      <c r="B22" s="20" t="s">
        <v>103</v>
      </c>
      <c r="C22" s="15" t="s">
        <v>590</v>
      </c>
      <c r="D22" s="15" t="s">
        <v>113</v>
      </c>
      <c r="E22" s="15" t="s">
        <v>347</v>
      </c>
      <c r="F22" s="15" t="s">
        <v>97</v>
      </c>
      <c r="G22" s="15" t="s">
        <v>98</v>
      </c>
      <c r="H22" s="9" t="s">
        <v>38</v>
      </c>
      <c r="I22" s="9" t="s">
        <v>39</v>
      </c>
      <c r="J22" s="10" t="s">
        <v>132</v>
      </c>
      <c r="K22" s="9" t="s">
        <v>40</v>
      </c>
      <c r="L22" s="10" t="s">
        <v>555</v>
      </c>
      <c r="M22" s="10" t="s">
        <v>41</v>
      </c>
      <c r="N22" s="15" t="s">
        <v>42</v>
      </c>
      <c r="O22" s="16"/>
      <c r="P22" s="147" t="s">
        <v>114</v>
      </c>
      <c r="Q22" s="17" t="s">
        <v>115</v>
      </c>
      <c r="R22" s="12">
        <v>45658</v>
      </c>
      <c r="S22" s="12">
        <v>46022</v>
      </c>
      <c r="T22" s="235"/>
      <c r="U22" s="16" t="s">
        <v>112</v>
      </c>
      <c r="V22" s="146">
        <v>100</v>
      </c>
      <c r="W22" s="146">
        <v>0</v>
      </c>
      <c r="X22" s="54">
        <f t="shared" si="3"/>
        <v>100</v>
      </c>
      <c r="Y22" s="20"/>
      <c r="Z22" s="19">
        <v>2908</v>
      </c>
      <c r="AA22" s="19">
        <v>5509</v>
      </c>
      <c r="AB22" s="19">
        <v>3344</v>
      </c>
      <c r="AC22" s="19">
        <v>2201</v>
      </c>
      <c r="AD22" s="19">
        <v>654</v>
      </c>
      <c r="AE22" s="19">
        <v>639</v>
      </c>
      <c r="AF22" s="19">
        <v>2655</v>
      </c>
      <c r="AG22" s="224">
        <v>412</v>
      </c>
      <c r="AH22" s="225"/>
      <c r="AI22" s="226"/>
      <c r="AJ22" s="224">
        <v>6849</v>
      </c>
      <c r="AK22" s="226"/>
      <c r="AL22" s="74">
        <f t="shared" si="4"/>
        <v>25171</v>
      </c>
      <c r="AM22" s="74">
        <f t="shared" si="5"/>
        <v>25171</v>
      </c>
      <c r="AN22" s="74">
        <f t="shared" si="6"/>
        <v>0</v>
      </c>
      <c r="AO22" s="166"/>
    </row>
    <row r="23" spans="1:222" ht="25.15" customHeight="1" x14ac:dyDescent="0.25">
      <c r="A23" s="14">
        <v>5</v>
      </c>
      <c r="B23" s="20" t="s">
        <v>103</v>
      </c>
      <c r="C23" s="15" t="s">
        <v>372</v>
      </c>
      <c r="D23" s="15" t="s">
        <v>116</v>
      </c>
      <c r="E23" s="15" t="s">
        <v>117</v>
      </c>
      <c r="F23" s="15" t="s">
        <v>97</v>
      </c>
      <c r="G23" s="15" t="s">
        <v>98</v>
      </c>
      <c r="H23" s="9" t="s">
        <v>38</v>
      </c>
      <c r="I23" s="9" t="s">
        <v>39</v>
      </c>
      <c r="J23" s="8" t="s">
        <v>132</v>
      </c>
      <c r="K23" s="9" t="s">
        <v>40</v>
      </c>
      <c r="L23" s="10" t="s">
        <v>555</v>
      </c>
      <c r="M23" s="8" t="s">
        <v>54</v>
      </c>
      <c r="N23" s="15" t="s">
        <v>42</v>
      </c>
      <c r="O23" s="16"/>
      <c r="P23" s="17" t="s">
        <v>581</v>
      </c>
      <c r="Q23" s="147" t="s">
        <v>118</v>
      </c>
      <c r="R23" s="12">
        <v>45658</v>
      </c>
      <c r="S23" s="12">
        <v>46022</v>
      </c>
      <c r="T23" s="235"/>
      <c r="U23" s="16" t="s">
        <v>112</v>
      </c>
      <c r="V23" s="149">
        <v>100</v>
      </c>
      <c r="W23" s="149">
        <v>0</v>
      </c>
      <c r="X23" s="54">
        <f t="shared" si="3"/>
        <v>100</v>
      </c>
      <c r="Y23" s="20"/>
      <c r="Z23" s="19">
        <v>40784</v>
      </c>
      <c r="AA23" s="19">
        <v>30129</v>
      </c>
      <c r="AB23" s="19">
        <v>23068</v>
      </c>
      <c r="AC23" s="19">
        <v>16474</v>
      </c>
      <c r="AD23" s="19">
        <v>80</v>
      </c>
      <c r="AE23" s="19">
        <v>57</v>
      </c>
      <c r="AF23" s="19">
        <v>0</v>
      </c>
      <c r="AG23" s="19">
        <v>104</v>
      </c>
      <c r="AH23" s="19">
        <v>103</v>
      </c>
      <c r="AI23" s="19">
        <v>13463</v>
      </c>
      <c r="AJ23" s="19">
        <v>28377</v>
      </c>
      <c r="AK23" s="19">
        <v>37477</v>
      </c>
      <c r="AL23" s="74">
        <f t="shared" si="4"/>
        <v>190116</v>
      </c>
      <c r="AM23" s="74">
        <f t="shared" si="5"/>
        <v>190116</v>
      </c>
      <c r="AN23" s="74">
        <f t="shared" si="6"/>
        <v>0</v>
      </c>
      <c r="AO23" s="13"/>
    </row>
    <row r="24" spans="1:222" ht="25.15" customHeight="1" x14ac:dyDescent="0.25">
      <c r="A24" s="14">
        <v>6</v>
      </c>
      <c r="B24" s="20" t="s">
        <v>103</v>
      </c>
      <c r="C24" s="15" t="s">
        <v>372</v>
      </c>
      <c r="D24" s="15" t="s">
        <v>116</v>
      </c>
      <c r="E24" s="15" t="s">
        <v>117</v>
      </c>
      <c r="F24" s="15" t="s">
        <v>97</v>
      </c>
      <c r="G24" s="15" t="s">
        <v>98</v>
      </c>
      <c r="H24" s="9" t="s">
        <v>38</v>
      </c>
      <c r="I24" s="9" t="s">
        <v>39</v>
      </c>
      <c r="J24" s="8" t="s">
        <v>132</v>
      </c>
      <c r="K24" s="9" t="s">
        <v>40</v>
      </c>
      <c r="L24" s="10" t="s">
        <v>555</v>
      </c>
      <c r="M24" s="8" t="s">
        <v>119</v>
      </c>
      <c r="N24" s="15" t="s">
        <v>42</v>
      </c>
      <c r="O24" s="16"/>
      <c r="P24" s="17" t="s">
        <v>120</v>
      </c>
      <c r="Q24" s="60" t="s">
        <v>121</v>
      </c>
      <c r="R24" s="12">
        <v>45658</v>
      </c>
      <c r="S24" s="12">
        <v>46022</v>
      </c>
      <c r="T24" s="235"/>
      <c r="U24" s="16" t="s">
        <v>45</v>
      </c>
      <c r="V24" s="146">
        <v>100</v>
      </c>
      <c r="W24" s="146">
        <v>0</v>
      </c>
      <c r="X24" s="54">
        <f t="shared" si="3"/>
        <v>100</v>
      </c>
      <c r="Y24" s="20"/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224">
        <v>1380</v>
      </c>
      <c r="AG24" s="225"/>
      <c r="AH24" s="225"/>
      <c r="AI24" s="225"/>
      <c r="AJ24" s="225"/>
      <c r="AK24" s="226"/>
      <c r="AL24" s="74">
        <f t="shared" si="4"/>
        <v>1380</v>
      </c>
      <c r="AM24" s="74">
        <f t="shared" si="5"/>
        <v>1380</v>
      </c>
      <c r="AN24" s="74">
        <f t="shared" si="6"/>
        <v>0</v>
      </c>
      <c r="AO24" s="13"/>
    </row>
    <row r="25" spans="1:222" ht="25.15" customHeight="1" x14ac:dyDescent="0.25">
      <c r="A25" s="14">
        <v>7</v>
      </c>
      <c r="B25" s="20" t="s">
        <v>103</v>
      </c>
      <c r="C25" s="15" t="s">
        <v>372</v>
      </c>
      <c r="D25" s="15" t="s">
        <v>116</v>
      </c>
      <c r="E25" s="15" t="s">
        <v>122</v>
      </c>
      <c r="F25" s="15" t="s">
        <v>97</v>
      </c>
      <c r="G25" s="15" t="s">
        <v>98</v>
      </c>
      <c r="H25" s="9" t="s">
        <v>38</v>
      </c>
      <c r="I25" s="9" t="s">
        <v>39</v>
      </c>
      <c r="J25" s="8" t="s">
        <v>132</v>
      </c>
      <c r="K25" s="9" t="s">
        <v>40</v>
      </c>
      <c r="L25" s="10" t="s">
        <v>555</v>
      </c>
      <c r="M25" s="7" t="s">
        <v>41</v>
      </c>
      <c r="N25" s="15" t="s">
        <v>42</v>
      </c>
      <c r="O25" s="16"/>
      <c r="P25" s="17" t="s">
        <v>123</v>
      </c>
      <c r="Q25" s="17" t="s">
        <v>124</v>
      </c>
      <c r="R25" s="12">
        <v>45658</v>
      </c>
      <c r="S25" s="12">
        <v>46022</v>
      </c>
      <c r="T25" s="235"/>
      <c r="U25" s="16" t="s">
        <v>112</v>
      </c>
      <c r="V25" s="146">
        <v>100</v>
      </c>
      <c r="W25" s="146">
        <v>0</v>
      </c>
      <c r="X25" s="54">
        <f t="shared" si="3"/>
        <v>100</v>
      </c>
      <c r="Y25" s="20"/>
      <c r="Z25" s="19">
        <v>4707</v>
      </c>
      <c r="AA25" s="19">
        <v>14108</v>
      </c>
      <c r="AB25" s="19">
        <v>6930</v>
      </c>
      <c r="AC25" s="19">
        <v>3990</v>
      </c>
      <c r="AD25" s="19">
        <v>344</v>
      </c>
      <c r="AE25" s="19">
        <v>1425</v>
      </c>
      <c r="AF25" s="19">
        <v>331</v>
      </c>
      <c r="AG25" s="19">
        <v>0</v>
      </c>
      <c r="AH25" s="224">
        <v>4251</v>
      </c>
      <c r="AI25" s="226"/>
      <c r="AJ25" s="224">
        <v>17960</v>
      </c>
      <c r="AK25" s="226"/>
      <c r="AL25" s="74">
        <f t="shared" si="4"/>
        <v>54046</v>
      </c>
      <c r="AM25" s="74">
        <f t="shared" si="5"/>
        <v>54046</v>
      </c>
      <c r="AN25" s="74">
        <f t="shared" si="6"/>
        <v>0</v>
      </c>
      <c r="AO25" s="13"/>
    </row>
    <row r="26" spans="1:222" ht="25.15" customHeight="1" x14ac:dyDescent="0.25">
      <c r="A26" s="14">
        <v>8</v>
      </c>
      <c r="B26" s="20" t="s">
        <v>103</v>
      </c>
      <c r="C26" s="15" t="s">
        <v>372</v>
      </c>
      <c r="D26" s="15" t="s">
        <v>116</v>
      </c>
      <c r="E26" s="15" t="s">
        <v>579</v>
      </c>
      <c r="F26" s="15" t="s">
        <v>97</v>
      </c>
      <c r="G26" s="15" t="s">
        <v>98</v>
      </c>
      <c r="H26" s="9" t="s">
        <v>38</v>
      </c>
      <c r="I26" s="9" t="s">
        <v>39</v>
      </c>
      <c r="J26" s="8" t="s">
        <v>132</v>
      </c>
      <c r="K26" s="9" t="s">
        <v>40</v>
      </c>
      <c r="L26" s="10" t="s">
        <v>555</v>
      </c>
      <c r="M26" s="8" t="s">
        <v>41</v>
      </c>
      <c r="N26" s="15" t="s">
        <v>42</v>
      </c>
      <c r="O26" s="16"/>
      <c r="P26" s="17" t="s">
        <v>580</v>
      </c>
      <c r="Q26" s="60" t="s">
        <v>125</v>
      </c>
      <c r="R26" s="12">
        <v>45658</v>
      </c>
      <c r="S26" s="12">
        <v>46022</v>
      </c>
      <c r="T26" s="235"/>
      <c r="U26" s="18" t="s">
        <v>787</v>
      </c>
      <c r="V26" s="146">
        <v>93.78</v>
      </c>
      <c r="W26" s="146">
        <v>6.22</v>
      </c>
      <c r="X26" s="54">
        <f t="shared" si="3"/>
        <v>100</v>
      </c>
      <c r="Y26" s="20"/>
      <c r="Z26" s="19">
        <v>7170</v>
      </c>
      <c r="AA26" s="19">
        <v>4495</v>
      </c>
      <c r="AB26" s="19">
        <v>5607</v>
      </c>
      <c r="AC26" s="19">
        <v>3169</v>
      </c>
      <c r="AD26" s="19">
        <v>11</v>
      </c>
      <c r="AE26" s="19">
        <v>2226</v>
      </c>
      <c r="AF26" s="19">
        <v>0</v>
      </c>
      <c r="AG26" s="19">
        <v>0</v>
      </c>
      <c r="AH26" s="19">
        <v>0</v>
      </c>
      <c r="AI26" s="19">
        <v>3443</v>
      </c>
      <c r="AJ26" s="19">
        <v>6131</v>
      </c>
      <c r="AK26" s="19">
        <v>7509</v>
      </c>
      <c r="AL26" s="74">
        <f t="shared" si="4"/>
        <v>39761</v>
      </c>
      <c r="AM26" s="74">
        <f t="shared" si="5"/>
        <v>37288</v>
      </c>
      <c r="AN26" s="74">
        <f t="shared" si="6"/>
        <v>2473</v>
      </c>
      <c r="AO26" s="13"/>
    </row>
    <row r="27" spans="1:222" ht="25.15" customHeight="1" x14ac:dyDescent="0.25">
      <c r="A27" s="14">
        <v>9</v>
      </c>
      <c r="B27" s="20" t="s">
        <v>103</v>
      </c>
      <c r="C27" s="15" t="s">
        <v>372</v>
      </c>
      <c r="D27" s="15" t="s">
        <v>126</v>
      </c>
      <c r="E27" s="15" t="s">
        <v>127</v>
      </c>
      <c r="F27" s="15" t="s">
        <v>97</v>
      </c>
      <c r="G27" s="15" t="s">
        <v>98</v>
      </c>
      <c r="H27" s="9" t="s">
        <v>38</v>
      </c>
      <c r="I27" s="9" t="s">
        <v>39</v>
      </c>
      <c r="J27" s="8" t="s">
        <v>132</v>
      </c>
      <c r="K27" s="9" t="s">
        <v>40</v>
      </c>
      <c r="L27" s="10" t="s">
        <v>555</v>
      </c>
      <c r="M27" s="7" t="s">
        <v>41</v>
      </c>
      <c r="N27" s="15" t="s">
        <v>42</v>
      </c>
      <c r="O27" s="16"/>
      <c r="P27" s="17" t="s">
        <v>578</v>
      </c>
      <c r="Q27" s="60" t="s">
        <v>128</v>
      </c>
      <c r="R27" s="12">
        <v>45658</v>
      </c>
      <c r="S27" s="12">
        <v>46022</v>
      </c>
      <c r="T27" s="235"/>
      <c r="U27" s="16" t="s">
        <v>45</v>
      </c>
      <c r="V27" s="146">
        <v>100</v>
      </c>
      <c r="W27" s="146">
        <v>0</v>
      </c>
      <c r="X27" s="54">
        <f t="shared" si="3"/>
        <v>100</v>
      </c>
      <c r="Y27" s="20"/>
      <c r="Z27" s="19">
        <v>4118</v>
      </c>
      <c r="AA27" s="19">
        <v>1405</v>
      </c>
      <c r="AB27" s="19">
        <v>1386</v>
      </c>
      <c r="AC27" s="19">
        <v>4480</v>
      </c>
      <c r="AD27" s="19">
        <v>5130</v>
      </c>
      <c r="AE27" s="19">
        <v>1883</v>
      </c>
      <c r="AF27" s="224">
        <v>45</v>
      </c>
      <c r="AG27" s="226"/>
      <c r="AH27" s="224">
        <v>171</v>
      </c>
      <c r="AI27" s="226"/>
      <c r="AJ27" s="19">
        <v>4661</v>
      </c>
      <c r="AK27" s="19">
        <v>4118</v>
      </c>
      <c r="AL27" s="74">
        <f t="shared" si="4"/>
        <v>27397</v>
      </c>
      <c r="AM27" s="74">
        <f t="shared" si="5"/>
        <v>27397</v>
      </c>
      <c r="AN27" s="74">
        <f t="shared" si="6"/>
        <v>0</v>
      </c>
      <c r="AO27" s="13"/>
    </row>
    <row r="28" spans="1:222" ht="25.15" customHeight="1" x14ac:dyDescent="0.25">
      <c r="A28" s="89">
        <v>10</v>
      </c>
      <c r="B28" s="150" t="s">
        <v>103</v>
      </c>
      <c r="C28" s="151" t="s">
        <v>352</v>
      </c>
      <c r="D28" s="151"/>
      <c r="E28" s="151" t="s">
        <v>353</v>
      </c>
      <c r="F28" s="151" t="s">
        <v>354</v>
      </c>
      <c r="G28" s="151" t="s">
        <v>98</v>
      </c>
      <c r="H28" s="93" t="s">
        <v>38</v>
      </c>
      <c r="I28" s="93" t="s">
        <v>39</v>
      </c>
      <c r="J28" s="92" t="s">
        <v>132</v>
      </c>
      <c r="K28" s="93" t="s">
        <v>40</v>
      </c>
      <c r="L28" s="95" t="s">
        <v>555</v>
      </c>
      <c r="M28" s="95" t="s">
        <v>46</v>
      </c>
      <c r="N28" s="151" t="s">
        <v>42</v>
      </c>
      <c r="O28" s="152">
        <v>250</v>
      </c>
      <c r="P28" s="153"/>
      <c r="Q28" s="154" t="s">
        <v>351</v>
      </c>
      <c r="R28" s="12">
        <v>45658</v>
      </c>
      <c r="S28" s="12">
        <v>46022</v>
      </c>
      <c r="T28" s="235"/>
      <c r="U28" s="16" t="s">
        <v>45</v>
      </c>
      <c r="V28" s="146">
        <v>100</v>
      </c>
      <c r="W28" s="146">
        <v>0</v>
      </c>
      <c r="X28" s="54">
        <f t="shared" si="3"/>
        <v>100</v>
      </c>
      <c r="Y28" s="150"/>
      <c r="Z28" s="155">
        <v>46381</v>
      </c>
      <c r="AA28" s="155">
        <v>30445</v>
      </c>
      <c r="AB28" s="155">
        <v>26382</v>
      </c>
      <c r="AC28" s="155">
        <v>15508</v>
      </c>
      <c r="AD28" s="155">
        <v>6089</v>
      </c>
      <c r="AE28" s="155">
        <v>3658</v>
      </c>
      <c r="AF28" s="155">
        <v>3343</v>
      </c>
      <c r="AG28" s="155">
        <v>3007</v>
      </c>
      <c r="AH28" s="155">
        <v>4152</v>
      </c>
      <c r="AI28" s="155">
        <v>14762</v>
      </c>
      <c r="AJ28" s="155">
        <v>25653</v>
      </c>
      <c r="AK28" s="155">
        <v>36924</v>
      </c>
      <c r="AL28" s="203">
        <f t="shared" si="4"/>
        <v>216304</v>
      </c>
      <c r="AM28" s="74">
        <f t="shared" si="5"/>
        <v>216304</v>
      </c>
      <c r="AN28" s="74">
        <f t="shared" si="6"/>
        <v>0</v>
      </c>
      <c r="AO28" s="13"/>
    </row>
    <row r="29" spans="1:222" s="75" customFormat="1" ht="25.15" customHeight="1" x14ac:dyDescent="0.25">
      <c r="A29" s="14">
        <v>11</v>
      </c>
      <c r="B29" s="20" t="s">
        <v>103</v>
      </c>
      <c r="C29" s="15" t="s">
        <v>349</v>
      </c>
      <c r="D29" s="15"/>
      <c r="E29" s="15" t="s">
        <v>350</v>
      </c>
      <c r="F29" s="15" t="s">
        <v>97</v>
      </c>
      <c r="G29" s="15" t="s">
        <v>98</v>
      </c>
      <c r="H29" s="9" t="s">
        <v>38</v>
      </c>
      <c r="I29" s="9" t="s">
        <v>39</v>
      </c>
      <c r="J29" s="8" t="s">
        <v>132</v>
      </c>
      <c r="K29" s="9" t="s">
        <v>40</v>
      </c>
      <c r="L29" s="10" t="s">
        <v>555</v>
      </c>
      <c r="M29" s="10" t="s">
        <v>46</v>
      </c>
      <c r="N29" s="15" t="s">
        <v>42</v>
      </c>
      <c r="O29" s="16">
        <v>494</v>
      </c>
      <c r="P29" s="17" t="s">
        <v>355</v>
      </c>
      <c r="Q29" s="147" t="s">
        <v>348</v>
      </c>
      <c r="R29" s="12">
        <v>45658</v>
      </c>
      <c r="S29" s="12">
        <v>46022</v>
      </c>
      <c r="T29" s="235"/>
      <c r="U29" s="156" t="s">
        <v>45</v>
      </c>
      <c r="V29" s="146">
        <v>100</v>
      </c>
      <c r="W29" s="146">
        <v>0</v>
      </c>
      <c r="X29" s="157">
        <f t="shared" si="3"/>
        <v>100</v>
      </c>
      <c r="Y29" s="20"/>
      <c r="Z29" s="19">
        <v>138635</v>
      </c>
      <c r="AA29" s="19">
        <v>86157</v>
      </c>
      <c r="AB29" s="19">
        <v>73502</v>
      </c>
      <c r="AC29" s="19">
        <v>40819</v>
      </c>
      <c r="AD29" s="19">
        <v>12030</v>
      </c>
      <c r="AE29" s="19">
        <v>9144</v>
      </c>
      <c r="AF29" s="19">
        <v>8867</v>
      </c>
      <c r="AG29" s="19">
        <v>8494</v>
      </c>
      <c r="AH29" s="19">
        <v>10833</v>
      </c>
      <c r="AI29" s="19">
        <v>36710</v>
      </c>
      <c r="AJ29" s="19">
        <v>86528</v>
      </c>
      <c r="AK29" s="19">
        <v>113442</v>
      </c>
      <c r="AL29" s="74">
        <f t="shared" si="4"/>
        <v>625161</v>
      </c>
      <c r="AM29" s="74">
        <f t="shared" si="5"/>
        <v>625161</v>
      </c>
      <c r="AN29" s="74">
        <f t="shared" si="6"/>
        <v>0</v>
      </c>
      <c r="AO29" s="13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164"/>
    </row>
    <row r="30" spans="1:222" s="75" customFormat="1" ht="25.15" customHeight="1" x14ac:dyDescent="0.25">
      <c r="A30" s="14">
        <v>12</v>
      </c>
      <c r="B30" s="20" t="s">
        <v>103</v>
      </c>
      <c r="C30" s="15" t="s">
        <v>129</v>
      </c>
      <c r="D30" s="15" t="s">
        <v>130</v>
      </c>
      <c r="E30" s="15" t="s">
        <v>131</v>
      </c>
      <c r="F30" s="15" t="s">
        <v>97</v>
      </c>
      <c r="G30" s="15" t="s">
        <v>98</v>
      </c>
      <c r="H30" s="9" t="s">
        <v>38</v>
      </c>
      <c r="I30" s="9" t="s">
        <v>39</v>
      </c>
      <c r="J30" s="15" t="s">
        <v>132</v>
      </c>
      <c r="K30" s="9" t="s">
        <v>40</v>
      </c>
      <c r="L30" s="10" t="s">
        <v>555</v>
      </c>
      <c r="M30" s="10" t="s">
        <v>46</v>
      </c>
      <c r="N30" s="15" t="s">
        <v>42</v>
      </c>
      <c r="O30" s="16">
        <v>111</v>
      </c>
      <c r="P30" s="17"/>
      <c r="Q30" s="17" t="s">
        <v>391</v>
      </c>
      <c r="R30" s="12">
        <v>45658</v>
      </c>
      <c r="S30" s="12">
        <v>46022</v>
      </c>
      <c r="T30" s="236"/>
      <c r="U30" s="156" t="s">
        <v>45</v>
      </c>
      <c r="V30" s="146">
        <v>100</v>
      </c>
      <c r="W30" s="146">
        <v>0</v>
      </c>
      <c r="X30" s="157">
        <f t="shared" ref="X30" si="7">V30+W30</f>
        <v>100</v>
      </c>
      <c r="Y30" s="20"/>
      <c r="Z30" s="19">
        <v>21750</v>
      </c>
      <c r="AA30" s="19">
        <v>17593</v>
      </c>
      <c r="AB30" s="19">
        <v>17147</v>
      </c>
      <c r="AC30" s="19">
        <v>10607</v>
      </c>
      <c r="AD30" s="19">
        <v>3740</v>
      </c>
      <c r="AE30" s="19">
        <v>2746</v>
      </c>
      <c r="AF30" s="19">
        <v>2414</v>
      </c>
      <c r="AG30" s="19">
        <v>539</v>
      </c>
      <c r="AH30" s="19">
        <v>2700</v>
      </c>
      <c r="AI30" s="19">
        <v>10831</v>
      </c>
      <c r="AJ30" s="19">
        <v>18567</v>
      </c>
      <c r="AK30" s="19">
        <v>22379</v>
      </c>
      <c r="AL30" s="74">
        <f t="shared" si="4"/>
        <v>131013</v>
      </c>
      <c r="AM30" s="74">
        <f t="shared" si="5"/>
        <v>131013</v>
      </c>
      <c r="AN30" s="74">
        <f t="shared" si="6"/>
        <v>0</v>
      </c>
      <c r="AO30" s="13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164"/>
    </row>
    <row r="31" spans="1:222" ht="25.15" customHeight="1" x14ac:dyDescent="0.25">
      <c r="A31" s="158">
        <v>1</v>
      </c>
      <c r="B31" s="159" t="s">
        <v>133</v>
      </c>
      <c r="C31" s="160" t="s">
        <v>411</v>
      </c>
      <c r="D31" s="160"/>
      <c r="E31" s="110" t="s">
        <v>136</v>
      </c>
      <c r="F31" s="160" t="s">
        <v>137</v>
      </c>
      <c r="G31" s="160" t="s">
        <v>138</v>
      </c>
      <c r="H31" s="108" t="s">
        <v>38</v>
      </c>
      <c r="I31" s="108" t="s">
        <v>135</v>
      </c>
      <c r="J31" s="160" t="s">
        <v>132</v>
      </c>
      <c r="K31" s="107" t="s">
        <v>40</v>
      </c>
      <c r="L31" s="110" t="s">
        <v>555</v>
      </c>
      <c r="M31" s="110" t="s">
        <v>46</v>
      </c>
      <c r="N31" s="107" t="s">
        <v>42</v>
      </c>
      <c r="O31" s="161">
        <v>155</v>
      </c>
      <c r="P31" s="161"/>
      <c r="Q31" s="162" t="s">
        <v>139</v>
      </c>
      <c r="R31" s="112">
        <v>45658</v>
      </c>
      <c r="S31" s="112">
        <v>46022</v>
      </c>
      <c r="T31" s="246" t="s">
        <v>336</v>
      </c>
      <c r="U31" s="136" t="s">
        <v>45</v>
      </c>
      <c r="V31" s="137">
        <v>100</v>
      </c>
      <c r="W31" s="137">
        <v>0</v>
      </c>
      <c r="X31" s="54">
        <f t="shared" si="3"/>
        <v>100</v>
      </c>
      <c r="Y31" s="181"/>
      <c r="Z31" s="163">
        <v>36299</v>
      </c>
      <c r="AA31" s="163">
        <v>24319</v>
      </c>
      <c r="AB31" s="163">
        <v>21390</v>
      </c>
      <c r="AC31" s="163">
        <v>13787</v>
      </c>
      <c r="AD31" s="163">
        <v>3652</v>
      </c>
      <c r="AE31" s="163"/>
      <c r="AF31" s="163">
        <v>3476</v>
      </c>
      <c r="AG31" s="163">
        <v>301</v>
      </c>
      <c r="AH31" s="163">
        <v>3696</v>
      </c>
      <c r="AI31" s="163">
        <v>11747</v>
      </c>
      <c r="AJ31" s="163">
        <v>27178</v>
      </c>
      <c r="AK31" s="163">
        <v>32411</v>
      </c>
      <c r="AL31" s="117">
        <f t="shared" si="4"/>
        <v>178256</v>
      </c>
      <c r="AM31" s="74">
        <f t="shared" si="5"/>
        <v>178256</v>
      </c>
      <c r="AN31" s="74">
        <f t="shared" si="6"/>
        <v>0</v>
      </c>
      <c r="AO31" s="13"/>
    </row>
    <row r="32" spans="1:222" ht="25.15" customHeight="1" x14ac:dyDescent="0.25">
      <c r="A32" s="14">
        <v>2</v>
      </c>
      <c r="B32" s="20" t="s">
        <v>133</v>
      </c>
      <c r="C32" s="8" t="s">
        <v>140</v>
      </c>
      <c r="D32" s="21"/>
      <c r="E32" s="8" t="s">
        <v>141</v>
      </c>
      <c r="F32" s="15" t="s">
        <v>137</v>
      </c>
      <c r="G32" s="15" t="s">
        <v>138</v>
      </c>
      <c r="H32" s="9" t="s">
        <v>38</v>
      </c>
      <c r="I32" s="9" t="s">
        <v>135</v>
      </c>
      <c r="J32" s="8" t="s">
        <v>132</v>
      </c>
      <c r="K32" s="8" t="s">
        <v>40</v>
      </c>
      <c r="L32" s="10" t="s">
        <v>555</v>
      </c>
      <c r="M32" s="10" t="s">
        <v>46</v>
      </c>
      <c r="N32" s="8" t="s">
        <v>42</v>
      </c>
      <c r="O32" s="6">
        <v>190</v>
      </c>
      <c r="P32" s="6"/>
      <c r="Q32" s="58" t="s">
        <v>142</v>
      </c>
      <c r="R32" s="12">
        <v>45658</v>
      </c>
      <c r="S32" s="12">
        <v>46022</v>
      </c>
      <c r="T32" s="247"/>
      <c r="U32" s="6" t="s">
        <v>45</v>
      </c>
      <c r="V32" s="54">
        <v>100</v>
      </c>
      <c r="W32" s="54">
        <v>0</v>
      </c>
      <c r="X32" s="54">
        <f t="shared" si="3"/>
        <v>100</v>
      </c>
      <c r="Y32" s="182"/>
      <c r="Z32" s="74">
        <v>49048</v>
      </c>
      <c r="AA32" s="74">
        <v>26888</v>
      </c>
      <c r="AB32" s="74">
        <v>20446</v>
      </c>
      <c r="AC32" s="74">
        <v>7852</v>
      </c>
      <c r="AD32" s="74">
        <v>933</v>
      </c>
      <c r="AE32" s="74">
        <v>208</v>
      </c>
      <c r="AF32" s="74">
        <v>0</v>
      </c>
      <c r="AG32" s="74">
        <v>933</v>
      </c>
      <c r="AH32" s="74">
        <v>1005</v>
      </c>
      <c r="AI32" s="74">
        <v>25446</v>
      </c>
      <c r="AJ32" s="74">
        <v>31592</v>
      </c>
      <c r="AK32" s="74">
        <v>33250</v>
      </c>
      <c r="AL32" s="74">
        <f t="shared" si="4"/>
        <v>197601</v>
      </c>
      <c r="AM32" s="74">
        <f t="shared" si="5"/>
        <v>197601</v>
      </c>
      <c r="AN32" s="74">
        <f t="shared" si="6"/>
        <v>0</v>
      </c>
      <c r="AO32" s="13"/>
    </row>
    <row r="33" spans="1:41" ht="25.15" customHeight="1" x14ac:dyDescent="0.25">
      <c r="A33" s="14">
        <v>3</v>
      </c>
      <c r="B33" s="20" t="s">
        <v>133</v>
      </c>
      <c r="C33" s="8" t="s">
        <v>140</v>
      </c>
      <c r="D33" s="21"/>
      <c r="E33" s="8" t="s">
        <v>620</v>
      </c>
      <c r="F33" s="15" t="s">
        <v>137</v>
      </c>
      <c r="G33" s="15" t="s">
        <v>138</v>
      </c>
      <c r="H33" s="9" t="s">
        <v>38</v>
      </c>
      <c r="I33" s="9" t="s">
        <v>135</v>
      </c>
      <c r="J33" s="8" t="s">
        <v>132</v>
      </c>
      <c r="K33" s="8" t="s">
        <v>40</v>
      </c>
      <c r="L33" s="10" t="s">
        <v>555</v>
      </c>
      <c r="M33" s="8" t="s">
        <v>119</v>
      </c>
      <c r="N33" s="8" t="s">
        <v>42</v>
      </c>
      <c r="O33" s="6"/>
      <c r="P33" s="6" t="s">
        <v>143</v>
      </c>
      <c r="Q33" s="58" t="s">
        <v>144</v>
      </c>
      <c r="R33" s="12">
        <v>45658</v>
      </c>
      <c r="S33" s="12">
        <v>46022</v>
      </c>
      <c r="T33" s="247"/>
      <c r="U33" s="6" t="s">
        <v>45</v>
      </c>
      <c r="V33" s="54">
        <v>100</v>
      </c>
      <c r="W33" s="54">
        <v>0</v>
      </c>
      <c r="X33" s="54">
        <f t="shared" si="3"/>
        <v>100</v>
      </c>
      <c r="Y33" s="182"/>
      <c r="Z33" s="74">
        <v>7</v>
      </c>
      <c r="AA33" s="74">
        <v>12</v>
      </c>
      <c r="AB33" s="74">
        <v>12</v>
      </c>
      <c r="AC33" s="74">
        <v>12</v>
      </c>
      <c r="AD33" s="74">
        <v>12</v>
      </c>
      <c r="AE33" s="232">
        <v>40</v>
      </c>
      <c r="AF33" s="243"/>
      <c r="AG33" s="243"/>
      <c r="AH33" s="243"/>
      <c r="AI33" s="243"/>
      <c r="AJ33" s="243"/>
      <c r="AK33" s="233"/>
      <c r="AL33" s="74">
        <f t="shared" si="4"/>
        <v>95</v>
      </c>
      <c r="AM33" s="74">
        <f t="shared" si="5"/>
        <v>95</v>
      </c>
      <c r="AN33" s="74">
        <f t="shared" si="6"/>
        <v>0</v>
      </c>
      <c r="AO33" s="13"/>
    </row>
    <row r="34" spans="1:41" ht="25.15" customHeight="1" x14ac:dyDescent="0.25">
      <c r="A34" s="14">
        <v>4</v>
      </c>
      <c r="B34" s="20" t="s">
        <v>133</v>
      </c>
      <c r="C34" s="8" t="s">
        <v>145</v>
      </c>
      <c r="D34" s="8"/>
      <c r="E34" s="8" t="s">
        <v>146</v>
      </c>
      <c r="F34" s="8" t="s">
        <v>134</v>
      </c>
      <c r="G34" s="8" t="s">
        <v>619</v>
      </c>
      <c r="H34" s="9" t="s">
        <v>38</v>
      </c>
      <c r="I34" s="9" t="s">
        <v>135</v>
      </c>
      <c r="J34" s="8" t="s">
        <v>132</v>
      </c>
      <c r="K34" s="8" t="s">
        <v>40</v>
      </c>
      <c r="L34" s="10" t="s">
        <v>555</v>
      </c>
      <c r="M34" s="8" t="s">
        <v>46</v>
      </c>
      <c r="N34" s="8" t="s">
        <v>42</v>
      </c>
      <c r="O34" s="6">
        <v>111</v>
      </c>
      <c r="P34" s="6"/>
      <c r="Q34" s="58" t="s">
        <v>147</v>
      </c>
      <c r="R34" s="12">
        <v>45658</v>
      </c>
      <c r="S34" s="12">
        <v>46022</v>
      </c>
      <c r="T34" s="247"/>
      <c r="U34" s="6" t="s">
        <v>45</v>
      </c>
      <c r="V34" s="54">
        <v>100</v>
      </c>
      <c r="W34" s="54">
        <v>0</v>
      </c>
      <c r="X34" s="54">
        <f t="shared" si="3"/>
        <v>100</v>
      </c>
      <c r="Y34" s="182"/>
      <c r="Z34" s="74">
        <v>33099</v>
      </c>
      <c r="AA34" s="74">
        <v>30991</v>
      </c>
      <c r="AB34" s="74">
        <v>25773</v>
      </c>
      <c r="AC34" s="74">
        <v>14007</v>
      </c>
      <c r="AD34" s="74">
        <v>1716</v>
      </c>
      <c r="AE34" s="74">
        <v>1905</v>
      </c>
      <c r="AF34" s="74">
        <v>1905</v>
      </c>
      <c r="AG34" s="74">
        <v>1894</v>
      </c>
      <c r="AH34" s="74">
        <v>1970</v>
      </c>
      <c r="AI34" s="74">
        <v>7820</v>
      </c>
      <c r="AJ34" s="74">
        <v>30991</v>
      </c>
      <c r="AK34" s="74">
        <v>28314</v>
      </c>
      <c r="AL34" s="74">
        <f t="shared" si="4"/>
        <v>180385</v>
      </c>
      <c r="AM34" s="74">
        <f t="shared" si="5"/>
        <v>180385</v>
      </c>
      <c r="AN34" s="74">
        <f t="shared" si="6"/>
        <v>0</v>
      </c>
      <c r="AO34" s="13"/>
    </row>
    <row r="35" spans="1:41" ht="25.15" customHeight="1" x14ac:dyDescent="0.25">
      <c r="A35" s="14">
        <v>1</v>
      </c>
      <c r="B35" s="20" t="s">
        <v>384</v>
      </c>
      <c r="C35" s="15" t="s">
        <v>385</v>
      </c>
      <c r="D35" s="15"/>
      <c r="E35" s="15" t="s">
        <v>148</v>
      </c>
      <c r="F35" s="15" t="s">
        <v>149</v>
      </c>
      <c r="G35" s="15" t="s">
        <v>150</v>
      </c>
      <c r="H35" s="9" t="s">
        <v>38</v>
      </c>
      <c r="I35" s="9" t="s">
        <v>39</v>
      </c>
      <c r="J35" s="8" t="s">
        <v>132</v>
      </c>
      <c r="K35" s="15" t="s">
        <v>40</v>
      </c>
      <c r="L35" s="10" t="s">
        <v>555</v>
      </c>
      <c r="M35" s="10" t="s">
        <v>46</v>
      </c>
      <c r="N35" s="15" t="s">
        <v>42</v>
      </c>
      <c r="O35" s="16">
        <v>439</v>
      </c>
      <c r="P35" s="17"/>
      <c r="Q35" s="17" t="s">
        <v>151</v>
      </c>
      <c r="R35" s="12">
        <v>45658</v>
      </c>
      <c r="S35" s="12">
        <v>46022</v>
      </c>
      <c r="T35" s="249" t="s">
        <v>336</v>
      </c>
      <c r="U35" s="18" t="s">
        <v>787</v>
      </c>
      <c r="V35" s="22">
        <v>23.82</v>
      </c>
      <c r="W35" s="22">
        <v>76.180000000000007</v>
      </c>
      <c r="X35" s="54">
        <f t="shared" si="3"/>
        <v>100</v>
      </c>
      <c r="Y35" s="182"/>
      <c r="Z35" s="19">
        <v>52509</v>
      </c>
      <c r="AA35" s="19">
        <v>30815</v>
      </c>
      <c r="AB35" s="19">
        <v>28900</v>
      </c>
      <c r="AC35" s="19">
        <v>14436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18630</v>
      </c>
      <c r="AJ35" s="19">
        <v>42467</v>
      </c>
      <c r="AK35" s="19">
        <v>46316</v>
      </c>
      <c r="AL35" s="74">
        <f t="shared" si="4"/>
        <v>234073</v>
      </c>
      <c r="AM35" s="74">
        <f t="shared" si="5"/>
        <v>55756</v>
      </c>
      <c r="AN35" s="74">
        <f t="shared" si="6"/>
        <v>178317</v>
      </c>
      <c r="AO35" s="13"/>
    </row>
    <row r="36" spans="1:41" ht="25.15" customHeight="1" x14ac:dyDescent="0.25">
      <c r="A36" s="14">
        <v>2</v>
      </c>
      <c r="B36" s="20" t="s">
        <v>384</v>
      </c>
      <c r="C36" s="15" t="s">
        <v>385</v>
      </c>
      <c r="D36" s="15" t="s">
        <v>153</v>
      </c>
      <c r="E36" s="15" t="s">
        <v>152</v>
      </c>
      <c r="F36" s="15" t="s">
        <v>149</v>
      </c>
      <c r="G36" s="15" t="s">
        <v>150</v>
      </c>
      <c r="H36" s="9" t="s">
        <v>38</v>
      </c>
      <c r="I36" s="9" t="s">
        <v>39</v>
      </c>
      <c r="J36" s="8" t="s">
        <v>132</v>
      </c>
      <c r="K36" s="15" t="s">
        <v>40</v>
      </c>
      <c r="L36" s="10" t="s">
        <v>555</v>
      </c>
      <c r="M36" s="10" t="s">
        <v>46</v>
      </c>
      <c r="N36" s="15" t="s">
        <v>42</v>
      </c>
      <c r="O36" s="16">
        <v>274</v>
      </c>
      <c r="P36" s="16"/>
      <c r="Q36" s="17" t="s">
        <v>154</v>
      </c>
      <c r="R36" s="12">
        <v>45658</v>
      </c>
      <c r="S36" s="12">
        <v>46022</v>
      </c>
      <c r="T36" s="249"/>
      <c r="U36" s="18" t="s">
        <v>45</v>
      </c>
      <c r="V36" s="22">
        <v>100</v>
      </c>
      <c r="W36" s="22">
        <v>0</v>
      </c>
      <c r="X36" s="54">
        <f t="shared" si="3"/>
        <v>100</v>
      </c>
      <c r="Y36" s="182"/>
      <c r="Z36" s="19">
        <v>35098</v>
      </c>
      <c r="AA36" s="19">
        <v>27922</v>
      </c>
      <c r="AB36" s="19">
        <v>23512</v>
      </c>
      <c r="AC36" s="19">
        <v>12974</v>
      </c>
      <c r="AD36" s="19">
        <v>5359</v>
      </c>
      <c r="AE36" s="19">
        <v>5069</v>
      </c>
      <c r="AF36" s="19">
        <v>2302</v>
      </c>
      <c r="AG36" s="19">
        <v>3029</v>
      </c>
      <c r="AH36" s="19">
        <v>4242</v>
      </c>
      <c r="AI36" s="19">
        <v>13632</v>
      </c>
      <c r="AJ36" s="19">
        <v>25134</v>
      </c>
      <c r="AK36" s="19">
        <v>33957</v>
      </c>
      <c r="AL36" s="74">
        <f t="shared" si="4"/>
        <v>192230</v>
      </c>
      <c r="AM36" s="74">
        <f t="shared" si="5"/>
        <v>192230</v>
      </c>
      <c r="AN36" s="74">
        <f t="shared" si="6"/>
        <v>0</v>
      </c>
      <c r="AO36" s="13"/>
    </row>
    <row r="37" spans="1:41" ht="25.15" customHeight="1" x14ac:dyDescent="0.25">
      <c r="A37" s="14">
        <v>3</v>
      </c>
      <c r="B37" s="20" t="s">
        <v>384</v>
      </c>
      <c r="C37" s="15" t="s">
        <v>385</v>
      </c>
      <c r="D37" s="15" t="s">
        <v>153</v>
      </c>
      <c r="E37" s="15" t="s">
        <v>155</v>
      </c>
      <c r="F37" s="15" t="s">
        <v>149</v>
      </c>
      <c r="G37" s="15" t="s">
        <v>150</v>
      </c>
      <c r="H37" s="9" t="s">
        <v>38</v>
      </c>
      <c r="I37" s="9" t="s">
        <v>39</v>
      </c>
      <c r="J37" s="8" t="s">
        <v>132</v>
      </c>
      <c r="K37" s="15" t="s">
        <v>40</v>
      </c>
      <c r="L37" s="10" t="s">
        <v>555</v>
      </c>
      <c r="M37" s="10" t="s">
        <v>46</v>
      </c>
      <c r="N37" s="15" t="s">
        <v>42</v>
      </c>
      <c r="O37" s="16">
        <v>176</v>
      </c>
      <c r="P37" s="16"/>
      <c r="Q37" s="17" t="s">
        <v>156</v>
      </c>
      <c r="R37" s="12">
        <v>45658</v>
      </c>
      <c r="S37" s="12">
        <v>46022</v>
      </c>
      <c r="T37" s="249"/>
      <c r="U37" s="18" t="s">
        <v>45</v>
      </c>
      <c r="V37" s="22">
        <v>100</v>
      </c>
      <c r="W37" s="22">
        <v>0</v>
      </c>
      <c r="X37" s="54">
        <f t="shared" si="3"/>
        <v>100</v>
      </c>
      <c r="Y37" s="182"/>
      <c r="Z37" s="19">
        <v>7613</v>
      </c>
      <c r="AA37" s="19">
        <v>6254</v>
      </c>
      <c r="AB37" s="19">
        <v>5492</v>
      </c>
      <c r="AC37" s="19">
        <v>3212</v>
      </c>
      <c r="AD37" s="19">
        <v>1403</v>
      </c>
      <c r="AE37" s="19">
        <v>1351</v>
      </c>
      <c r="AF37" s="19">
        <v>602</v>
      </c>
      <c r="AG37" s="19">
        <v>778</v>
      </c>
      <c r="AH37" s="19">
        <v>941</v>
      </c>
      <c r="AI37" s="19">
        <v>3498</v>
      </c>
      <c r="AJ37" s="19">
        <v>5955</v>
      </c>
      <c r="AK37" s="19">
        <v>7242</v>
      </c>
      <c r="AL37" s="74">
        <f t="shared" si="4"/>
        <v>44341</v>
      </c>
      <c r="AM37" s="74">
        <f t="shared" si="5"/>
        <v>44341</v>
      </c>
      <c r="AN37" s="74">
        <f t="shared" si="6"/>
        <v>0</v>
      </c>
      <c r="AO37" s="13"/>
    </row>
    <row r="38" spans="1:41" ht="25.15" customHeight="1" x14ac:dyDescent="0.25">
      <c r="A38" s="14">
        <v>4</v>
      </c>
      <c r="B38" s="20" t="s">
        <v>384</v>
      </c>
      <c r="C38" s="15" t="s">
        <v>385</v>
      </c>
      <c r="D38" s="15" t="s">
        <v>157</v>
      </c>
      <c r="E38" s="15" t="s">
        <v>158</v>
      </c>
      <c r="F38" s="15" t="s">
        <v>149</v>
      </c>
      <c r="G38" s="15" t="s">
        <v>150</v>
      </c>
      <c r="H38" s="9" t="s">
        <v>38</v>
      </c>
      <c r="I38" s="9" t="s">
        <v>39</v>
      </c>
      <c r="J38" s="8" t="s">
        <v>132</v>
      </c>
      <c r="K38" s="15" t="s">
        <v>40</v>
      </c>
      <c r="L38" s="10" t="s">
        <v>555</v>
      </c>
      <c r="M38" s="10" t="s">
        <v>46</v>
      </c>
      <c r="N38" s="15" t="s">
        <v>42</v>
      </c>
      <c r="O38" s="16">
        <v>120</v>
      </c>
      <c r="P38" s="16"/>
      <c r="Q38" s="17" t="s">
        <v>159</v>
      </c>
      <c r="R38" s="12">
        <v>45658</v>
      </c>
      <c r="S38" s="12">
        <v>46022</v>
      </c>
      <c r="T38" s="249"/>
      <c r="U38" s="18" t="s">
        <v>45</v>
      </c>
      <c r="V38" s="22">
        <v>100</v>
      </c>
      <c r="W38" s="22">
        <v>0</v>
      </c>
      <c r="X38" s="54">
        <f t="shared" si="3"/>
        <v>100</v>
      </c>
      <c r="Y38" s="182"/>
      <c r="Z38" s="19">
        <v>11880</v>
      </c>
      <c r="AA38" s="19">
        <v>12201</v>
      </c>
      <c r="AB38" s="19">
        <v>8307</v>
      </c>
      <c r="AC38" s="19">
        <v>6781</v>
      </c>
      <c r="AD38" s="19">
        <v>3807</v>
      </c>
      <c r="AE38" s="19">
        <v>2713</v>
      </c>
      <c r="AF38" s="19">
        <v>1689</v>
      </c>
      <c r="AG38" s="19">
        <v>3586</v>
      </c>
      <c r="AH38" s="19">
        <v>2557</v>
      </c>
      <c r="AI38" s="19">
        <v>6937</v>
      </c>
      <c r="AJ38" s="19">
        <v>9936</v>
      </c>
      <c r="AK38" s="19">
        <v>11989</v>
      </c>
      <c r="AL38" s="74">
        <f t="shared" si="4"/>
        <v>82383</v>
      </c>
      <c r="AM38" s="74">
        <f t="shared" si="5"/>
        <v>82383</v>
      </c>
      <c r="AN38" s="74">
        <f t="shared" si="6"/>
        <v>0</v>
      </c>
      <c r="AO38" s="13"/>
    </row>
    <row r="39" spans="1:41" s="139" customFormat="1" ht="25.15" customHeight="1" x14ac:dyDescent="0.25">
      <c r="A39" s="125">
        <v>1</v>
      </c>
      <c r="B39" s="126" t="s">
        <v>160</v>
      </c>
      <c r="C39" s="126" t="s">
        <v>161</v>
      </c>
      <c r="D39" s="127"/>
      <c r="E39" s="126" t="s">
        <v>162</v>
      </c>
      <c r="F39" s="128" t="s">
        <v>163</v>
      </c>
      <c r="G39" s="126" t="s">
        <v>164</v>
      </c>
      <c r="H39" s="129" t="s">
        <v>38</v>
      </c>
      <c r="I39" s="129" t="s">
        <v>39</v>
      </c>
      <c r="J39" s="130" t="s">
        <v>132</v>
      </c>
      <c r="K39" s="131" t="s">
        <v>165</v>
      </c>
      <c r="L39" s="132" t="s">
        <v>555</v>
      </c>
      <c r="M39" s="130" t="s">
        <v>54</v>
      </c>
      <c r="N39" s="85" t="s">
        <v>42</v>
      </c>
      <c r="O39" s="133"/>
      <c r="P39" s="134" t="s">
        <v>166</v>
      </c>
      <c r="Q39" s="134" t="s">
        <v>167</v>
      </c>
      <c r="R39" s="135">
        <v>45658</v>
      </c>
      <c r="S39" s="135">
        <v>46022</v>
      </c>
      <c r="T39" s="244" t="s">
        <v>336</v>
      </c>
      <c r="U39" s="136" t="s">
        <v>45</v>
      </c>
      <c r="V39" s="137">
        <v>100</v>
      </c>
      <c r="W39" s="137">
        <v>0</v>
      </c>
      <c r="X39" s="54">
        <f t="shared" si="3"/>
        <v>100</v>
      </c>
      <c r="Y39" s="183"/>
      <c r="Z39" s="229">
        <v>13077</v>
      </c>
      <c r="AA39" s="230"/>
      <c r="AB39" s="231"/>
      <c r="AC39" s="138">
        <v>0</v>
      </c>
      <c r="AD39" s="138">
        <v>0</v>
      </c>
      <c r="AE39" s="138">
        <v>0</v>
      </c>
      <c r="AF39" s="138">
        <v>0</v>
      </c>
      <c r="AG39" s="138">
        <v>0</v>
      </c>
      <c r="AH39" s="138">
        <v>0</v>
      </c>
      <c r="AI39" s="229">
        <v>20000</v>
      </c>
      <c r="AJ39" s="230"/>
      <c r="AK39" s="231"/>
      <c r="AL39" s="74">
        <f t="shared" si="4"/>
        <v>33077</v>
      </c>
      <c r="AM39" s="74">
        <f t="shared" si="5"/>
        <v>33077</v>
      </c>
      <c r="AN39" s="74">
        <f t="shared" si="6"/>
        <v>0</v>
      </c>
      <c r="AO39" s="167"/>
    </row>
    <row r="40" spans="1:41" ht="25.15" customHeight="1" x14ac:dyDescent="0.25">
      <c r="A40" s="14">
        <v>2</v>
      </c>
      <c r="B40" s="20" t="s">
        <v>160</v>
      </c>
      <c r="C40" s="15" t="s">
        <v>168</v>
      </c>
      <c r="D40" s="8"/>
      <c r="E40" s="15" t="s">
        <v>169</v>
      </c>
      <c r="F40" s="73" t="s">
        <v>163</v>
      </c>
      <c r="G40" s="15" t="s">
        <v>164</v>
      </c>
      <c r="H40" s="9" t="s">
        <v>38</v>
      </c>
      <c r="I40" s="9" t="s">
        <v>39</v>
      </c>
      <c r="J40" s="8" t="s">
        <v>132</v>
      </c>
      <c r="K40" s="10" t="s">
        <v>165</v>
      </c>
      <c r="L40" s="10" t="s">
        <v>555</v>
      </c>
      <c r="M40" s="10" t="s">
        <v>46</v>
      </c>
      <c r="N40" s="10" t="s">
        <v>42</v>
      </c>
      <c r="O40" s="16">
        <v>549</v>
      </c>
      <c r="P40" s="16"/>
      <c r="Q40" s="17" t="s">
        <v>170</v>
      </c>
      <c r="R40" s="12">
        <v>45658</v>
      </c>
      <c r="S40" s="12">
        <v>46022</v>
      </c>
      <c r="T40" s="245"/>
      <c r="U40" s="18" t="s">
        <v>45</v>
      </c>
      <c r="V40" s="22">
        <v>100</v>
      </c>
      <c r="W40" s="22">
        <v>0</v>
      </c>
      <c r="X40" s="54">
        <f t="shared" si="3"/>
        <v>100</v>
      </c>
      <c r="Y40" s="84"/>
      <c r="Z40" s="19">
        <v>99234</v>
      </c>
      <c r="AA40" s="19">
        <v>54750</v>
      </c>
      <c r="AB40" s="19">
        <v>46829</v>
      </c>
      <c r="AC40" s="19">
        <v>28826</v>
      </c>
      <c r="AD40" s="19">
        <v>10926</v>
      </c>
      <c r="AE40" s="19">
        <v>6607</v>
      </c>
      <c r="AF40" s="19">
        <v>5924</v>
      </c>
      <c r="AG40" s="19">
        <v>5849</v>
      </c>
      <c r="AH40" s="19">
        <v>6787</v>
      </c>
      <c r="AI40" s="19">
        <v>26895</v>
      </c>
      <c r="AJ40" s="19">
        <v>67521</v>
      </c>
      <c r="AK40" s="19">
        <v>78332</v>
      </c>
      <c r="AL40" s="74">
        <f t="shared" si="4"/>
        <v>438480</v>
      </c>
      <c r="AM40" s="74">
        <f t="shared" si="5"/>
        <v>438480</v>
      </c>
      <c r="AN40" s="74">
        <f t="shared" si="6"/>
        <v>0</v>
      </c>
      <c r="AO40" s="13"/>
    </row>
    <row r="41" spans="1:41" ht="25.15" customHeight="1" x14ac:dyDescent="0.25">
      <c r="A41" s="14">
        <v>3</v>
      </c>
      <c r="B41" s="20" t="s">
        <v>160</v>
      </c>
      <c r="C41" s="15" t="s">
        <v>367</v>
      </c>
      <c r="D41" s="8"/>
      <c r="E41" s="15" t="s">
        <v>171</v>
      </c>
      <c r="F41" s="73" t="s">
        <v>163</v>
      </c>
      <c r="G41" s="15" t="s">
        <v>164</v>
      </c>
      <c r="H41" s="9" t="s">
        <v>38</v>
      </c>
      <c r="I41" s="9" t="s">
        <v>39</v>
      </c>
      <c r="J41" s="8" t="s">
        <v>132</v>
      </c>
      <c r="K41" s="10" t="s">
        <v>165</v>
      </c>
      <c r="L41" s="10" t="s">
        <v>555</v>
      </c>
      <c r="M41" s="15" t="s">
        <v>102</v>
      </c>
      <c r="N41" s="10" t="s">
        <v>42</v>
      </c>
      <c r="O41" s="16"/>
      <c r="P41" s="16" t="s">
        <v>172</v>
      </c>
      <c r="Q41" s="17" t="s">
        <v>173</v>
      </c>
      <c r="R41" s="12">
        <v>45658</v>
      </c>
      <c r="S41" s="12">
        <v>46022</v>
      </c>
      <c r="T41" s="245"/>
      <c r="U41" s="18" t="s">
        <v>45</v>
      </c>
      <c r="V41" s="22">
        <v>100</v>
      </c>
      <c r="W41" s="22">
        <v>0</v>
      </c>
      <c r="X41" s="54">
        <f t="shared" si="3"/>
        <v>100</v>
      </c>
      <c r="Y41" s="84"/>
      <c r="Z41" s="19">
        <v>1254</v>
      </c>
      <c r="AA41" s="19">
        <v>2002</v>
      </c>
      <c r="AB41" s="224">
        <v>5000</v>
      </c>
      <c r="AC41" s="225"/>
      <c r="AD41" s="225"/>
      <c r="AE41" s="225"/>
      <c r="AF41" s="225"/>
      <c r="AG41" s="225"/>
      <c r="AH41" s="225"/>
      <c r="AI41" s="225"/>
      <c r="AJ41" s="225"/>
      <c r="AK41" s="226"/>
      <c r="AL41" s="74">
        <f t="shared" si="4"/>
        <v>8256</v>
      </c>
      <c r="AM41" s="74">
        <f t="shared" si="5"/>
        <v>8256</v>
      </c>
      <c r="AN41" s="74">
        <f t="shared" si="6"/>
        <v>0</v>
      </c>
      <c r="AO41" s="13"/>
    </row>
    <row r="42" spans="1:41" ht="25.15" customHeight="1" x14ac:dyDescent="0.25">
      <c r="A42" s="14">
        <v>4</v>
      </c>
      <c r="B42" s="20" t="s">
        <v>160</v>
      </c>
      <c r="C42" s="15" t="s">
        <v>366</v>
      </c>
      <c r="D42" s="8" t="s">
        <v>113</v>
      </c>
      <c r="E42" s="15" t="s">
        <v>174</v>
      </c>
      <c r="F42" s="73" t="s">
        <v>163</v>
      </c>
      <c r="G42" s="15" t="s">
        <v>164</v>
      </c>
      <c r="H42" s="9" t="s">
        <v>38</v>
      </c>
      <c r="I42" s="9" t="s">
        <v>39</v>
      </c>
      <c r="J42" s="8" t="s">
        <v>132</v>
      </c>
      <c r="K42" s="10" t="s">
        <v>165</v>
      </c>
      <c r="L42" s="10" t="s">
        <v>555</v>
      </c>
      <c r="M42" s="7" t="s">
        <v>41</v>
      </c>
      <c r="N42" s="10" t="s">
        <v>42</v>
      </c>
      <c r="O42" s="6"/>
      <c r="P42" s="6" t="s">
        <v>175</v>
      </c>
      <c r="Q42" s="58" t="s">
        <v>176</v>
      </c>
      <c r="R42" s="12">
        <v>45658</v>
      </c>
      <c r="S42" s="12">
        <v>46022</v>
      </c>
      <c r="T42" s="246"/>
      <c r="U42" s="6" t="s">
        <v>45</v>
      </c>
      <c r="V42" s="54">
        <v>100</v>
      </c>
      <c r="W42" s="54">
        <v>0</v>
      </c>
      <c r="X42" s="54">
        <f t="shared" si="3"/>
        <v>100</v>
      </c>
      <c r="Y42" s="84"/>
      <c r="Z42" s="74">
        <v>8036</v>
      </c>
      <c r="AA42" s="74">
        <v>16020</v>
      </c>
      <c r="AB42" s="19">
        <v>5892</v>
      </c>
      <c r="AC42" s="232">
        <v>6165</v>
      </c>
      <c r="AD42" s="233"/>
      <c r="AE42" s="232">
        <v>8253</v>
      </c>
      <c r="AF42" s="233"/>
      <c r="AG42" s="232">
        <v>1416</v>
      </c>
      <c r="AH42" s="233"/>
      <c r="AI42" s="232">
        <v>14566</v>
      </c>
      <c r="AJ42" s="243"/>
      <c r="AK42" s="233"/>
      <c r="AL42" s="74">
        <f t="shared" si="4"/>
        <v>60348</v>
      </c>
      <c r="AM42" s="74">
        <f t="shared" si="5"/>
        <v>60348</v>
      </c>
      <c r="AN42" s="74">
        <f t="shared" si="6"/>
        <v>0</v>
      </c>
      <c r="AO42" s="13"/>
    </row>
    <row r="43" spans="1:41" ht="25.15" customHeight="1" x14ac:dyDescent="0.25">
      <c r="A43" s="14">
        <v>1</v>
      </c>
      <c r="B43" s="20" t="s">
        <v>177</v>
      </c>
      <c r="C43" s="15" t="s">
        <v>178</v>
      </c>
      <c r="D43" s="15" t="s">
        <v>181</v>
      </c>
      <c r="E43" s="15" t="s">
        <v>362</v>
      </c>
      <c r="F43" s="73" t="s">
        <v>179</v>
      </c>
      <c r="G43" s="15" t="s">
        <v>180</v>
      </c>
      <c r="H43" s="9" t="s">
        <v>38</v>
      </c>
      <c r="I43" s="9" t="s">
        <v>39</v>
      </c>
      <c r="J43" s="8" t="s">
        <v>132</v>
      </c>
      <c r="K43" s="15" t="s">
        <v>40</v>
      </c>
      <c r="L43" s="10" t="s">
        <v>555</v>
      </c>
      <c r="M43" s="8" t="s">
        <v>41</v>
      </c>
      <c r="N43" s="15" t="s">
        <v>42</v>
      </c>
      <c r="O43" s="16"/>
      <c r="P43" s="16" t="s">
        <v>182</v>
      </c>
      <c r="Q43" s="17" t="s">
        <v>183</v>
      </c>
      <c r="R43" s="12">
        <v>45658</v>
      </c>
      <c r="S43" s="12">
        <v>46022</v>
      </c>
      <c r="T43" s="227" t="s">
        <v>550</v>
      </c>
      <c r="U43" s="18" t="s">
        <v>787</v>
      </c>
      <c r="V43" s="22">
        <v>20</v>
      </c>
      <c r="W43" s="22">
        <v>80</v>
      </c>
      <c r="X43" s="54">
        <f t="shared" si="3"/>
        <v>100</v>
      </c>
      <c r="Y43" s="179"/>
      <c r="Z43" s="19">
        <v>18959</v>
      </c>
      <c r="AA43" s="19">
        <v>8627</v>
      </c>
      <c r="AB43" s="19">
        <v>9630</v>
      </c>
      <c r="AC43" s="19">
        <v>3157</v>
      </c>
      <c r="AD43" s="19">
        <v>3256</v>
      </c>
      <c r="AE43" s="19">
        <v>1518</v>
      </c>
      <c r="AF43" s="19">
        <v>1582</v>
      </c>
      <c r="AG43" s="19">
        <v>1568</v>
      </c>
      <c r="AH43" s="19">
        <v>1580</v>
      </c>
      <c r="AI43" s="19">
        <v>5616</v>
      </c>
      <c r="AJ43" s="19">
        <v>12234</v>
      </c>
      <c r="AK43" s="19">
        <v>14046</v>
      </c>
      <c r="AL43" s="74">
        <f t="shared" si="4"/>
        <v>81773</v>
      </c>
      <c r="AM43" s="74">
        <f t="shared" si="5"/>
        <v>16355</v>
      </c>
      <c r="AN43" s="74">
        <f t="shared" si="6"/>
        <v>65418</v>
      </c>
      <c r="AO43" s="13"/>
    </row>
    <row r="44" spans="1:41" ht="25.15" customHeight="1" x14ac:dyDescent="0.25">
      <c r="A44" s="14">
        <v>2</v>
      </c>
      <c r="B44" s="20" t="s">
        <v>177</v>
      </c>
      <c r="C44" s="15" t="s">
        <v>178</v>
      </c>
      <c r="D44" s="15"/>
      <c r="E44" s="15" t="s">
        <v>184</v>
      </c>
      <c r="F44" s="73" t="s">
        <v>179</v>
      </c>
      <c r="G44" s="15" t="s">
        <v>360</v>
      </c>
      <c r="H44" s="9" t="s">
        <v>38</v>
      </c>
      <c r="I44" s="9" t="s">
        <v>39</v>
      </c>
      <c r="J44" s="8" t="s">
        <v>132</v>
      </c>
      <c r="K44" s="15" t="s">
        <v>40</v>
      </c>
      <c r="L44" s="10" t="s">
        <v>555</v>
      </c>
      <c r="M44" s="7" t="s">
        <v>41</v>
      </c>
      <c r="N44" s="15" t="s">
        <v>42</v>
      </c>
      <c r="O44" s="16"/>
      <c r="P44" s="17" t="s">
        <v>185</v>
      </c>
      <c r="Q44" s="17" t="s">
        <v>186</v>
      </c>
      <c r="R44" s="12">
        <v>45658</v>
      </c>
      <c r="S44" s="12">
        <v>46022</v>
      </c>
      <c r="T44" s="228"/>
      <c r="U44" s="18" t="s">
        <v>787</v>
      </c>
      <c r="V44" s="22">
        <v>50</v>
      </c>
      <c r="W44" s="22">
        <v>50</v>
      </c>
      <c r="X44" s="54">
        <f t="shared" si="3"/>
        <v>100</v>
      </c>
      <c r="Y44" s="179"/>
      <c r="Z44" s="19">
        <v>5045</v>
      </c>
      <c r="AA44" s="19">
        <v>7681</v>
      </c>
      <c r="AB44" s="19">
        <v>20257</v>
      </c>
      <c r="AC44" s="19">
        <v>2752</v>
      </c>
      <c r="AD44" s="19">
        <v>1921</v>
      </c>
      <c r="AE44" s="19">
        <v>331</v>
      </c>
      <c r="AF44" s="19">
        <v>546</v>
      </c>
      <c r="AG44" s="19">
        <v>604</v>
      </c>
      <c r="AH44" s="19">
        <v>1825</v>
      </c>
      <c r="AI44" s="19">
        <v>746</v>
      </c>
      <c r="AJ44" s="19">
        <v>2070</v>
      </c>
      <c r="AK44" s="19">
        <v>3098</v>
      </c>
      <c r="AL44" s="74">
        <f t="shared" si="4"/>
        <v>46876</v>
      </c>
      <c r="AM44" s="74">
        <f t="shared" si="5"/>
        <v>23438</v>
      </c>
      <c r="AN44" s="74">
        <f t="shared" si="6"/>
        <v>23438</v>
      </c>
      <c r="AO44" s="13"/>
    </row>
    <row r="45" spans="1:41" ht="25.15" customHeight="1" x14ac:dyDescent="0.25">
      <c r="A45" s="14">
        <v>3</v>
      </c>
      <c r="B45" s="20" t="s">
        <v>177</v>
      </c>
      <c r="C45" s="15" t="s">
        <v>178</v>
      </c>
      <c r="D45" s="15" t="s">
        <v>187</v>
      </c>
      <c r="E45" s="15" t="s">
        <v>365</v>
      </c>
      <c r="F45" s="73" t="s">
        <v>179</v>
      </c>
      <c r="G45" s="15" t="s">
        <v>180</v>
      </c>
      <c r="H45" s="9" t="s">
        <v>38</v>
      </c>
      <c r="I45" s="9" t="s">
        <v>39</v>
      </c>
      <c r="J45" s="8" t="s">
        <v>132</v>
      </c>
      <c r="K45" s="15" t="s">
        <v>40</v>
      </c>
      <c r="L45" s="10" t="s">
        <v>555</v>
      </c>
      <c r="M45" s="7" t="s">
        <v>41</v>
      </c>
      <c r="N45" s="15" t="s">
        <v>42</v>
      </c>
      <c r="O45" s="16"/>
      <c r="P45" s="16" t="s">
        <v>359</v>
      </c>
      <c r="Q45" s="17" t="s">
        <v>188</v>
      </c>
      <c r="R45" s="12">
        <v>45658</v>
      </c>
      <c r="S45" s="12">
        <v>46022</v>
      </c>
      <c r="T45" s="228"/>
      <c r="U45" s="18" t="s">
        <v>45</v>
      </c>
      <c r="V45" s="22">
        <v>100</v>
      </c>
      <c r="W45" s="22">
        <v>0</v>
      </c>
      <c r="X45" s="54">
        <f t="shared" si="3"/>
        <v>100</v>
      </c>
      <c r="Y45" s="179"/>
      <c r="Z45" s="19">
        <v>11087</v>
      </c>
      <c r="AA45" s="19">
        <v>10942</v>
      </c>
      <c r="AB45" s="19">
        <v>30402</v>
      </c>
      <c r="AC45" s="19">
        <v>3839</v>
      </c>
      <c r="AD45" s="19">
        <v>1244</v>
      </c>
      <c r="AE45" s="224">
        <v>1638</v>
      </c>
      <c r="AF45" s="225"/>
      <c r="AG45" s="226"/>
      <c r="AH45" s="224">
        <v>5455</v>
      </c>
      <c r="AI45" s="225"/>
      <c r="AJ45" s="226"/>
      <c r="AK45" s="19">
        <v>11087</v>
      </c>
      <c r="AL45" s="74">
        <f t="shared" si="4"/>
        <v>75694</v>
      </c>
      <c r="AM45" s="74">
        <f t="shared" si="5"/>
        <v>75694</v>
      </c>
      <c r="AN45" s="74">
        <f t="shared" si="6"/>
        <v>0</v>
      </c>
      <c r="AO45" s="13"/>
    </row>
    <row r="46" spans="1:41" ht="25.15" customHeight="1" x14ac:dyDescent="0.25">
      <c r="A46" s="14">
        <v>4</v>
      </c>
      <c r="B46" s="20" t="s">
        <v>177</v>
      </c>
      <c r="C46" s="15" t="s">
        <v>178</v>
      </c>
      <c r="D46" s="15" t="s">
        <v>189</v>
      </c>
      <c r="E46" s="15" t="s">
        <v>363</v>
      </c>
      <c r="F46" s="73" t="s">
        <v>179</v>
      </c>
      <c r="G46" s="15" t="s">
        <v>180</v>
      </c>
      <c r="H46" s="9" t="s">
        <v>38</v>
      </c>
      <c r="I46" s="9" t="s">
        <v>39</v>
      </c>
      <c r="J46" s="8" t="s">
        <v>132</v>
      </c>
      <c r="K46" s="15" t="s">
        <v>40</v>
      </c>
      <c r="L46" s="10" t="s">
        <v>555</v>
      </c>
      <c r="M46" s="7" t="s">
        <v>41</v>
      </c>
      <c r="N46" s="15" t="s">
        <v>42</v>
      </c>
      <c r="O46" s="16"/>
      <c r="P46" s="16" t="s">
        <v>361</v>
      </c>
      <c r="Q46" s="17" t="s">
        <v>190</v>
      </c>
      <c r="R46" s="12">
        <v>45658</v>
      </c>
      <c r="S46" s="12">
        <v>46022</v>
      </c>
      <c r="T46" s="228"/>
      <c r="U46" s="18" t="s">
        <v>45</v>
      </c>
      <c r="V46" s="22">
        <v>100</v>
      </c>
      <c r="W46" s="22">
        <v>0</v>
      </c>
      <c r="X46" s="54">
        <f t="shared" si="3"/>
        <v>100</v>
      </c>
      <c r="Y46" s="179"/>
      <c r="Z46" s="19">
        <v>853</v>
      </c>
      <c r="AA46" s="19">
        <v>4943</v>
      </c>
      <c r="AB46" s="19">
        <v>15115</v>
      </c>
      <c r="AC46" s="19">
        <v>926</v>
      </c>
      <c r="AD46" s="19">
        <v>1622</v>
      </c>
      <c r="AE46" s="19">
        <v>11</v>
      </c>
      <c r="AF46" s="224">
        <v>29</v>
      </c>
      <c r="AG46" s="226"/>
      <c r="AH46" s="224">
        <v>1230</v>
      </c>
      <c r="AI46" s="226"/>
      <c r="AJ46" s="224">
        <v>3000</v>
      </c>
      <c r="AK46" s="226"/>
      <c r="AL46" s="74">
        <f t="shared" si="4"/>
        <v>27729</v>
      </c>
      <c r="AM46" s="74">
        <f t="shared" si="5"/>
        <v>27729</v>
      </c>
      <c r="AN46" s="74">
        <f t="shared" si="6"/>
        <v>0</v>
      </c>
      <c r="AO46" s="13"/>
    </row>
    <row r="47" spans="1:41" ht="25.15" customHeight="1" x14ac:dyDescent="0.25">
      <c r="A47" s="14">
        <v>5</v>
      </c>
      <c r="B47" s="20" t="s">
        <v>177</v>
      </c>
      <c r="C47" s="15" t="s">
        <v>178</v>
      </c>
      <c r="D47" s="7"/>
      <c r="E47" s="15" t="s">
        <v>191</v>
      </c>
      <c r="F47" s="73" t="s">
        <v>179</v>
      </c>
      <c r="G47" s="15" t="s">
        <v>180</v>
      </c>
      <c r="H47" s="9" t="s">
        <v>38</v>
      </c>
      <c r="I47" s="9" t="s">
        <v>39</v>
      </c>
      <c r="J47" s="8" t="s">
        <v>132</v>
      </c>
      <c r="K47" s="15" t="s">
        <v>40</v>
      </c>
      <c r="L47" s="10" t="s">
        <v>555</v>
      </c>
      <c r="M47" s="15" t="s">
        <v>102</v>
      </c>
      <c r="N47" s="15" t="s">
        <v>42</v>
      </c>
      <c r="O47" s="16"/>
      <c r="P47" s="16" t="s">
        <v>618</v>
      </c>
      <c r="Q47" s="17" t="s">
        <v>192</v>
      </c>
      <c r="R47" s="12">
        <v>45658</v>
      </c>
      <c r="S47" s="12">
        <v>46022</v>
      </c>
      <c r="T47" s="228"/>
      <c r="U47" s="18" t="s">
        <v>787</v>
      </c>
      <c r="V47" s="22">
        <v>3</v>
      </c>
      <c r="W47" s="22">
        <v>97</v>
      </c>
      <c r="X47" s="54">
        <f t="shared" si="3"/>
        <v>100</v>
      </c>
      <c r="Y47" s="179"/>
      <c r="Z47" s="19">
        <v>2029</v>
      </c>
      <c r="AA47" s="19">
        <v>2982</v>
      </c>
      <c r="AB47" s="19">
        <v>1841</v>
      </c>
      <c r="AC47" s="19">
        <v>832</v>
      </c>
      <c r="AD47" s="19">
        <v>794</v>
      </c>
      <c r="AE47" s="19">
        <v>91</v>
      </c>
      <c r="AF47" s="19">
        <v>0</v>
      </c>
      <c r="AG47" s="19">
        <v>81</v>
      </c>
      <c r="AH47" s="19">
        <v>82</v>
      </c>
      <c r="AI47" s="19">
        <v>210</v>
      </c>
      <c r="AJ47" s="19">
        <v>868</v>
      </c>
      <c r="AK47" s="19">
        <v>3029</v>
      </c>
      <c r="AL47" s="74">
        <f t="shared" si="4"/>
        <v>12839</v>
      </c>
      <c r="AM47" s="74">
        <f t="shared" si="5"/>
        <v>385</v>
      </c>
      <c r="AN47" s="74">
        <f t="shared" si="6"/>
        <v>12454</v>
      </c>
      <c r="AO47" s="13"/>
    </row>
    <row r="48" spans="1:41" ht="25.15" customHeight="1" x14ac:dyDescent="0.25">
      <c r="A48" s="14">
        <v>6</v>
      </c>
      <c r="B48" s="20" t="s">
        <v>177</v>
      </c>
      <c r="C48" s="15" t="s">
        <v>178</v>
      </c>
      <c r="D48" s="15" t="s">
        <v>193</v>
      </c>
      <c r="E48" s="15" t="s">
        <v>194</v>
      </c>
      <c r="F48" s="73" t="s">
        <v>179</v>
      </c>
      <c r="G48" s="15" t="s">
        <v>180</v>
      </c>
      <c r="H48" s="9" t="s">
        <v>38</v>
      </c>
      <c r="I48" s="9" t="s">
        <v>39</v>
      </c>
      <c r="J48" s="8" t="s">
        <v>132</v>
      </c>
      <c r="K48" s="15" t="s">
        <v>40</v>
      </c>
      <c r="L48" s="10" t="s">
        <v>555</v>
      </c>
      <c r="M48" s="7" t="s">
        <v>41</v>
      </c>
      <c r="N48" s="15" t="s">
        <v>42</v>
      </c>
      <c r="O48" s="16"/>
      <c r="P48" s="16" t="s">
        <v>615</v>
      </c>
      <c r="Q48" s="17" t="s">
        <v>195</v>
      </c>
      <c r="R48" s="12">
        <v>45658</v>
      </c>
      <c r="S48" s="12">
        <v>46022</v>
      </c>
      <c r="T48" s="228"/>
      <c r="U48" s="18" t="s">
        <v>787</v>
      </c>
      <c r="V48" s="22">
        <v>20</v>
      </c>
      <c r="W48" s="22">
        <v>80</v>
      </c>
      <c r="X48" s="54">
        <f t="shared" si="3"/>
        <v>100</v>
      </c>
      <c r="Y48" s="179"/>
      <c r="Z48" s="19">
        <v>1593</v>
      </c>
      <c r="AA48" s="19">
        <v>2263</v>
      </c>
      <c r="AB48" s="19">
        <v>8202</v>
      </c>
      <c r="AC48" s="19">
        <v>35</v>
      </c>
      <c r="AD48" s="19">
        <v>285</v>
      </c>
      <c r="AE48" s="19">
        <v>320</v>
      </c>
      <c r="AF48" s="19">
        <v>128</v>
      </c>
      <c r="AG48" s="19">
        <v>93</v>
      </c>
      <c r="AH48" s="19">
        <v>163</v>
      </c>
      <c r="AI48" s="19">
        <v>198</v>
      </c>
      <c r="AJ48" s="19">
        <v>706</v>
      </c>
      <c r="AK48" s="19">
        <v>1593</v>
      </c>
      <c r="AL48" s="74">
        <f t="shared" si="4"/>
        <v>15579</v>
      </c>
      <c r="AM48" s="74">
        <f t="shared" si="5"/>
        <v>3116</v>
      </c>
      <c r="AN48" s="74">
        <f t="shared" si="6"/>
        <v>12463</v>
      </c>
      <c r="AO48" s="13"/>
    </row>
    <row r="49" spans="1:41" ht="25.15" customHeight="1" x14ac:dyDescent="0.25">
      <c r="A49" s="14">
        <v>7</v>
      </c>
      <c r="B49" s="20" t="s">
        <v>177</v>
      </c>
      <c r="C49" s="15" t="s">
        <v>178</v>
      </c>
      <c r="D49" s="15"/>
      <c r="E49" s="15" t="s">
        <v>196</v>
      </c>
      <c r="F49" s="73" t="s">
        <v>179</v>
      </c>
      <c r="G49" s="15" t="s">
        <v>358</v>
      </c>
      <c r="H49" s="9" t="s">
        <v>38</v>
      </c>
      <c r="I49" s="9" t="s">
        <v>39</v>
      </c>
      <c r="J49" s="8" t="s">
        <v>132</v>
      </c>
      <c r="K49" s="15" t="s">
        <v>40</v>
      </c>
      <c r="L49" s="10" t="s">
        <v>555</v>
      </c>
      <c r="M49" s="7" t="s">
        <v>41</v>
      </c>
      <c r="N49" s="15" t="s">
        <v>42</v>
      </c>
      <c r="O49" s="16"/>
      <c r="P49" s="16" t="s">
        <v>197</v>
      </c>
      <c r="Q49" s="17" t="s">
        <v>198</v>
      </c>
      <c r="R49" s="12">
        <v>45658</v>
      </c>
      <c r="S49" s="12">
        <v>46022</v>
      </c>
      <c r="T49" s="228"/>
      <c r="U49" s="18" t="s">
        <v>787</v>
      </c>
      <c r="V49" s="22">
        <v>20</v>
      </c>
      <c r="W49" s="22">
        <v>80</v>
      </c>
      <c r="X49" s="54">
        <f t="shared" si="3"/>
        <v>100</v>
      </c>
      <c r="Y49" s="179"/>
      <c r="Z49" s="19">
        <v>2902</v>
      </c>
      <c r="AA49" s="19">
        <v>16917</v>
      </c>
      <c r="AB49" s="19">
        <v>4037</v>
      </c>
      <c r="AC49" s="19">
        <v>105</v>
      </c>
      <c r="AD49" s="19">
        <v>81</v>
      </c>
      <c r="AE49" s="19">
        <v>80</v>
      </c>
      <c r="AF49" s="19">
        <v>12</v>
      </c>
      <c r="AG49" s="19">
        <v>0</v>
      </c>
      <c r="AH49" s="19">
        <v>965</v>
      </c>
      <c r="AI49" s="19">
        <v>1408</v>
      </c>
      <c r="AJ49" s="19">
        <v>1958</v>
      </c>
      <c r="AK49" s="19">
        <v>2902</v>
      </c>
      <c r="AL49" s="74">
        <f t="shared" si="4"/>
        <v>31367</v>
      </c>
      <c r="AM49" s="74">
        <f t="shared" si="5"/>
        <v>6273</v>
      </c>
      <c r="AN49" s="74">
        <f t="shared" si="6"/>
        <v>25094</v>
      </c>
      <c r="AO49" s="13"/>
    </row>
    <row r="50" spans="1:41" ht="25.15" customHeight="1" x14ac:dyDescent="0.25">
      <c r="A50" s="14">
        <v>8</v>
      </c>
      <c r="B50" s="20" t="s">
        <v>177</v>
      </c>
      <c r="C50" s="15" t="s">
        <v>178</v>
      </c>
      <c r="D50" s="15"/>
      <c r="E50" s="15" t="s">
        <v>199</v>
      </c>
      <c r="F50" s="73" t="s">
        <v>616</v>
      </c>
      <c r="G50" s="15" t="s">
        <v>364</v>
      </c>
      <c r="H50" s="9" t="s">
        <v>38</v>
      </c>
      <c r="I50" s="9" t="s">
        <v>39</v>
      </c>
      <c r="J50" s="8" t="s">
        <v>132</v>
      </c>
      <c r="K50" s="15" t="s">
        <v>40</v>
      </c>
      <c r="L50" s="10" t="s">
        <v>555</v>
      </c>
      <c r="M50" s="15" t="s">
        <v>102</v>
      </c>
      <c r="N50" s="15" t="s">
        <v>42</v>
      </c>
      <c r="O50" s="16"/>
      <c r="P50" s="16" t="s">
        <v>617</v>
      </c>
      <c r="Q50" s="17" t="s">
        <v>200</v>
      </c>
      <c r="R50" s="12">
        <v>45658</v>
      </c>
      <c r="S50" s="12">
        <v>46022</v>
      </c>
      <c r="T50" s="228"/>
      <c r="U50" s="18" t="s">
        <v>787</v>
      </c>
      <c r="V50" s="22">
        <v>3</v>
      </c>
      <c r="W50" s="22">
        <v>97</v>
      </c>
      <c r="X50" s="54">
        <f t="shared" si="3"/>
        <v>100</v>
      </c>
      <c r="Y50" s="179"/>
      <c r="Z50" s="19">
        <v>625</v>
      </c>
      <c r="AA50" s="19">
        <v>2356</v>
      </c>
      <c r="AB50" s="19">
        <v>1013</v>
      </c>
      <c r="AC50" s="19">
        <v>474</v>
      </c>
      <c r="AD50" s="19">
        <v>483</v>
      </c>
      <c r="AE50" s="19">
        <v>377</v>
      </c>
      <c r="AF50" s="19">
        <v>430</v>
      </c>
      <c r="AG50" s="19">
        <v>465</v>
      </c>
      <c r="AH50" s="19">
        <v>488</v>
      </c>
      <c r="AI50" s="19">
        <v>559</v>
      </c>
      <c r="AJ50" s="19">
        <v>578</v>
      </c>
      <c r="AK50" s="19">
        <v>625</v>
      </c>
      <c r="AL50" s="74">
        <f t="shared" si="4"/>
        <v>8473</v>
      </c>
      <c r="AM50" s="74">
        <f t="shared" si="5"/>
        <v>254</v>
      </c>
      <c r="AN50" s="74">
        <f t="shared" si="6"/>
        <v>8219</v>
      </c>
      <c r="AO50" s="13"/>
    </row>
    <row r="51" spans="1:41" ht="25.15" customHeight="1" x14ac:dyDescent="0.25">
      <c r="A51" s="14">
        <v>9</v>
      </c>
      <c r="B51" s="20" t="s">
        <v>177</v>
      </c>
      <c r="C51" s="15" t="s">
        <v>201</v>
      </c>
      <c r="D51" s="15"/>
      <c r="E51" s="15" t="s">
        <v>202</v>
      </c>
      <c r="F51" s="73" t="s">
        <v>179</v>
      </c>
      <c r="G51" s="15" t="s">
        <v>180</v>
      </c>
      <c r="H51" s="9" t="s">
        <v>38</v>
      </c>
      <c r="I51" s="9" t="s">
        <v>39</v>
      </c>
      <c r="J51" s="8" t="s">
        <v>132</v>
      </c>
      <c r="K51" s="15" t="s">
        <v>40</v>
      </c>
      <c r="L51" s="10" t="s">
        <v>555</v>
      </c>
      <c r="M51" s="7" t="s">
        <v>41</v>
      </c>
      <c r="N51" s="15" t="s">
        <v>42</v>
      </c>
      <c r="O51" s="16"/>
      <c r="P51" s="16" t="s">
        <v>203</v>
      </c>
      <c r="Q51" s="17" t="s">
        <v>204</v>
      </c>
      <c r="R51" s="12">
        <v>45658</v>
      </c>
      <c r="S51" s="12">
        <v>46022</v>
      </c>
      <c r="T51" s="228"/>
      <c r="U51" s="18" t="s">
        <v>45</v>
      </c>
      <c r="V51" s="22">
        <v>100</v>
      </c>
      <c r="W51" s="22">
        <v>0</v>
      </c>
      <c r="X51" s="54">
        <f t="shared" si="3"/>
        <v>100</v>
      </c>
      <c r="Y51" s="179"/>
      <c r="Z51" s="19">
        <v>5187</v>
      </c>
      <c r="AA51" s="19">
        <v>6672</v>
      </c>
      <c r="AB51" s="19">
        <v>16978</v>
      </c>
      <c r="AC51" s="19">
        <v>2185</v>
      </c>
      <c r="AD51" s="67">
        <v>2209</v>
      </c>
      <c r="AE51" s="67">
        <v>0</v>
      </c>
      <c r="AF51" s="67">
        <v>0</v>
      </c>
      <c r="AG51" s="67">
        <v>0</v>
      </c>
      <c r="AH51" s="224">
        <v>2170</v>
      </c>
      <c r="AI51" s="226"/>
      <c r="AJ51" s="19">
        <v>5187</v>
      </c>
      <c r="AK51" s="19">
        <v>6182</v>
      </c>
      <c r="AL51" s="74">
        <f t="shared" si="4"/>
        <v>46770</v>
      </c>
      <c r="AM51" s="74">
        <f t="shared" si="5"/>
        <v>46770</v>
      </c>
      <c r="AN51" s="74">
        <f t="shared" si="6"/>
        <v>0</v>
      </c>
      <c r="AO51" s="13"/>
    </row>
    <row r="52" spans="1:41" ht="25.15" customHeight="1" x14ac:dyDescent="0.25">
      <c r="A52" s="14">
        <v>10</v>
      </c>
      <c r="B52" s="20" t="s">
        <v>177</v>
      </c>
      <c r="C52" s="15" t="s">
        <v>201</v>
      </c>
      <c r="D52" s="15"/>
      <c r="E52" s="15" t="s">
        <v>205</v>
      </c>
      <c r="F52" s="73" t="s">
        <v>179</v>
      </c>
      <c r="G52" s="15" t="s">
        <v>180</v>
      </c>
      <c r="H52" s="9" t="s">
        <v>38</v>
      </c>
      <c r="I52" s="9" t="s">
        <v>39</v>
      </c>
      <c r="J52" s="8" t="s">
        <v>132</v>
      </c>
      <c r="K52" s="15" t="s">
        <v>40</v>
      </c>
      <c r="L52" s="10" t="s">
        <v>555</v>
      </c>
      <c r="M52" s="10" t="s">
        <v>46</v>
      </c>
      <c r="N52" s="15" t="s">
        <v>42</v>
      </c>
      <c r="O52" s="16">
        <v>132</v>
      </c>
      <c r="P52" s="16"/>
      <c r="Q52" s="17" t="s">
        <v>206</v>
      </c>
      <c r="R52" s="12">
        <v>45658</v>
      </c>
      <c r="S52" s="12">
        <v>46022</v>
      </c>
      <c r="T52" s="228"/>
      <c r="U52" s="18" t="s">
        <v>45</v>
      </c>
      <c r="V52" s="22">
        <v>100</v>
      </c>
      <c r="W52" s="22">
        <v>0</v>
      </c>
      <c r="X52" s="54">
        <f t="shared" si="3"/>
        <v>100</v>
      </c>
      <c r="Y52" s="179"/>
      <c r="Z52" s="19">
        <v>35366</v>
      </c>
      <c r="AA52" s="19">
        <v>24743</v>
      </c>
      <c r="AB52" s="19">
        <v>19333</v>
      </c>
      <c r="AC52" s="19">
        <v>10951</v>
      </c>
      <c r="AD52" s="19">
        <v>1312</v>
      </c>
      <c r="AE52" s="19">
        <v>1315</v>
      </c>
      <c r="AF52" s="19">
        <v>1058</v>
      </c>
      <c r="AG52" s="19">
        <v>930</v>
      </c>
      <c r="AH52" s="19">
        <v>1235</v>
      </c>
      <c r="AI52" s="19">
        <v>10951</v>
      </c>
      <c r="AJ52" s="19">
        <v>22192</v>
      </c>
      <c r="AK52" s="19">
        <v>28530</v>
      </c>
      <c r="AL52" s="74">
        <f t="shared" si="4"/>
        <v>157916</v>
      </c>
      <c r="AM52" s="74">
        <f t="shared" si="5"/>
        <v>157916</v>
      </c>
      <c r="AN52" s="74">
        <f t="shared" si="6"/>
        <v>0</v>
      </c>
      <c r="AO52" s="13"/>
    </row>
    <row r="53" spans="1:41" ht="25.15" customHeight="1" x14ac:dyDescent="0.25">
      <c r="A53" s="14">
        <v>11</v>
      </c>
      <c r="B53" s="20" t="s">
        <v>177</v>
      </c>
      <c r="C53" s="15" t="s">
        <v>207</v>
      </c>
      <c r="D53" s="15"/>
      <c r="E53" s="15" t="s">
        <v>208</v>
      </c>
      <c r="F53" s="73" t="s">
        <v>179</v>
      </c>
      <c r="G53" s="15" t="s">
        <v>180</v>
      </c>
      <c r="H53" s="9" t="s">
        <v>38</v>
      </c>
      <c r="I53" s="9" t="s">
        <v>39</v>
      </c>
      <c r="J53" s="8" t="s">
        <v>132</v>
      </c>
      <c r="K53" s="15" t="s">
        <v>40</v>
      </c>
      <c r="L53" s="10" t="s">
        <v>555</v>
      </c>
      <c r="M53" s="7" t="s">
        <v>41</v>
      </c>
      <c r="N53" s="15" t="s">
        <v>42</v>
      </c>
      <c r="O53" s="16"/>
      <c r="P53" s="16" t="s">
        <v>209</v>
      </c>
      <c r="Q53" s="17" t="s">
        <v>210</v>
      </c>
      <c r="R53" s="12">
        <v>45658</v>
      </c>
      <c r="S53" s="12">
        <v>46022</v>
      </c>
      <c r="T53" s="228"/>
      <c r="U53" s="18" t="s">
        <v>45</v>
      </c>
      <c r="V53" s="22">
        <v>100</v>
      </c>
      <c r="W53" s="22">
        <v>0</v>
      </c>
      <c r="X53" s="54">
        <f t="shared" si="3"/>
        <v>100</v>
      </c>
      <c r="Y53" s="179"/>
      <c r="Z53" s="19">
        <v>1706</v>
      </c>
      <c r="AA53" s="19">
        <v>1845</v>
      </c>
      <c r="AB53" s="19">
        <v>2634</v>
      </c>
      <c r="AC53" s="19">
        <v>1977</v>
      </c>
      <c r="AD53" s="19">
        <v>2106</v>
      </c>
      <c r="AE53" s="19">
        <v>1913</v>
      </c>
      <c r="AF53" s="224">
        <v>720</v>
      </c>
      <c r="AG53" s="225"/>
      <c r="AH53" s="226"/>
      <c r="AI53" s="224">
        <v>4364</v>
      </c>
      <c r="AJ53" s="226"/>
      <c r="AK53" s="141">
        <v>3412</v>
      </c>
      <c r="AL53" s="74">
        <f t="shared" si="4"/>
        <v>20677</v>
      </c>
      <c r="AM53" s="74">
        <f t="shared" si="5"/>
        <v>20677</v>
      </c>
      <c r="AN53" s="74">
        <f t="shared" si="6"/>
        <v>0</v>
      </c>
      <c r="AO53" s="13"/>
    </row>
    <row r="54" spans="1:41" ht="25.15" customHeight="1" x14ac:dyDescent="0.25">
      <c r="A54" s="14">
        <v>12</v>
      </c>
      <c r="B54" s="20" t="s">
        <v>177</v>
      </c>
      <c r="C54" s="15" t="s">
        <v>207</v>
      </c>
      <c r="D54" s="15"/>
      <c r="E54" s="15" t="s">
        <v>208</v>
      </c>
      <c r="F54" s="73" t="s">
        <v>179</v>
      </c>
      <c r="G54" s="15" t="s">
        <v>180</v>
      </c>
      <c r="H54" s="9" t="s">
        <v>38</v>
      </c>
      <c r="I54" s="9" t="s">
        <v>39</v>
      </c>
      <c r="J54" s="8" t="s">
        <v>132</v>
      </c>
      <c r="K54" s="15" t="s">
        <v>40</v>
      </c>
      <c r="L54" s="10" t="s">
        <v>555</v>
      </c>
      <c r="M54" s="10" t="s">
        <v>46</v>
      </c>
      <c r="N54" s="15" t="s">
        <v>42</v>
      </c>
      <c r="O54" s="16">
        <v>329</v>
      </c>
      <c r="P54" s="17" t="s">
        <v>211</v>
      </c>
      <c r="Q54" s="17" t="s">
        <v>330</v>
      </c>
      <c r="R54" s="12">
        <v>45658</v>
      </c>
      <c r="S54" s="12">
        <v>46022</v>
      </c>
      <c r="T54" s="228"/>
      <c r="U54" s="18" t="s">
        <v>45</v>
      </c>
      <c r="V54" s="22">
        <v>100</v>
      </c>
      <c r="W54" s="22">
        <v>0</v>
      </c>
      <c r="X54" s="54">
        <f t="shared" si="3"/>
        <v>100</v>
      </c>
      <c r="Y54" s="179"/>
      <c r="Z54" s="19">
        <v>124775</v>
      </c>
      <c r="AA54" s="19">
        <v>61829</v>
      </c>
      <c r="AB54" s="19">
        <v>49513</v>
      </c>
      <c r="AC54" s="19">
        <v>28864</v>
      </c>
      <c r="AD54" s="19">
        <v>4372</v>
      </c>
      <c r="AE54" s="19">
        <v>3257</v>
      </c>
      <c r="AF54" s="19">
        <v>3393</v>
      </c>
      <c r="AG54" s="19">
        <v>3394</v>
      </c>
      <c r="AH54" s="19">
        <v>3181</v>
      </c>
      <c r="AI54" s="19">
        <v>26620</v>
      </c>
      <c r="AJ54" s="19">
        <v>77033</v>
      </c>
      <c r="AK54" s="19">
        <v>105334</v>
      </c>
      <c r="AL54" s="74">
        <f t="shared" si="4"/>
        <v>491565</v>
      </c>
      <c r="AM54" s="74">
        <f t="shared" si="5"/>
        <v>491565</v>
      </c>
      <c r="AN54" s="74">
        <f t="shared" si="6"/>
        <v>0</v>
      </c>
      <c r="AO54" s="13"/>
    </row>
    <row r="55" spans="1:41" ht="25.15" customHeight="1" x14ac:dyDescent="0.25">
      <c r="A55" s="14">
        <v>13</v>
      </c>
      <c r="B55" s="20" t="s">
        <v>212</v>
      </c>
      <c r="C55" s="15" t="s">
        <v>213</v>
      </c>
      <c r="D55" s="15"/>
      <c r="E55" s="15" t="s">
        <v>356</v>
      </c>
      <c r="F55" s="73" t="s">
        <v>179</v>
      </c>
      <c r="G55" s="15" t="s">
        <v>180</v>
      </c>
      <c r="H55" s="9" t="s">
        <v>38</v>
      </c>
      <c r="I55" s="9" t="s">
        <v>39</v>
      </c>
      <c r="J55" s="8" t="s">
        <v>132</v>
      </c>
      <c r="K55" s="15" t="s">
        <v>40</v>
      </c>
      <c r="L55" s="10" t="s">
        <v>555</v>
      </c>
      <c r="M55" s="7" t="s">
        <v>41</v>
      </c>
      <c r="N55" s="15" t="s">
        <v>42</v>
      </c>
      <c r="O55" s="16"/>
      <c r="P55" s="16" t="s">
        <v>214</v>
      </c>
      <c r="Q55" s="17" t="s">
        <v>215</v>
      </c>
      <c r="R55" s="12">
        <v>45658</v>
      </c>
      <c r="S55" s="12">
        <v>46022</v>
      </c>
      <c r="T55" s="228"/>
      <c r="U55" s="18" t="s">
        <v>45</v>
      </c>
      <c r="V55" s="22">
        <v>100</v>
      </c>
      <c r="W55" s="22">
        <v>0</v>
      </c>
      <c r="X55" s="54">
        <f t="shared" si="3"/>
        <v>100</v>
      </c>
      <c r="Y55" s="179"/>
      <c r="Z55" s="19">
        <v>5935</v>
      </c>
      <c r="AA55" s="19">
        <v>12334</v>
      </c>
      <c r="AB55" s="19">
        <v>5978</v>
      </c>
      <c r="AC55" s="19">
        <v>2925</v>
      </c>
      <c r="AD55" s="19">
        <v>9</v>
      </c>
      <c r="AE55" s="19">
        <v>0</v>
      </c>
      <c r="AF55" s="19">
        <v>0</v>
      </c>
      <c r="AG55" s="224">
        <v>81</v>
      </c>
      <c r="AH55" s="226"/>
      <c r="AI55" s="224">
        <v>5978</v>
      </c>
      <c r="AJ55" s="226"/>
      <c r="AK55" s="19">
        <v>5935</v>
      </c>
      <c r="AL55" s="74">
        <f t="shared" si="4"/>
        <v>39175</v>
      </c>
      <c r="AM55" s="74">
        <f t="shared" si="5"/>
        <v>39175</v>
      </c>
      <c r="AN55" s="74">
        <f t="shared" si="6"/>
        <v>0</v>
      </c>
      <c r="AO55" s="13"/>
    </row>
    <row r="56" spans="1:41" ht="25.15" customHeight="1" x14ac:dyDescent="0.25">
      <c r="A56" s="14">
        <v>14</v>
      </c>
      <c r="B56" s="20" t="s">
        <v>212</v>
      </c>
      <c r="C56" s="15" t="s">
        <v>213</v>
      </c>
      <c r="D56" s="15"/>
      <c r="E56" s="15" t="s">
        <v>356</v>
      </c>
      <c r="F56" s="73" t="s">
        <v>179</v>
      </c>
      <c r="G56" s="15" t="s">
        <v>180</v>
      </c>
      <c r="H56" s="9" t="s">
        <v>38</v>
      </c>
      <c r="I56" s="9" t="s">
        <v>39</v>
      </c>
      <c r="J56" s="8" t="s">
        <v>132</v>
      </c>
      <c r="K56" s="15" t="s">
        <v>40</v>
      </c>
      <c r="L56" s="10" t="s">
        <v>555</v>
      </c>
      <c r="M56" s="8" t="s">
        <v>119</v>
      </c>
      <c r="N56" s="15" t="s">
        <v>42</v>
      </c>
      <c r="O56" s="16"/>
      <c r="P56" s="16" t="s">
        <v>357</v>
      </c>
      <c r="Q56" s="17" t="s">
        <v>216</v>
      </c>
      <c r="R56" s="12">
        <v>45658</v>
      </c>
      <c r="S56" s="12">
        <v>46022</v>
      </c>
      <c r="T56" s="228"/>
      <c r="U56" s="18" t="s">
        <v>45</v>
      </c>
      <c r="V56" s="22">
        <v>100</v>
      </c>
      <c r="W56" s="22">
        <v>0</v>
      </c>
      <c r="X56" s="54">
        <f t="shared" si="3"/>
        <v>100</v>
      </c>
      <c r="Y56" s="179"/>
      <c r="Z56" s="19">
        <v>0</v>
      </c>
      <c r="AA56" s="19">
        <v>0</v>
      </c>
      <c r="AB56" s="19">
        <v>0</v>
      </c>
      <c r="AC56" s="19">
        <v>23</v>
      </c>
      <c r="AD56" s="67">
        <v>12</v>
      </c>
      <c r="AE56" s="257">
        <v>230</v>
      </c>
      <c r="AF56" s="257"/>
      <c r="AG56" s="257"/>
      <c r="AH56" s="257"/>
      <c r="AI56" s="19">
        <v>0</v>
      </c>
      <c r="AJ56" s="19">
        <v>0</v>
      </c>
      <c r="AK56" s="19">
        <v>0</v>
      </c>
      <c r="AL56" s="74">
        <f t="shared" si="4"/>
        <v>265</v>
      </c>
      <c r="AM56" s="74">
        <f t="shared" si="5"/>
        <v>265</v>
      </c>
      <c r="AN56" s="74">
        <f t="shared" si="6"/>
        <v>0</v>
      </c>
      <c r="AO56" s="13"/>
    </row>
    <row r="57" spans="1:41" ht="25.15" customHeight="1" x14ac:dyDescent="0.25">
      <c r="A57" s="14">
        <v>15</v>
      </c>
      <c r="B57" s="20" t="s">
        <v>177</v>
      </c>
      <c r="C57" s="15" t="s">
        <v>178</v>
      </c>
      <c r="D57" s="15" t="s">
        <v>607</v>
      </c>
      <c r="E57" s="15" t="s">
        <v>608</v>
      </c>
      <c r="F57" s="73" t="s">
        <v>179</v>
      </c>
      <c r="G57" s="15" t="s">
        <v>180</v>
      </c>
      <c r="H57" s="9" t="s">
        <v>38</v>
      </c>
      <c r="I57" s="9" t="s">
        <v>39</v>
      </c>
      <c r="J57" s="8" t="s">
        <v>132</v>
      </c>
      <c r="K57" s="15" t="s">
        <v>606</v>
      </c>
      <c r="L57" s="190" t="s">
        <v>629</v>
      </c>
      <c r="M57" s="8" t="s">
        <v>46</v>
      </c>
      <c r="N57" s="15" t="s">
        <v>42</v>
      </c>
      <c r="O57" s="16">
        <v>340</v>
      </c>
      <c r="P57" s="142">
        <v>94385148</v>
      </c>
      <c r="Q57" s="17" t="s">
        <v>609</v>
      </c>
      <c r="R57" s="12">
        <v>45658</v>
      </c>
      <c r="S57" s="12">
        <v>46022</v>
      </c>
      <c r="T57" s="228"/>
      <c r="U57" s="18" t="s">
        <v>45</v>
      </c>
      <c r="V57" s="22">
        <v>100</v>
      </c>
      <c r="W57" s="22">
        <v>0</v>
      </c>
      <c r="X57" s="54">
        <f t="shared" si="3"/>
        <v>100</v>
      </c>
      <c r="Y57" s="182"/>
      <c r="Z57" s="19">
        <v>23000</v>
      </c>
      <c r="AA57" s="19">
        <v>19000</v>
      </c>
      <c r="AB57" s="19">
        <v>15000</v>
      </c>
      <c r="AC57" s="143">
        <v>13000</v>
      </c>
      <c r="AD57" s="224">
        <v>11000</v>
      </c>
      <c r="AE57" s="225"/>
      <c r="AF57" s="225"/>
      <c r="AG57" s="226"/>
      <c r="AH57" s="19">
        <v>15000</v>
      </c>
      <c r="AI57" s="19">
        <v>21000</v>
      </c>
      <c r="AJ57" s="19">
        <v>27000</v>
      </c>
      <c r="AK57" s="19">
        <v>28500</v>
      </c>
      <c r="AL57" s="74">
        <f t="shared" si="4"/>
        <v>172500</v>
      </c>
      <c r="AM57" s="74">
        <f t="shared" si="5"/>
        <v>172500</v>
      </c>
      <c r="AN57" s="74">
        <f t="shared" si="6"/>
        <v>0</v>
      </c>
      <c r="AO57" s="13"/>
    </row>
    <row r="58" spans="1:41" ht="25.15" customHeight="1" x14ac:dyDescent="0.25">
      <c r="A58" s="14">
        <v>16</v>
      </c>
      <c r="B58" s="20" t="s">
        <v>177</v>
      </c>
      <c r="C58" s="15" t="s">
        <v>207</v>
      </c>
      <c r="D58" s="15"/>
      <c r="E58" s="15" t="s">
        <v>208</v>
      </c>
      <c r="F58" s="73" t="s">
        <v>179</v>
      </c>
      <c r="G58" s="15" t="s">
        <v>180</v>
      </c>
      <c r="H58" s="9" t="s">
        <v>38</v>
      </c>
      <c r="I58" s="9" t="s">
        <v>39</v>
      </c>
      <c r="J58" s="8" t="s">
        <v>132</v>
      </c>
      <c r="K58" s="15" t="s">
        <v>606</v>
      </c>
      <c r="L58" s="10" t="s">
        <v>555</v>
      </c>
      <c r="M58" s="15" t="s">
        <v>102</v>
      </c>
      <c r="N58" s="15" t="s">
        <v>42</v>
      </c>
      <c r="O58" s="16"/>
      <c r="P58" s="16">
        <v>86090936</v>
      </c>
      <c r="Q58" s="17" t="s">
        <v>610</v>
      </c>
      <c r="R58" s="12">
        <v>45658</v>
      </c>
      <c r="S58" s="12">
        <v>46022</v>
      </c>
      <c r="T58" s="263"/>
      <c r="U58" s="18" t="s">
        <v>45</v>
      </c>
      <c r="V58" s="22">
        <v>100</v>
      </c>
      <c r="W58" s="22">
        <v>0</v>
      </c>
      <c r="X58" s="54">
        <f t="shared" si="3"/>
        <v>100</v>
      </c>
      <c r="Y58" s="179"/>
      <c r="Z58" s="224">
        <v>220</v>
      </c>
      <c r="AA58" s="225"/>
      <c r="AB58" s="225"/>
      <c r="AC58" s="226"/>
      <c r="AD58" s="224">
        <v>0</v>
      </c>
      <c r="AE58" s="225"/>
      <c r="AF58" s="225"/>
      <c r="AG58" s="226"/>
      <c r="AH58" s="224">
        <v>500</v>
      </c>
      <c r="AI58" s="225"/>
      <c r="AJ58" s="225"/>
      <c r="AK58" s="226"/>
      <c r="AL58" s="74">
        <f t="shared" si="4"/>
        <v>720</v>
      </c>
      <c r="AM58" s="74">
        <f t="shared" si="5"/>
        <v>720</v>
      </c>
      <c r="AN58" s="74">
        <f t="shared" si="6"/>
        <v>0</v>
      </c>
      <c r="AO58" s="13"/>
    </row>
    <row r="59" spans="1:41" ht="25.15" customHeight="1" x14ac:dyDescent="0.25">
      <c r="A59" s="14">
        <v>1</v>
      </c>
      <c r="B59" s="20" t="s">
        <v>217</v>
      </c>
      <c r="C59" s="8" t="s">
        <v>218</v>
      </c>
      <c r="D59" s="15" t="s">
        <v>221</v>
      </c>
      <c r="E59" s="15" t="s">
        <v>222</v>
      </c>
      <c r="F59" s="15" t="s">
        <v>219</v>
      </c>
      <c r="G59" s="15" t="s">
        <v>220</v>
      </c>
      <c r="H59" s="9" t="s">
        <v>38</v>
      </c>
      <c r="I59" s="9" t="s">
        <v>39</v>
      </c>
      <c r="J59" s="8" t="s">
        <v>132</v>
      </c>
      <c r="K59" s="15" t="s">
        <v>40</v>
      </c>
      <c r="L59" s="10" t="s">
        <v>555</v>
      </c>
      <c r="M59" s="7" t="s">
        <v>41</v>
      </c>
      <c r="N59" s="10" t="s">
        <v>90</v>
      </c>
      <c r="O59" s="16"/>
      <c r="P59" s="16" t="s">
        <v>223</v>
      </c>
      <c r="Q59" s="17" t="s">
        <v>224</v>
      </c>
      <c r="R59" s="12">
        <v>45658</v>
      </c>
      <c r="S59" s="12">
        <v>46022</v>
      </c>
      <c r="T59" s="244" t="s">
        <v>613</v>
      </c>
      <c r="U59" s="18" t="s">
        <v>45</v>
      </c>
      <c r="V59" s="22">
        <v>100</v>
      </c>
      <c r="W59" s="22">
        <v>0</v>
      </c>
      <c r="X59" s="54">
        <f t="shared" si="3"/>
        <v>100</v>
      </c>
      <c r="Y59" s="84"/>
      <c r="Z59" s="19">
        <v>2092</v>
      </c>
      <c r="AA59" s="19">
        <v>8590</v>
      </c>
      <c r="AB59" s="19">
        <v>4327</v>
      </c>
      <c r="AC59" s="67">
        <v>1584</v>
      </c>
      <c r="AD59" s="67">
        <v>599</v>
      </c>
      <c r="AE59" s="67">
        <v>3576</v>
      </c>
      <c r="AF59" s="19">
        <v>478</v>
      </c>
      <c r="AG59" s="19">
        <v>576</v>
      </c>
      <c r="AH59" s="19">
        <v>599</v>
      </c>
      <c r="AI59" s="19">
        <v>4327</v>
      </c>
      <c r="AJ59" s="19">
        <v>8590</v>
      </c>
      <c r="AK59" s="19">
        <v>2000</v>
      </c>
      <c r="AL59" s="74">
        <f t="shared" si="4"/>
        <v>37338</v>
      </c>
      <c r="AM59" s="74">
        <f t="shared" si="5"/>
        <v>37338</v>
      </c>
      <c r="AN59" s="74">
        <f t="shared" si="6"/>
        <v>0</v>
      </c>
      <c r="AO59" s="13"/>
    </row>
    <row r="60" spans="1:41" ht="25.15" customHeight="1" x14ac:dyDescent="0.25">
      <c r="A60" s="14">
        <v>2</v>
      </c>
      <c r="B60" s="20" t="s">
        <v>217</v>
      </c>
      <c r="C60" s="8" t="s">
        <v>218</v>
      </c>
      <c r="D60" s="15" t="s">
        <v>225</v>
      </c>
      <c r="E60" s="15" t="s">
        <v>222</v>
      </c>
      <c r="F60" s="15" t="s">
        <v>219</v>
      </c>
      <c r="G60" s="15" t="s">
        <v>220</v>
      </c>
      <c r="H60" s="9" t="s">
        <v>38</v>
      </c>
      <c r="I60" s="9" t="s">
        <v>39</v>
      </c>
      <c r="J60" s="8" t="s">
        <v>132</v>
      </c>
      <c r="K60" s="15" t="s">
        <v>40</v>
      </c>
      <c r="L60" s="10" t="s">
        <v>555</v>
      </c>
      <c r="M60" s="8" t="s">
        <v>54</v>
      </c>
      <c r="N60" s="10" t="s">
        <v>90</v>
      </c>
      <c r="O60" s="16"/>
      <c r="P60" s="17" t="s">
        <v>577</v>
      </c>
      <c r="Q60" s="17" t="s">
        <v>226</v>
      </c>
      <c r="R60" s="12">
        <v>45658</v>
      </c>
      <c r="S60" s="12">
        <v>46022</v>
      </c>
      <c r="T60" s="245"/>
      <c r="U60" s="18" t="s">
        <v>45</v>
      </c>
      <c r="V60" s="22">
        <v>100</v>
      </c>
      <c r="W60" s="22">
        <v>0</v>
      </c>
      <c r="X60" s="54">
        <f t="shared" si="3"/>
        <v>100</v>
      </c>
      <c r="Y60" s="84"/>
      <c r="Z60" s="80">
        <v>33945</v>
      </c>
      <c r="AA60" s="80">
        <v>24375</v>
      </c>
      <c r="AB60" s="80">
        <v>22277</v>
      </c>
      <c r="AC60" s="80">
        <v>16506</v>
      </c>
      <c r="AD60" s="80">
        <v>1653</v>
      </c>
      <c r="AE60" s="80">
        <v>1842</v>
      </c>
      <c r="AF60" s="80">
        <v>1512</v>
      </c>
      <c r="AG60" s="80">
        <v>1656</v>
      </c>
      <c r="AH60" s="80">
        <v>1378</v>
      </c>
      <c r="AI60" s="80">
        <v>14918</v>
      </c>
      <c r="AJ60" s="80">
        <v>25407</v>
      </c>
      <c r="AK60" s="80">
        <v>31314</v>
      </c>
      <c r="AL60" s="74">
        <f t="shared" si="4"/>
        <v>176783</v>
      </c>
      <c r="AM60" s="74">
        <f t="shared" si="5"/>
        <v>176783</v>
      </c>
      <c r="AN60" s="74">
        <f t="shared" si="6"/>
        <v>0</v>
      </c>
      <c r="AO60" s="13"/>
    </row>
    <row r="61" spans="1:41" ht="25.15" customHeight="1" x14ac:dyDescent="0.25">
      <c r="A61" s="14">
        <v>3</v>
      </c>
      <c r="B61" s="81" t="s">
        <v>412</v>
      </c>
      <c r="C61" s="8" t="s">
        <v>413</v>
      </c>
      <c r="D61" s="15" t="s">
        <v>227</v>
      </c>
      <c r="E61" s="15" t="s">
        <v>228</v>
      </c>
      <c r="F61" s="15" t="s">
        <v>219</v>
      </c>
      <c r="G61" s="15" t="s">
        <v>220</v>
      </c>
      <c r="H61" s="9" t="s">
        <v>38</v>
      </c>
      <c r="I61" s="9" t="s">
        <v>39</v>
      </c>
      <c r="J61" s="8" t="s">
        <v>132</v>
      </c>
      <c r="K61" s="15" t="s">
        <v>40</v>
      </c>
      <c r="L61" s="10" t="s">
        <v>555</v>
      </c>
      <c r="M61" s="10" t="s">
        <v>46</v>
      </c>
      <c r="N61" s="8" t="s">
        <v>42</v>
      </c>
      <c r="O61" s="16">
        <v>197</v>
      </c>
      <c r="P61" s="16"/>
      <c r="Q61" s="17" t="s">
        <v>229</v>
      </c>
      <c r="R61" s="12">
        <v>45658</v>
      </c>
      <c r="S61" s="12">
        <v>46022</v>
      </c>
      <c r="T61" s="245"/>
      <c r="U61" s="18" t="s">
        <v>45</v>
      </c>
      <c r="V61" s="22">
        <v>100</v>
      </c>
      <c r="W61" s="22">
        <v>0</v>
      </c>
      <c r="X61" s="54">
        <f t="shared" si="3"/>
        <v>100</v>
      </c>
      <c r="Y61" s="84"/>
      <c r="Z61" s="19">
        <v>37630</v>
      </c>
      <c r="AA61" s="19">
        <v>19942</v>
      </c>
      <c r="AB61" s="74">
        <v>15113</v>
      </c>
      <c r="AC61" s="19">
        <v>7508</v>
      </c>
      <c r="AD61" s="19">
        <v>2418</v>
      </c>
      <c r="AE61" s="19">
        <v>2073</v>
      </c>
      <c r="AF61" s="19">
        <v>2073</v>
      </c>
      <c r="AG61" s="19">
        <v>1967</v>
      </c>
      <c r="AH61" s="19">
        <v>2128</v>
      </c>
      <c r="AI61" s="19">
        <v>10683</v>
      </c>
      <c r="AJ61" s="19">
        <v>22916</v>
      </c>
      <c r="AK61" s="19">
        <v>28378</v>
      </c>
      <c r="AL61" s="74">
        <f t="shared" si="4"/>
        <v>152829</v>
      </c>
      <c r="AM61" s="74">
        <f t="shared" si="5"/>
        <v>152829</v>
      </c>
      <c r="AN61" s="74">
        <f t="shared" si="6"/>
        <v>0</v>
      </c>
      <c r="AO61" s="13"/>
    </row>
    <row r="62" spans="1:41" ht="25.15" customHeight="1" x14ac:dyDescent="0.25">
      <c r="A62" s="14">
        <v>4</v>
      </c>
      <c r="B62" s="81" t="s">
        <v>412</v>
      </c>
      <c r="C62" s="8" t="s">
        <v>413</v>
      </c>
      <c r="D62" s="15" t="s">
        <v>227</v>
      </c>
      <c r="E62" s="15" t="s">
        <v>228</v>
      </c>
      <c r="F62" s="15" t="s">
        <v>219</v>
      </c>
      <c r="G62" s="15" t="s">
        <v>220</v>
      </c>
      <c r="H62" s="9" t="s">
        <v>38</v>
      </c>
      <c r="I62" s="9" t="s">
        <v>39</v>
      </c>
      <c r="J62" s="8" t="s">
        <v>132</v>
      </c>
      <c r="K62" s="15" t="s">
        <v>40</v>
      </c>
      <c r="L62" s="10" t="s">
        <v>555</v>
      </c>
      <c r="M62" s="10" t="s">
        <v>46</v>
      </c>
      <c r="N62" s="8" t="s">
        <v>42</v>
      </c>
      <c r="O62" s="16">
        <v>307</v>
      </c>
      <c r="P62" s="17"/>
      <c r="Q62" s="17" t="s">
        <v>230</v>
      </c>
      <c r="R62" s="12">
        <v>45658</v>
      </c>
      <c r="S62" s="12">
        <v>46022</v>
      </c>
      <c r="T62" s="245"/>
      <c r="U62" s="18" t="s">
        <v>45</v>
      </c>
      <c r="V62" s="22">
        <v>100</v>
      </c>
      <c r="W62" s="22">
        <v>0</v>
      </c>
      <c r="X62" s="54">
        <f t="shared" si="3"/>
        <v>100</v>
      </c>
      <c r="Y62" s="84"/>
      <c r="Z62" s="19">
        <v>90964</v>
      </c>
      <c r="AA62" s="19">
        <v>42783</v>
      </c>
      <c r="AB62" s="19">
        <v>40852</v>
      </c>
      <c r="AC62" s="19">
        <v>22397</v>
      </c>
      <c r="AD62" s="19">
        <v>0</v>
      </c>
      <c r="AE62" s="13">
        <v>0</v>
      </c>
      <c r="AF62" s="19">
        <v>0</v>
      </c>
      <c r="AG62" s="19">
        <v>0</v>
      </c>
      <c r="AH62" s="19">
        <v>11</v>
      </c>
      <c r="AI62" s="19">
        <v>24022</v>
      </c>
      <c r="AJ62" s="19">
        <v>62122</v>
      </c>
      <c r="AK62" s="19">
        <v>77466</v>
      </c>
      <c r="AL62" s="74">
        <f t="shared" si="4"/>
        <v>360617</v>
      </c>
      <c r="AM62" s="74">
        <f t="shared" si="5"/>
        <v>360617</v>
      </c>
      <c r="AN62" s="74">
        <f t="shared" si="6"/>
        <v>0</v>
      </c>
      <c r="AO62" s="13"/>
    </row>
    <row r="63" spans="1:41" ht="25.15" customHeight="1" x14ac:dyDescent="0.25">
      <c r="A63" s="14">
        <v>5</v>
      </c>
      <c r="B63" s="81" t="s">
        <v>231</v>
      </c>
      <c r="C63" s="7" t="s">
        <v>232</v>
      </c>
      <c r="D63" s="15" t="s">
        <v>233</v>
      </c>
      <c r="E63" s="15" t="s">
        <v>234</v>
      </c>
      <c r="F63" s="15" t="s">
        <v>219</v>
      </c>
      <c r="G63" s="15" t="s">
        <v>220</v>
      </c>
      <c r="H63" s="9" t="s">
        <v>38</v>
      </c>
      <c r="I63" s="9" t="s">
        <v>39</v>
      </c>
      <c r="J63" s="8" t="s">
        <v>132</v>
      </c>
      <c r="K63" s="15" t="s">
        <v>40</v>
      </c>
      <c r="L63" s="10" t="s">
        <v>555</v>
      </c>
      <c r="M63" s="8" t="s">
        <v>54</v>
      </c>
      <c r="N63" s="8" t="s">
        <v>42</v>
      </c>
      <c r="O63" s="16"/>
      <c r="P63" s="16" t="s">
        <v>235</v>
      </c>
      <c r="Q63" s="17" t="s">
        <v>236</v>
      </c>
      <c r="R63" s="12">
        <v>45658</v>
      </c>
      <c r="S63" s="12">
        <v>46022</v>
      </c>
      <c r="T63" s="245"/>
      <c r="U63" s="18" t="s">
        <v>45</v>
      </c>
      <c r="V63" s="22">
        <v>100</v>
      </c>
      <c r="W63" s="22">
        <v>0</v>
      </c>
      <c r="X63" s="54">
        <f t="shared" si="3"/>
        <v>100</v>
      </c>
      <c r="Y63" s="84"/>
      <c r="Z63" s="19">
        <v>35066</v>
      </c>
      <c r="AA63" s="19">
        <v>21229</v>
      </c>
      <c r="AB63" s="19">
        <v>19205</v>
      </c>
      <c r="AC63" s="19">
        <v>13228</v>
      </c>
      <c r="AD63" s="19">
        <v>2572</v>
      </c>
      <c r="AE63" s="19">
        <v>2132</v>
      </c>
      <c r="AF63" s="19">
        <v>1789</v>
      </c>
      <c r="AG63" s="19">
        <v>1898</v>
      </c>
      <c r="AH63" s="19">
        <v>9473</v>
      </c>
      <c r="AI63" s="67">
        <v>23617</v>
      </c>
      <c r="AJ63" s="64">
        <v>23617</v>
      </c>
      <c r="AK63" s="19">
        <v>29715</v>
      </c>
      <c r="AL63" s="74">
        <f t="shared" si="4"/>
        <v>183541</v>
      </c>
      <c r="AM63" s="74">
        <f t="shared" si="5"/>
        <v>183541</v>
      </c>
      <c r="AN63" s="74">
        <f t="shared" si="6"/>
        <v>0</v>
      </c>
      <c r="AO63" s="13"/>
    </row>
    <row r="64" spans="1:41" ht="25.15" customHeight="1" x14ac:dyDescent="0.25">
      <c r="A64" s="14">
        <v>6</v>
      </c>
      <c r="B64" s="81" t="s">
        <v>231</v>
      </c>
      <c r="C64" s="7" t="s">
        <v>232</v>
      </c>
      <c r="D64" s="15" t="s">
        <v>233</v>
      </c>
      <c r="E64" s="15" t="s">
        <v>234</v>
      </c>
      <c r="F64" s="15" t="s">
        <v>219</v>
      </c>
      <c r="G64" s="15" t="s">
        <v>220</v>
      </c>
      <c r="H64" s="9" t="s">
        <v>38</v>
      </c>
      <c r="I64" s="9" t="s">
        <v>39</v>
      </c>
      <c r="J64" s="8" t="s">
        <v>132</v>
      </c>
      <c r="K64" s="15" t="s">
        <v>40</v>
      </c>
      <c r="L64" s="10" t="s">
        <v>555</v>
      </c>
      <c r="M64" s="7" t="s">
        <v>41</v>
      </c>
      <c r="N64" s="10" t="s">
        <v>42</v>
      </c>
      <c r="O64" s="16"/>
      <c r="P64" s="16" t="s">
        <v>399</v>
      </c>
      <c r="Q64" s="17" t="s">
        <v>237</v>
      </c>
      <c r="R64" s="12">
        <v>45658</v>
      </c>
      <c r="S64" s="12">
        <v>46022</v>
      </c>
      <c r="T64" s="245"/>
      <c r="U64" s="18" t="s">
        <v>45</v>
      </c>
      <c r="V64" s="22">
        <v>100</v>
      </c>
      <c r="W64" s="22">
        <v>0</v>
      </c>
      <c r="X64" s="54">
        <f t="shared" si="3"/>
        <v>100</v>
      </c>
      <c r="Y64" s="84"/>
      <c r="Z64" s="19">
        <v>8980</v>
      </c>
      <c r="AA64" s="19">
        <v>9448</v>
      </c>
      <c r="AB64" s="19">
        <v>6812</v>
      </c>
      <c r="AC64" s="19">
        <v>6001</v>
      </c>
      <c r="AD64" s="19">
        <v>2916</v>
      </c>
      <c r="AE64" s="19">
        <v>3026</v>
      </c>
      <c r="AF64" s="19">
        <v>2084</v>
      </c>
      <c r="AG64" s="19">
        <v>2174</v>
      </c>
      <c r="AH64" s="224">
        <v>10747</v>
      </c>
      <c r="AI64" s="226"/>
      <c r="AJ64" s="19">
        <v>8980</v>
      </c>
      <c r="AK64" s="19">
        <v>8980</v>
      </c>
      <c r="AL64" s="74">
        <f t="shared" si="4"/>
        <v>70148</v>
      </c>
      <c r="AM64" s="74">
        <f t="shared" si="5"/>
        <v>70148</v>
      </c>
      <c r="AN64" s="74">
        <f t="shared" si="6"/>
        <v>0</v>
      </c>
      <c r="AO64" s="13"/>
    </row>
    <row r="65" spans="1:41" ht="25.15" customHeight="1" x14ac:dyDescent="0.25">
      <c r="A65" s="14">
        <v>7</v>
      </c>
      <c r="B65" s="81" t="s">
        <v>217</v>
      </c>
      <c r="C65" s="7" t="s">
        <v>238</v>
      </c>
      <c r="D65" s="7" t="s">
        <v>239</v>
      </c>
      <c r="E65" s="15" t="s">
        <v>398</v>
      </c>
      <c r="F65" s="15" t="s">
        <v>219</v>
      </c>
      <c r="G65" s="15" t="s">
        <v>220</v>
      </c>
      <c r="H65" s="9" t="s">
        <v>38</v>
      </c>
      <c r="I65" s="9" t="s">
        <v>39</v>
      </c>
      <c r="J65" s="8" t="s">
        <v>132</v>
      </c>
      <c r="K65" s="15" t="s">
        <v>40</v>
      </c>
      <c r="L65" s="10" t="s">
        <v>555</v>
      </c>
      <c r="M65" s="10" t="s">
        <v>46</v>
      </c>
      <c r="N65" s="8" t="s">
        <v>42</v>
      </c>
      <c r="O65" s="16">
        <v>307</v>
      </c>
      <c r="P65" s="17"/>
      <c r="Q65" s="17" t="s">
        <v>240</v>
      </c>
      <c r="R65" s="12">
        <v>45658</v>
      </c>
      <c r="S65" s="12">
        <v>46022</v>
      </c>
      <c r="T65" s="245"/>
      <c r="U65" s="18" t="s">
        <v>45</v>
      </c>
      <c r="V65" s="22">
        <v>100</v>
      </c>
      <c r="W65" s="22">
        <v>0</v>
      </c>
      <c r="X65" s="54">
        <f t="shared" si="3"/>
        <v>100</v>
      </c>
      <c r="Y65" s="84"/>
      <c r="Z65" s="19">
        <v>80970</v>
      </c>
      <c r="AA65" s="19">
        <v>62460</v>
      </c>
      <c r="AB65" s="19">
        <v>48091</v>
      </c>
      <c r="AC65" s="19">
        <v>78500</v>
      </c>
      <c r="AD65" s="19">
        <v>3374</v>
      </c>
      <c r="AE65" s="19">
        <v>4022</v>
      </c>
      <c r="AF65" s="19">
        <v>3625</v>
      </c>
      <c r="AG65" s="19">
        <v>3741</v>
      </c>
      <c r="AH65" s="19">
        <v>3656</v>
      </c>
      <c r="AI65" s="19">
        <v>24773</v>
      </c>
      <c r="AJ65" s="19">
        <v>61316</v>
      </c>
      <c r="AK65" s="19">
        <v>72800</v>
      </c>
      <c r="AL65" s="74">
        <f t="shared" si="4"/>
        <v>447328</v>
      </c>
      <c r="AM65" s="74">
        <f t="shared" si="5"/>
        <v>447328</v>
      </c>
      <c r="AN65" s="74">
        <f t="shared" si="6"/>
        <v>0</v>
      </c>
      <c r="AO65" s="13"/>
    </row>
    <row r="66" spans="1:41" ht="25.15" customHeight="1" x14ac:dyDescent="0.25">
      <c r="A66" s="14">
        <v>8</v>
      </c>
      <c r="B66" s="20" t="s">
        <v>217</v>
      </c>
      <c r="C66" s="7" t="s">
        <v>238</v>
      </c>
      <c r="D66" s="7" t="s">
        <v>239</v>
      </c>
      <c r="E66" s="15" t="s">
        <v>241</v>
      </c>
      <c r="F66" s="15" t="s">
        <v>219</v>
      </c>
      <c r="G66" s="15" t="s">
        <v>220</v>
      </c>
      <c r="H66" s="9" t="s">
        <v>38</v>
      </c>
      <c r="I66" s="9" t="s">
        <v>39</v>
      </c>
      <c r="J66" s="8" t="s">
        <v>132</v>
      </c>
      <c r="K66" s="15" t="s">
        <v>40</v>
      </c>
      <c r="L66" s="10" t="s">
        <v>555</v>
      </c>
      <c r="M66" s="10" t="s">
        <v>46</v>
      </c>
      <c r="N66" s="8" t="s">
        <v>42</v>
      </c>
      <c r="O66" s="16">
        <v>395</v>
      </c>
      <c r="P66" s="16"/>
      <c r="Q66" s="17" t="s">
        <v>242</v>
      </c>
      <c r="R66" s="12">
        <v>45658</v>
      </c>
      <c r="S66" s="12">
        <v>46022</v>
      </c>
      <c r="T66" s="245"/>
      <c r="U66" s="18" t="s">
        <v>45</v>
      </c>
      <c r="V66" s="22">
        <v>100</v>
      </c>
      <c r="W66" s="22">
        <v>0</v>
      </c>
      <c r="X66" s="54">
        <f t="shared" si="3"/>
        <v>100</v>
      </c>
      <c r="Y66" s="84"/>
      <c r="Z66" s="19">
        <v>55133</v>
      </c>
      <c r="AA66" s="19">
        <v>35729</v>
      </c>
      <c r="AB66" s="19">
        <v>30873</v>
      </c>
      <c r="AC66" s="19">
        <v>14384</v>
      </c>
      <c r="AD66" s="19">
        <v>3132</v>
      </c>
      <c r="AE66" s="64">
        <v>2802</v>
      </c>
      <c r="AF66" s="64">
        <v>2317</v>
      </c>
      <c r="AG66" s="64">
        <v>2509</v>
      </c>
      <c r="AH66" s="19">
        <v>2479</v>
      </c>
      <c r="AI66" s="19">
        <v>12311</v>
      </c>
      <c r="AJ66" s="19">
        <v>38895</v>
      </c>
      <c r="AK66" s="19">
        <v>48895</v>
      </c>
      <c r="AL66" s="74">
        <f t="shared" si="4"/>
        <v>249459</v>
      </c>
      <c r="AM66" s="74">
        <f t="shared" si="5"/>
        <v>249459</v>
      </c>
      <c r="AN66" s="74">
        <f t="shared" si="6"/>
        <v>0</v>
      </c>
      <c r="AO66" s="13"/>
    </row>
    <row r="67" spans="1:41" ht="25.15" customHeight="1" x14ac:dyDescent="0.25">
      <c r="A67" s="14">
        <v>9</v>
      </c>
      <c r="B67" s="81" t="s">
        <v>243</v>
      </c>
      <c r="C67" s="7" t="s">
        <v>238</v>
      </c>
      <c r="D67" s="7" t="s">
        <v>239</v>
      </c>
      <c r="E67" s="15" t="s">
        <v>398</v>
      </c>
      <c r="F67" s="15" t="s">
        <v>219</v>
      </c>
      <c r="G67" s="15" t="s">
        <v>220</v>
      </c>
      <c r="H67" s="9" t="s">
        <v>38</v>
      </c>
      <c r="I67" s="9" t="s">
        <v>39</v>
      </c>
      <c r="J67" s="8" t="s">
        <v>132</v>
      </c>
      <c r="K67" s="15" t="s">
        <v>40</v>
      </c>
      <c r="L67" s="10" t="s">
        <v>555</v>
      </c>
      <c r="M67" s="15" t="s">
        <v>102</v>
      </c>
      <c r="N67" s="8" t="s">
        <v>42</v>
      </c>
      <c r="O67" s="16"/>
      <c r="P67" s="17" t="s">
        <v>244</v>
      </c>
      <c r="Q67" s="17" t="s">
        <v>245</v>
      </c>
      <c r="R67" s="12">
        <v>45658</v>
      </c>
      <c r="S67" s="12">
        <v>46022</v>
      </c>
      <c r="T67" s="245"/>
      <c r="U67" s="18" t="s">
        <v>45</v>
      </c>
      <c r="V67" s="22">
        <v>100</v>
      </c>
      <c r="W67" s="22">
        <v>0</v>
      </c>
      <c r="X67" s="54">
        <f t="shared" si="3"/>
        <v>100</v>
      </c>
      <c r="Y67" s="84"/>
      <c r="Z67" s="19">
        <v>429</v>
      </c>
      <c r="AA67" s="19">
        <v>429</v>
      </c>
      <c r="AB67" s="19">
        <v>449</v>
      </c>
      <c r="AC67" s="19">
        <v>409</v>
      </c>
      <c r="AD67" s="19">
        <v>448</v>
      </c>
      <c r="AE67" s="64">
        <v>438</v>
      </c>
      <c r="AF67" s="224">
        <v>4942</v>
      </c>
      <c r="AG67" s="225"/>
      <c r="AH67" s="225"/>
      <c r="AI67" s="225"/>
      <c r="AJ67" s="225"/>
      <c r="AK67" s="226"/>
      <c r="AL67" s="74">
        <f t="shared" si="4"/>
        <v>7544</v>
      </c>
      <c r="AM67" s="74">
        <f t="shared" si="5"/>
        <v>7544</v>
      </c>
      <c r="AN67" s="74">
        <f t="shared" si="6"/>
        <v>0</v>
      </c>
      <c r="AO67" s="13"/>
    </row>
    <row r="68" spans="1:41" ht="25.15" customHeight="1" x14ac:dyDescent="0.25">
      <c r="A68" s="14">
        <v>10</v>
      </c>
      <c r="B68" s="81" t="s">
        <v>243</v>
      </c>
      <c r="C68" s="7" t="s">
        <v>414</v>
      </c>
      <c r="D68" s="7" t="s">
        <v>417</v>
      </c>
      <c r="E68" s="15" t="s">
        <v>241</v>
      </c>
      <c r="F68" s="15" t="s">
        <v>219</v>
      </c>
      <c r="G68" s="15" t="s">
        <v>220</v>
      </c>
      <c r="H68" s="9" t="s">
        <v>38</v>
      </c>
      <c r="I68" s="9" t="s">
        <v>39</v>
      </c>
      <c r="J68" s="8" t="s">
        <v>132</v>
      </c>
      <c r="K68" s="15" t="s">
        <v>40</v>
      </c>
      <c r="L68" s="10" t="s">
        <v>555</v>
      </c>
      <c r="M68" s="7" t="s">
        <v>41</v>
      </c>
      <c r="N68" s="8" t="s">
        <v>42</v>
      </c>
      <c r="O68" s="16"/>
      <c r="P68" s="17" t="s">
        <v>415</v>
      </c>
      <c r="Q68" s="17" t="s">
        <v>416</v>
      </c>
      <c r="R68" s="12">
        <v>45658</v>
      </c>
      <c r="S68" s="12">
        <v>46022</v>
      </c>
      <c r="T68" s="245"/>
      <c r="U68" s="18" t="s">
        <v>45</v>
      </c>
      <c r="V68" s="22">
        <v>100</v>
      </c>
      <c r="W68" s="22">
        <v>0</v>
      </c>
      <c r="X68" s="54">
        <f t="shared" si="3"/>
        <v>100</v>
      </c>
      <c r="Y68" s="84"/>
      <c r="Z68" s="19">
        <v>0</v>
      </c>
      <c r="AA68" s="19">
        <v>30213</v>
      </c>
      <c r="AB68" s="19">
        <v>3256</v>
      </c>
      <c r="AC68" s="19">
        <v>13355</v>
      </c>
      <c r="AD68" s="19">
        <v>3537</v>
      </c>
      <c r="AE68" s="224">
        <v>6000</v>
      </c>
      <c r="AF68" s="225"/>
      <c r="AG68" s="226"/>
      <c r="AH68" s="224">
        <v>1655</v>
      </c>
      <c r="AI68" s="226"/>
      <c r="AJ68" s="224">
        <v>14267</v>
      </c>
      <c r="AK68" s="226"/>
      <c r="AL68" s="74">
        <f t="shared" si="4"/>
        <v>72283</v>
      </c>
      <c r="AM68" s="74">
        <f t="shared" si="5"/>
        <v>72283</v>
      </c>
      <c r="AN68" s="74">
        <f t="shared" si="6"/>
        <v>0</v>
      </c>
      <c r="AO68" s="13"/>
    </row>
    <row r="69" spans="1:41" ht="25.15" customHeight="1" x14ac:dyDescent="0.25">
      <c r="A69" s="14">
        <v>11</v>
      </c>
      <c r="B69" s="7" t="s">
        <v>611</v>
      </c>
      <c r="C69" s="7" t="s">
        <v>612</v>
      </c>
      <c r="D69" s="15" t="s">
        <v>246</v>
      </c>
      <c r="E69" s="15" t="s">
        <v>396</v>
      </c>
      <c r="F69" s="15" t="s">
        <v>219</v>
      </c>
      <c r="G69" s="15" t="s">
        <v>220</v>
      </c>
      <c r="H69" s="9" t="s">
        <v>38</v>
      </c>
      <c r="I69" s="9" t="s">
        <v>39</v>
      </c>
      <c r="J69" s="8" t="s">
        <v>132</v>
      </c>
      <c r="K69" s="15" t="s">
        <v>40</v>
      </c>
      <c r="L69" s="10" t="s">
        <v>555</v>
      </c>
      <c r="M69" s="7" t="s">
        <v>41</v>
      </c>
      <c r="N69" s="10" t="s">
        <v>90</v>
      </c>
      <c r="O69" s="16"/>
      <c r="P69" s="16" t="s">
        <v>397</v>
      </c>
      <c r="Q69" s="17" t="s">
        <v>247</v>
      </c>
      <c r="R69" s="12">
        <v>45658</v>
      </c>
      <c r="S69" s="12">
        <v>46022</v>
      </c>
      <c r="T69" s="245"/>
      <c r="U69" s="18" t="s">
        <v>45</v>
      </c>
      <c r="V69" s="22">
        <v>100</v>
      </c>
      <c r="W69" s="22">
        <v>0</v>
      </c>
      <c r="X69" s="54">
        <f t="shared" ref="X69:X132" si="8">V69+W69</f>
        <v>100</v>
      </c>
      <c r="Y69" s="84"/>
      <c r="Z69" s="19">
        <v>3803</v>
      </c>
      <c r="AA69" s="19">
        <v>7255</v>
      </c>
      <c r="AB69" s="19">
        <v>2578</v>
      </c>
      <c r="AC69" s="67">
        <v>2104</v>
      </c>
      <c r="AD69" s="67">
        <v>1198</v>
      </c>
      <c r="AE69" s="224">
        <v>2680</v>
      </c>
      <c r="AF69" s="225"/>
      <c r="AG69" s="224">
        <v>757</v>
      </c>
      <c r="AH69" s="226"/>
      <c r="AI69" s="224">
        <v>6201</v>
      </c>
      <c r="AJ69" s="225"/>
      <c r="AK69" s="226"/>
      <c r="AL69" s="74">
        <f t="shared" ref="AL69:AL132" si="9">Z69+AA69+AB69+AC69+AE69+AF69+AG69+AH69+AI69+AJ69+AK69+AD69</f>
        <v>26576</v>
      </c>
      <c r="AM69" s="74">
        <f t="shared" ref="AM69:AM132" si="10">ROUND(AL69*V69/100,0)</f>
        <v>26576</v>
      </c>
      <c r="AN69" s="74">
        <f t="shared" ref="AN69:AN132" si="11">ROUND(AL69*W69/100,0)</f>
        <v>0</v>
      </c>
      <c r="AO69" s="13"/>
    </row>
    <row r="70" spans="1:41" ht="25.15" customHeight="1" x14ac:dyDescent="0.25">
      <c r="A70" s="14">
        <v>12</v>
      </c>
      <c r="B70" s="81" t="s">
        <v>248</v>
      </c>
      <c r="C70" s="7" t="s">
        <v>624</v>
      </c>
      <c r="D70" s="15" t="s">
        <v>249</v>
      </c>
      <c r="E70" s="15" t="s">
        <v>250</v>
      </c>
      <c r="F70" s="15" t="s">
        <v>219</v>
      </c>
      <c r="G70" s="15" t="s">
        <v>220</v>
      </c>
      <c r="H70" s="9" t="s">
        <v>38</v>
      </c>
      <c r="I70" s="9" t="s">
        <v>39</v>
      </c>
      <c r="J70" s="8" t="s">
        <v>132</v>
      </c>
      <c r="K70" s="15" t="s">
        <v>40</v>
      </c>
      <c r="L70" s="10" t="s">
        <v>555</v>
      </c>
      <c r="M70" s="10" t="s">
        <v>46</v>
      </c>
      <c r="N70" s="10" t="s">
        <v>90</v>
      </c>
      <c r="O70" s="16">
        <v>329</v>
      </c>
      <c r="P70" s="17"/>
      <c r="Q70" s="17" t="s">
        <v>251</v>
      </c>
      <c r="R70" s="12">
        <v>45658</v>
      </c>
      <c r="S70" s="12">
        <v>46022</v>
      </c>
      <c r="T70" s="246"/>
      <c r="U70" s="18" t="s">
        <v>45</v>
      </c>
      <c r="V70" s="22">
        <v>100</v>
      </c>
      <c r="W70" s="22">
        <v>0</v>
      </c>
      <c r="X70" s="54">
        <f t="shared" si="8"/>
        <v>100</v>
      </c>
      <c r="Y70" s="84"/>
      <c r="Z70" s="19">
        <v>145412</v>
      </c>
      <c r="AA70" s="19">
        <v>105979</v>
      </c>
      <c r="AB70" s="19">
        <v>103743</v>
      </c>
      <c r="AC70" s="19">
        <v>74551</v>
      </c>
      <c r="AD70" s="19">
        <v>42302</v>
      </c>
      <c r="AE70" s="19">
        <v>27639</v>
      </c>
      <c r="AF70" s="19">
        <v>25193</v>
      </c>
      <c r="AG70" s="19">
        <v>25138</v>
      </c>
      <c r="AH70" s="19">
        <v>24426</v>
      </c>
      <c r="AI70" s="19">
        <v>63600</v>
      </c>
      <c r="AJ70" s="19">
        <v>103605</v>
      </c>
      <c r="AK70" s="19">
        <v>125110</v>
      </c>
      <c r="AL70" s="74">
        <f t="shared" si="9"/>
        <v>866698</v>
      </c>
      <c r="AM70" s="74">
        <f t="shared" si="10"/>
        <v>866698</v>
      </c>
      <c r="AN70" s="74">
        <f t="shared" si="11"/>
        <v>0</v>
      </c>
      <c r="AO70" s="13"/>
    </row>
    <row r="71" spans="1:41" ht="25.15" customHeight="1" x14ac:dyDescent="0.25">
      <c r="A71" s="14">
        <v>1</v>
      </c>
      <c r="B71" s="20" t="s">
        <v>368</v>
      </c>
      <c r="C71" s="8" t="s">
        <v>369</v>
      </c>
      <c r="D71" s="8" t="s">
        <v>614</v>
      </c>
      <c r="E71" s="15" t="s">
        <v>255</v>
      </c>
      <c r="F71" s="73" t="s">
        <v>253</v>
      </c>
      <c r="G71" s="15" t="s">
        <v>254</v>
      </c>
      <c r="H71" s="9" t="s">
        <v>38</v>
      </c>
      <c r="I71" s="9" t="s">
        <v>53</v>
      </c>
      <c r="J71" s="15" t="s">
        <v>132</v>
      </c>
      <c r="K71" s="8" t="s">
        <v>40</v>
      </c>
      <c r="L71" s="10" t="s">
        <v>555</v>
      </c>
      <c r="M71" s="10" t="s">
        <v>46</v>
      </c>
      <c r="N71" s="8" t="s">
        <v>42</v>
      </c>
      <c r="O71" s="16">
        <v>549</v>
      </c>
      <c r="P71" s="16"/>
      <c r="Q71" s="17" t="s">
        <v>256</v>
      </c>
      <c r="R71" s="12">
        <v>45658</v>
      </c>
      <c r="S71" s="12">
        <v>46022</v>
      </c>
      <c r="T71" s="244" t="s">
        <v>336</v>
      </c>
      <c r="U71" s="22" t="s">
        <v>45</v>
      </c>
      <c r="V71" s="22">
        <v>100</v>
      </c>
      <c r="W71" s="22">
        <v>0</v>
      </c>
      <c r="X71" s="54">
        <f t="shared" si="8"/>
        <v>100</v>
      </c>
      <c r="Y71" s="84"/>
      <c r="Z71" s="74">
        <v>142143</v>
      </c>
      <c r="AA71" s="19">
        <v>87051</v>
      </c>
      <c r="AB71" s="19">
        <v>84399</v>
      </c>
      <c r="AC71" s="19">
        <v>39462</v>
      </c>
      <c r="AD71" s="19">
        <v>13868</v>
      </c>
      <c r="AE71" s="19">
        <v>6000</v>
      </c>
      <c r="AF71" s="19">
        <v>6000</v>
      </c>
      <c r="AG71" s="19">
        <v>6012</v>
      </c>
      <c r="AH71" s="19">
        <v>7521</v>
      </c>
      <c r="AI71" s="19">
        <v>50778</v>
      </c>
      <c r="AJ71" s="19">
        <v>82076</v>
      </c>
      <c r="AK71" s="19">
        <v>103978</v>
      </c>
      <c r="AL71" s="74">
        <f t="shared" si="9"/>
        <v>629288</v>
      </c>
      <c r="AM71" s="74">
        <f t="shared" si="10"/>
        <v>629288</v>
      </c>
      <c r="AN71" s="74">
        <f t="shared" si="11"/>
        <v>0</v>
      </c>
      <c r="AO71" s="13"/>
    </row>
    <row r="72" spans="1:41" ht="25.15" customHeight="1" x14ac:dyDescent="0.25">
      <c r="A72" s="14">
        <v>2</v>
      </c>
      <c r="B72" s="20" t="s">
        <v>252</v>
      </c>
      <c r="C72" s="8" t="s">
        <v>371</v>
      </c>
      <c r="D72" s="8" t="s">
        <v>257</v>
      </c>
      <c r="E72" s="15" t="s">
        <v>258</v>
      </c>
      <c r="F72" s="73" t="s">
        <v>253</v>
      </c>
      <c r="G72" s="15" t="s">
        <v>254</v>
      </c>
      <c r="H72" s="9" t="s">
        <v>38</v>
      </c>
      <c r="I72" s="9" t="s">
        <v>53</v>
      </c>
      <c r="J72" s="15" t="s">
        <v>132</v>
      </c>
      <c r="K72" s="8" t="s">
        <v>40</v>
      </c>
      <c r="L72" s="10" t="s">
        <v>555</v>
      </c>
      <c r="M72" s="10" t="s">
        <v>46</v>
      </c>
      <c r="N72" s="8" t="s">
        <v>42</v>
      </c>
      <c r="O72" s="16">
        <v>280</v>
      </c>
      <c r="P72" s="16"/>
      <c r="Q72" s="17" t="s">
        <v>259</v>
      </c>
      <c r="R72" s="12">
        <v>45658</v>
      </c>
      <c r="S72" s="12">
        <v>46022</v>
      </c>
      <c r="T72" s="245"/>
      <c r="U72" s="18" t="s">
        <v>787</v>
      </c>
      <c r="V72" s="22">
        <v>33.74</v>
      </c>
      <c r="W72" s="22">
        <v>66.260000000000005</v>
      </c>
      <c r="X72" s="54">
        <f t="shared" si="8"/>
        <v>100</v>
      </c>
      <c r="Y72" s="84"/>
      <c r="Z72" s="19">
        <v>42433</v>
      </c>
      <c r="AA72" s="19">
        <v>30681</v>
      </c>
      <c r="AB72" s="74">
        <v>28364</v>
      </c>
      <c r="AC72" s="19">
        <v>16714</v>
      </c>
      <c r="AD72" s="19">
        <v>2729</v>
      </c>
      <c r="AE72" s="19">
        <v>162</v>
      </c>
      <c r="AF72" s="19">
        <v>1619</v>
      </c>
      <c r="AG72" s="19">
        <v>2720</v>
      </c>
      <c r="AH72" s="19">
        <v>2694</v>
      </c>
      <c r="AI72" s="19">
        <v>17961</v>
      </c>
      <c r="AJ72" s="19">
        <v>31221</v>
      </c>
      <c r="AK72" s="19">
        <v>40387</v>
      </c>
      <c r="AL72" s="74">
        <f t="shared" si="9"/>
        <v>217685</v>
      </c>
      <c r="AM72" s="74">
        <f t="shared" si="10"/>
        <v>73447</v>
      </c>
      <c r="AN72" s="74">
        <f t="shared" si="11"/>
        <v>144238</v>
      </c>
      <c r="AO72" s="13"/>
    </row>
    <row r="73" spans="1:41" ht="25.15" customHeight="1" x14ac:dyDescent="0.25">
      <c r="A73" s="14">
        <v>3</v>
      </c>
      <c r="B73" s="20" t="s">
        <v>368</v>
      </c>
      <c r="C73" s="8" t="s">
        <v>630</v>
      </c>
      <c r="D73" s="8" t="s">
        <v>631</v>
      </c>
      <c r="E73" s="15" t="s">
        <v>632</v>
      </c>
      <c r="F73" s="73" t="s">
        <v>253</v>
      </c>
      <c r="G73" s="15" t="s">
        <v>254</v>
      </c>
      <c r="H73" s="9" t="s">
        <v>38</v>
      </c>
      <c r="I73" s="9" t="s">
        <v>53</v>
      </c>
      <c r="J73" s="15" t="s">
        <v>132</v>
      </c>
      <c r="K73" s="8" t="s">
        <v>40</v>
      </c>
      <c r="L73" s="10" t="s">
        <v>555</v>
      </c>
      <c r="M73" s="10" t="s">
        <v>46</v>
      </c>
      <c r="N73" s="8" t="s">
        <v>42</v>
      </c>
      <c r="O73" s="16">
        <v>111</v>
      </c>
      <c r="P73" s="17"/>
      <c r="Q73" s="17" t="s">
        <v>633</v>
      </c>
      <c r="R73" s="12">
        <v>45658</v>
      </c>
      <c r="S73" s="12">
        <v>46022</v>
      </c>
      <c r="T73" s="246"/>
      <c r="U73" s="22" t="s">
        <v>45</v>
      </c>
      <c r="V73" s="22">
        <v>100</v>
      </c>
      <c r="W73" s="22">
        <v>0</v>
      </c>
      <c r="X73" s="54">
        <f t="shared" si="8"/>
        <v>100</v>
      </c>
      <c r="Y73" s="84"/>
      <c r="Z73" s="19">
        <v>29702</v>
      </c>
      <c r="AA73" s="19">
        <v>16152</v>
      </c>
      <c r="AB73" s="19">
        <v>13847</v>
      </c>
      <c r="AC73" s="19">
        <v>7702</v>
      </c>
      <c r="AD73" s="19">
        <v>1025</v>
      </c>
      <c r="AE73" s="19">
        <v>588</v>
      </c>
      <c r="AF73" s="19">
        <v>301</v>
      </c>
      <c r="AG73" s="19">
        <v>359</v>
      </c>
      <c r="AH73" s="19">
        <v>836</v>
      </c>
      <c r="AI73" s="19">
        <v>10089</v>
      </c>
      <c r="AJ73" s="19">
        <v>22657</v>
      </c>
      <c r="AK73" s="19">
        <v>25317</v>
      </c>
      <c r="AL73" s="74">
        <f t="shared" ref="AL73" si="12">Z73+AA73+AB73+AC73+AE73+AF73+AG73+AH73+AI73+AJ73+AK73+AD73</f>
        <v>128575</v>
      </c>
      <c r="AM73" s="74">
        <f t="shared" si="10"/>
        <v>128575</v>
      </c>
      <c r="AN73" s="74">
        <f t="shared" si="11"/>
        <v>0</v>
      </c>
      <c r="AO73" s="13"/>
    </row>
    <row r="74" spans="1:41" ht="25.15" customHeight="1" x14ac:dyDescent="0.25">
      <c r="A74" s="14">
        <v>1</v>
      </c>
      <c r="B74" s="20" t="s">
        <v>260</v>
      </c>
      <c r="C74" s="15" t="s">
        <v>264</v>
      </c>
      <c r="D74" s="15"/>
      <c r="E74" s="15" t="s">
        <v>265</v>
      </c>
      <c r="F74" s="15" t="s">
        <v>377</v>
      </c>
      <c r="G74" s="15" t="s">
        <v>266</v>
      </c>
      <c r="H74" s="9" t="s">
        <v>38</v>
      </c>
      <c r="I74" s="9" t="s">
        <v>39</v>
      </c>
      <c r="J74" s="8" t="s">
        <v>132</v>
      </c>
      <c r="K74" s="9" t="s">
        <v>40</v>
      </c>
      <c r="L74" s="10" t="s">
        <v>555</v>
      </c>
      <c r="M74" s="7" t="s">
        <v>41</v>
      </c>
      <c r="N74" s="15" t="s">
        <v>42</v>
      </c>
      <c r="O74" s="16"/>
      <c r="P74" s="17" t="s">
        <v>621</v>
      </c>
      <c r="Q74" s="17" t="s">
        <v>267</v>
      </c>
      <c r="R74" s="12">
        <v>45658</v>
      </c>
      <c r="S74" s="12">
        <v>46022</v>
      </c>
      <c r="T74" s="227" t="s">
        <v>551</v>
      </c>
      <c r="U74" s="18" t="s">
        <v>787</v>
      </c>
      <c r="V74" s="22">
        <v>75.7</v>
      </c>
      <c r="W74" s="22">
        <v>24.3</v>
      </c>
      <c r="X74" s="54">
        <f t="shared" si="8"/>
        <v>100</v>
      </c>
      <c r="Y74" s="84"/>
      <c r="Z74" s="74">
        <v>11759</v>
      </c>
      <c r="AA74" s="74">
        <v>7342</v>
      </c>
      <c r="AB74" s="74">
        <v>6028</v>
      </c>
      <c r="AC74" s="74">
        <v>4583</v>
      </c>
      <c r="AD74" s="74">
        <v>804</v>
      </c>
      <c r="AE74" s="74">
        <v>0</v>
      </c>
      <c r="AF74" s="74">
        <v>0</v>
      </c>
      <c r="AG74" s="74">
        <v>1804</v>
      </c>
      <c r="AH74" s="74">
        <v>5223</v>
      </c>
      <c r="AI74" s="74">
        <v>4827</v>
      </c>
      <c r="AJ74" s="74">
        <v>3415</v>
      </c>
      <c r="AK74" s="74">
        <v>11759</v>
      </c>
      <c r="AL74" s="74">
        <f t="shared" si="9"/>
        <v>57544</v>
      </c>
      <c r="AM74" s="74">
        <f t="shared" si="10"/>
        <v>43561</v>
      </c>
      <c r="AN74" s="74">
        <f t="shared" si="11"/>
        <v>13983</v>
      </c>
      <c r="AO74" s="13"/>
    </row>
    <row r="75" spans="1:41" ht="25.15" customHeight="1" x14ac:dyDescent="0.25">
      <c r="A75" s="14">
        <v>2</v>
      </c>
      <c r="B75" s="20" t="s">
        <v>260</v>
      </c>
      <c r="C75" s="15" t="s">
        <v>261</v>
      </c>
      <c r="D75" s="15"/>
      <c r="E75" s="15" t="s">
        <v>268</v>
      </c>
      <c r="F75" s="15" t="s">
        <v>262</v>
      </c>
      <c r="G75" s="15" t="s">
        <v>263</v>
      </c>
      <c r="H75" s="9" t="s">
        <v>38</v>
      </c>
      <c r="I75" s="9" t="s">
        <v>39</v>
      </c>
      <c r="J75" s="8" t="s">
        <v>132</v>
      </c>
      <c r="K75" s="9" t="s">
        <v>40</v>
      </c>
      <c r="L75" s="10" t="s">
        <v>555</v>
      </c>
      <c r="M75" s="7" t="s">
        <v>41</v>
      </c>
      <c r="N75" s="15" t="s">
        <v>42</v>
      </c>
      <c r="O75" s="16"/>
      <c r="P75" s="17" t="s">
        <v>269</v>
      </c>
      <c r="Q75" s="17" t="s">
        <v>270</v>
      </c>
      <c r="R75" s="12">
        <v>45658</v>
      </c>
      <c r="S75" s="12">
        <v>46022</v>
      </c>
      <c r="T75" s="228"/>
      <c r="U75" s="16" t="s">
        <v>45</v>
      </c>
      <c r="V75" s="22">
        <v>100</v>
      </c>
      <c r="W75" s="22">
        <v>0</v>
      </c>
      <c r="X75" s="54">
        <f t="shared" si="8"/>
        <v>100</v>
      </c>
      <c r="Y75" s="84"/>
      <c r="Z75" s="74">
        <v>9153</v>
      </c>
      <c r="AA75" s="74">
        <v>8967</v>
      </c>
      <c r="AB75" s="74">
        <v>6162</v>
      </c>
      <c r="AC75" s="74">
        <v>5130</v>
      </c>
      <c r="AD75" s="74">
        <v>5705</v>
      </c>
      <c r="AE75" s="74">
        <v>1404</v>
      </c>
      <c r="AF75" s="74">
        <v>1350</v>
      </c>
      <c r="AG75" s="232">
        <v>1662</v>
      </c>
      <c r="AH75" s="233"/>
      <c r="AI75" s="74">
        <v>6162</v>
      </c>
      <c r="AJ75" s="74">
        <v>9153</v>
      </c>
      <c r="AK75" s="74">
        <v>9153</v>
      </c>
      <c r="AL75" s="74">
        <f t="shared" si="9"/>
        <v>64001</v>
      </c>
      <c r="AM75" s="74">
        <f t="shared" si="10"/>
        <v>64001</v>
      </c>
      <c r="AN75" s="74">
        <f t="shared" si="11"/>
        <v>0</v>
      </c>
      <c r="AO75" s="13"/>
    </row>
    <row r="76" spans="1:41" ht="25.15" customHeight="1" x14ac:dyDescent="0.25">
      <c r="A76" s="14">
        <v>3</v>
      </c>
      <c r="B76" s="75" t="s">
        <v>260</v>
      </c>
      <c r="C76" s="8" t="s">
        <v>264</v>
      </c>
      <c r="D76" s="8"/>
      <c r="E76" s="10" t="s">
        <v>271</v>
      </c>
      <c r="F76" s="8" t="s">
        <v>262</v>
      </c>
      <c r="G76" s="8" t="s">
        <v>263</v>
      </c>
      <c r="H76" s="9" t="s">
        <v>38</v>
      </c>
      <c r="I76" s="9" t="s">
        <v>39</v>
      </c>
      <c r="J76" s="8" t="s">
        <v>132</v>
      </c>
      <c r="K76" s="9" t="s">
        <v>40</v>
      </c>
      <c r="L76" s="10" t="s">
        <v>555</v>
      </c>
      <c r="M76" s="7" t="s">
        <v>119</v>
      </c>
      <c r="N76" s="15" t="s">
        <v>42</v>
      </c>
      <c r="O76" s="16"/>
      <c r="P76" s="17" t="s">
        <v>272</v>
      </c>
      <c r="Q76" s="17" t="s">
        <v>273</v>
      </c>
      <c r="R76" s="12">
        <v>45658</v>
      </c>
      <c r="S76" s="12">
        <v>46022</v>
      </c>
      <c r="T76" s="228"/>
      <c r="U76" s="16" t="s">
        <v>45</v>
      </c>
      <c r="V76" s="22">
        <v>100</v>
      </c>
      <c r="W76" s="22">
        <v>0</v>
      </c>
      <c r="X76" s="54">
        <f t="shared" si="8"/>
        <v>100</v>
      </c>
      <c r="Y76" s="84"/>
      <c r="Z76" s="19">
        <v>244</v>
      </c>
      <c r="AA76" s="74">
        <v>0</v>
      </c>
      <c r="AB76" s="19">
        <v>0</v>
      </c>
      <c r="AC76" s="19">
        <v>0</v>
      </c>
      <c r="AD76" s="74">
        <v>344</v>
      </c>
      <c r="AE76" s="76">
        <v>148</v>
      </c>
      <c r="AF76" s="76">
        <v>162</v>
      </c>
      <c r="AG76" s="19">
        <v>92</v>
      </c>
      <c r="AH76" s="224">
        <v>503</v>
      </c>
      <c r="AI76" s="226"/>
      <c r="AJ76" s="19">
        <v>244</v>
      </c>
      <c r="AK76" s="19">
        <v>244</v>
      </c>
      <c r="AL76" s="74">
        <f t="shared" si="9"/>
        <v>1981</v>
      </c>
      <c r="AM76" s="74">
        <f t="shared" si="10"/>
        <v>1981</v>
      </c>
      <c r="AN76" s="74">
        <f t="shared" si="11"/>
        <v>0</v>
      </c>
      <c r="AO76" s="13"/>
    </row>
    <row r="77" spans="1:41" ht="25.15" customHeight="1" x14ac:dyDescent="0.25">
      <c r="A77" s="14">
        <v>4</v>
      </c>
      <c r="B77" s="75" t="s">
        <v>260</v>
      </c>
      <c r="C77" s="8" t="s">
        <v>378</v>
      </c>
      <c r="D77" s="8" t="s">
        <v>383</v>
      </c>
      <c r="E77" s="10" t="s">
        <v>274</v>
      </c>
      <c r="F77" s="8" t="s">
        <v>377</v>
      </c>
      <c r="G77" s="8" t="s">
        <v>266</v>
      </c>
      <c r="H77" s="9" t="s">
        <v>38</v>
      </c>
      <c r="I77" s="9" t="s">
        <v>39</v>
      </c>
      <c r="J77" s="8" t="s">
        <v>132</v>
      </c>
      <c r="K77" s="9" t="s">
        <v>40</v>
      </c>
      <c r="L77" s="10" t="s">
        <v>555</v>
      </c>
      <c r="M77" s="7" t="s">
        <v>41</v>
      </c>
      <c r="N77" s="15" t="s">
        <v>42</v>
      </c>
      <c r="O77" s="16"/>
      <c r="P77" s="77" t="s">
        <v>376</v>
      </c>
      <c r="Q77" s="78" t="s">
        <v>275</v>
      </c>
      <c r="R77" s="12">
        <v>45658</v>
      </c>
      <c r="S77" s="12">
        <v>46022</v>
      </c>
      <c r="T77" s="228"/>
      <c r="U77" s="18" t="s">
        <v>787</v>
      </c>
      <c r="V77" s="22">
        <v>29</v>
      </c>
      <c r="W77" s="22">
        <v>71</v>
      </c>
      <c r="X77" s="54">
        <f t="shared" si="8"/>
        <v>100</v>
      </c>
      <c r="Y77" s="84"/>
      <c r="Z77" s="19">
        <v>3012</v>
      </c>
      <c r="AA77" s="74">
        <v>19211</v>
      </c>
      <c r="AB77" s="19">
        <v>6506</v>
      </c>
      <c r="AC77" s="19">
        <v>3660</v>
      </c>
      <c r="AD77" s="19">
        <v>4936</v>
      </c>
      <c r="AE77" s="74">
        <v>160</v>
      </c>
      <c r="AF77" s="19">
        <v>23</v>
      </c>
      <c r="AG77" s="19">
        <v>3888</v>
      </c>
      <c r="AH77" s="19">
        <v>2789</v>
      </c>
      <c r="AI77" s="74">
        <v>3592</v>
      </c>
      <c r="AJ77" s="19">
        <v>2739</v>
      </c>
      <c r="AK77" s="19">
        <v>3012</v>
      </c>
      <c r="AL77" s="74">
        <f t="shared" si="9"/>
        <v>53528</v>
      </c>
      <c r="AM77" s="74">
        <f t="shared" si="10"/>
        <v>15523</v>
      </c>
      <c r="AN77" s="74">
        <f t="shared" si="11"/>
        <v>38005</v>
      </c>
      <c r="AO77" s="13"/>
    </row>
    <row r="78" spans="1:41" ht="25.15" customHeight="1" x14ac:dyDescent="0.25">
      <c r="A78" s="14">
        <v>5</v>
      </c>
      <c r="B78" s="75" t="s">
        <v>260</v>
      </c>
      <c r="C78" s="10" t="s">
        <v>382</v>
      </c>
      <c r="D78" s="10" t="s">
        <v>276</v>
      </c>
      <c r="E78" s="10" t="s">
        <v>277</v>
      </c>
      <c r="F78" s="10" t="s">
        <v>262</v>
      </c>
      <c r="G78" s="10" t="s">
        <v>266</v>
      </c>
      <c r="H78" s="9" t="s">
        <v>38</v>
      </c>
      <c r="I78" s="9" t="s">
        <v>39</v>
      </c>
      <c r="J78" s="8" t="s">
        <v>132</v>
      </c>
      <c r="K78" s="9" t="s">
        <v>40</v>
      </c>
      <c r="L78" s="10" t="s">
        <v>555</v>
      </c>
      <c r="M78" s="7" t="s">
        <v>41</v>
      </c>
      <c r="N78" s="15" t="s">
        <v>42</v>
      </c>
      <c r="O78" s="16"/>
      <c r="P78" s="17" t="s">
        <v>381</v>
      </c>
      <c r="Q78" s="17" t="s">
        <v>278</v>
      </c>
      <c r="R78" s="12">
        <v>45658</v>
      </c>
      <c r="S78" s="12">
        <v>46022</v>
      </c>
      <c r="T78" s="228"/>
      <c r="U78" s="16" t="s">
        <v>45</v>
      </c>
      <c r="V78" s="22">
        <v>100</v>
      </c>
      <c r="W78" s="22">
        <v>0</v>
      </c>
      <c r="X78" s="54">
        <f t="shared" si="8"/>
        <v>100</v>
      </c>
      <c r="Y78" s="84"/>
      <c r="Z78" s="19">
        <v>1642</v>
      </c>
      <c r="AA78" s="74">
        <v>6201</v>
      </c>
      <c r="AB78" s="19">
        <v>19518</v>
      </c>
      <c r="AC78" s="19">
        <v>2622</v>
      </c>
      <c r="AD78" s="19">
        <v>2399</v>
      </c>
      <c r="AE78" s="76">
        <v>34</v>
      </c>
      <c r="AF78" s="76">
        <v>0</v>
      </c>
      <c r="AG78" s="19">
        <v>23</v>
      </c>
      <c r="AH78" s="224">
        <v>2461</v>
      </c>
      <c r="AI78" s="226"/>
      <c r="AJ78" s="19">
        <v>1642</v>
      </c>
      <c r="AK78" s="19">
        <v>1642</v>
      </c>
      <c r="AL78" s="74">
        <f t="shared" si="9"/>
        <v>38184</v>
      </c>
      <c r="AM78" s="74">
        <f t="shared" si="10"/>
        <v>38184</v>
      </c>
      <c r="AN78" s="74">
        <f t="shared" si="11"/>
        <v>0</v>
      </c>
      <c r="AO78" s="13"/>
    </row>
    <row r="79" spans="1:41" ht="25.15" customHeight="1" x14ac:dyDescent="0.25">
      <c r="A79" s="14">
        <v>6</v>
      </c>
      <c r="B79" s="75" t="s">
        <v>260</v>
      </c>
      <c r="C79" s="8" t="s">
        <v>380</v>
      </c>
      <c r="D79" s="8" t="s">
        <v>189</v>
      </c>
      <c r="E79" s="10" t="s">
        <v>279</v>
      </c>
      <c r="F79" s="8" t="s">
        <v>262</v>
      </c>
      <c r="G79" s="8" t="s">
        <v>263</v>
      </c>
      <c r="H79" s="9" t="s">
        <v>38</v>
      </c>
      <c r="I79" s="9" t="s">
        <v>39</v>
      </c>
      <c r="J79" s="8" t="s">
        <v>132</v>
      </c>
      <c r="K79" s="9" t="s">
        <v>40</v>
      </c>
      <c r="L79" s="10" t="s">
        <v>555</v>
      </c>
      <c r="M79" s="7" t="s">
        <v>41</v>
      </c>
      <c r="N79" s="15" t="s">
        <v>42</v>
      </c>
      <c r="O79" s="16"/>
      <c r="P79" s="17" t="s">
        <v>280</v>
      </c>
      <c r="Q79" s="17" t="s">
        <v>281</v>
      </c>
      <c r="R79" s="12">
        <v>45658</v>
      </c>
      <c r="S79" s="12">
        <v>46022</v>
      </c>
      <c r="T79" s="228"/>
      <c r="U79" s="16" t="s">
        <v>45</v>
      </c>
      <c r="V79" s="22">
        <v>100</v>
      </c>
      <c r="W79" s="22">
        <v>0</v>
      </c>
      <c r="X79" s="54">
        <f t="shared" si="8"/>
        <v>100</v>
      </c>
      <c r="Y79" s="84"/>
      <c r="Z79" s="19">
        <v>2574</v>
      </c>
      <c r="AA79" s="74">
        <v>6259</v>
      </c>
      <c r="AB79" s="67">
        <v>15222</v>
      </c>
      <c r="AC79" s="67">
        <v>2998</v>
      </c>
      <c r="AD79" s="67">
        <v>3651</v>
      </c>
      <c r="AE79" s="74">
        <v>171</v>
      </c>
      <c r="AF79" s="19">
        <v>173</v>
      </c>
      <c r="AG79" s="224">
        <v>577</v>
      </c>
      <c r="AH79" s="226"/>
      <c r="AI79" s="19">
        <v>4946</v>
      </c>
      <c r="AJ79" s="19">
        <v>2574</v>
      </c>
      <c r="AK79" s="19">
        <v>2574</v>
      </c>
      <c r="AL79" s="74">
        <f t="shared" si="9"/>
        <v>41719</v>
      </c>
      <c r="AM79" s="74">
        <f t="shared" si="10"/>
        <v>41719</v>
      </c>
      <c r="AN79" s="74">
        <f t="shared" si="11"/>
        <v>0</v>
      </c>
      <c r="AO79" s="13"/>
    </row>
    <row r="80" spans="1:41" ht="25.15" customHeight="1" x14ac:dyDescent="0.25">
      <c r="A80" s="14">
        <v>7</v>
      </c>
      <c r="B80" s="75" t="s">
        <v>260</v>
      </c>
      <c r="C80" s="8" t="s">
        <v>264</v>
      </c>
      <c r="D80" s="8"/>
      <c r="E80" s="10" t="s">
        <v>379</v>
      </c>
      <c r="F80" s="8" t="s">
        <v>262</v>
      </c>
      <c r="G80" s="8" t="s">
        <v>263</v>
      </c>
      <c r="H80" s="9" t="s">
        <v>38</v>
      </c>
      <c r="I80" s="9" t="s">
        <v>39</v>
      </c>
      <c r="J80" s="8" t="s">
        <v>132</v>
      </c>
      <c r="K80" s="9" t="s">
        <v>40</v>
      </c>
      <c r="L80" s="10" t="s">
        <v>555</v>
      </c>
      <c r="M80" s="7" t="s">
        <v>54</v>
      </c>
      <c r="N80" s="15" t="s">
        <v>42</v>
      </c>
      <c r="O80" s="16"/>
      <c r="P80" s="77" t="s">
        <v>282</v>
      </c>
      <c r="Q80" s="77" t="s">
        <v>283</v>
      </c>
      <c r="R80" s="12">
        <v>45658</v>
      </c>
      <c r="S80" s="12">
        <v>46022</v>
      </c>
      <c r="T80" s="228"/>
      <c r="U80" s="16" t="s">
        <v>45</v>
      </c>
      <c r="V80" s="22">
        <v>100</v>
      </c>
      <c r="W80" s="22">
        <v>0</v>
      </c>
      <c r="X80" s="54">
        <f t="shared" si="8"/>
        <v>100</v>
      </c>
      <c r="Y80" s="84"/>
      <c r="Z80" s="19">
        <v>21303</v>
      </c>
      <c r="AA80" s="74">
        <v>13866</v>
      </c>
      <c r="AB80" s="19">
        <v>12221</v>
      </c>
      <c r="AC80" s="19">
        <v>6761</v>
      </c>
      <c r="AD80" s="19">
        <v>1217</v>
      </c>
      <c r="AE80" s="67">
        <v>1004</v>
      </c>
      <c r="AF80" s="65">
        <v>785</v>
      </c>
      <c r="AG80" s="224">
        <v>1650</v>
      </c>
      <c r="AH80" s="226"/>
      <c r="AI80" s="224">
        <v>20094</v>
      </c>
      <c r="AJ80" s="226"/>
      <c r="AK80" s="19">
        <v>19460</v>
      </c>
      <c r="AL80" s="74">
        <f t="shared" si="9"/>
        <v>98361</v>
      </c>
      <c r="AM80" s="74">
        <f t="shared" si="10"/>
        <v>98361</v>
      </c>
      <c r="AN80" s="74">
        <f t="shared" si="11"/>
        <v>0</v>
      </c>
      <c r="AO80" s="13"/>
    </row>
    <row r="81" spans="1:41" ht="25.15" customHeight="1" x14ac:dyDescent="0.25">
      <c r="A81" s="14">
        <v>8</v>
      </c>
      <c r="B81" s="75" t="s">
        <v>260</v>
      </c>
      <c r="C81" s="8" t="s">
        <v>284</v>
      </c>
      <c r="D81" s="8"/>
      <c r="E81" s="10" t="s">
        <v>285</v>
      </c>
      <c r="F81" s="8" t="s">
        <v>286</v>
      </c>
      <c r="G81" s="8" t="s">
        <v>266</v>
      </c>
      <c r="H81" s="9" t="s">
        <v>38</v>
      </c>
      <c r="I81" s="9" t="s">
        <v>39</v>
      </c>
      <c r="J81" s="8" t="s">
        <v>132</v>
      </c>
      <c r="K81" s="9" t="s">
        <v>40</v>
      </c>
      <c r="L81" s="10" t="s">
        <v>555</v>
      </c>
      <c r="M81" s="8" t="s">
        <v>54</v>
      </c>
      <c r="N81" s="8" t="s">
        <v>10</v>
      </c>
      <c r="O81" s="16"/>
      <c r="P81" s="6" t="s">
        <v>287</v>
      </c>
      <c r="Q81" s="17" t="s">
        <v>288</v>
      </c>
      <c r="R81" s="12">
        <v>45658</v>
      </c>
      <c r="S81" s="12">
        <v>46022</v>
      </c>
      <c r="T81" s="228"/>
      <c r="U81" s="16" t="s">
        <v>45</v>
      </c>
      <c r="V81" s="22">
        <v>100</v>
      </c>
      <c r="W81" s="22">
        <v>0</v>
      </c>
      <c r="X81" s="54">
        <f t="shared" si="8"/>
        <v>100</v>
      </c>
      <c r="Y81" s="84"/>
      <c r="Z81" s="19">
        <v>21074</v>
      </c>
      <c r="AA81" s="19">
        <v>15330</v>
      </c>
      <c r="AB81" s="19">
        <v>15440</v>
      </c>
      <c r="AC81" s="140">
        <v>11675</v>
      </c>
      <c r="AD81" s="74">
        <v>1010</v>
      </c>
      <c r="AE81" s="74">
        <v>856</v>
      </c>
      <c r="AF81" s="74">
        <v>112</v>
      </c>
      <c r="AG81" s="19">
        <v>185</v>
      </c>
      <c r="AH81" s="74">
        <v>814</v>
      </c>
      <c r="AI81" s="74">
        <v>6337</v>
      </c>
      <c r="AJ81" s="19">
        <v>17512</v>
      </c>
      <c r="AK81" s="19">
        <v>19529</v>
      </c>
      <c r="AL81" s="74">
        <f t="shared" si="9"/>
        <v>109874</v>
      </c>
      <c r="AM81" s="74">
        <f t="shared" si="10"/>
        <v>109874</v>
      </c>
      <c r="AN81" s="74">
        <f t="shared" si="11"/>
        <v>0</v>
      </c>
      <c r="AO81" s="13"/>
    </row>
    <row r="82" spans="1:41" ht="25.15" customHeight="1" x14ac:dyDescent="0.25">
      <c r="A82" s="14">
        <v>9</v>
      </c>
      <c r="B82" s="20" t="s">
        <v>260</v>
      </c>
      <c r="C82" s="8" t="s">
        <v>284</v>
      </c>
      <c r="D82" s="8"/>
      <c r="E82" s="8" t="s">
        <v>289</v>
      </c>
      <c r="F82" s="8" t="s">
        <v>286</v>
      </c>
      <c r="G82" s="8" t="s">
        <v>266</v>
      </c>
      <c r="H82" s="9" t="s">
        <v>38</v>
      </c>
      <c r="I82" s="8" t="s">
        <v>39</v>
      </c>
      <c r="J82" s="15" t="s">
        <v>132</v>
      </c>
      <c r="K82" s="9" t="s">
        <v>40</v>
      </c>
      <c r="L82" s="10" t="s">
        <v>555</v>
      </c>
      <c r="M82" s="10" t="s">
        <v>46</v>
      </c>
      <c r="N82" s="8" t="s">
        <v>42</v>
      </c>
      <c r="O82" s="6">
        <v>219</v>
      </c>
      <c r="P82" s="6"/>
      <c r="Q82" s="79" t="s">
        <v>290</v>
      </c>
      <c r="R82" s="12">
        <v>45658</v>
      </c>
      <c r="S82" s="12">
        <v>46022</v>
      </c>
      <c r="T82" s="228"/>
      <c r="U82" s="16" t="s">
        <v>45</v>
      </c>
      <c r="V82" s="54">
        <v>100</v>
      </c>
      <c r="W82" s="54">
        <v>0</v>
      </c>
      <c r="X82" s="54">
        <f t="shared" si="8"/>
        <v>100</v>
      </c>
      <c r="Y82" s="84"/>
      <c r="Z82" s="74">
        <v>49366</v>
      </c>
      <c r="AA82" s="74">
        <v>35404</v>
      </c>
      <c r="AB82" s="74">
        <v>35404</v>
      </c>
      <c r="AC82" s="74">
        <v>28753</v>
      </c>
      <c r="AD82" s="74">
        <v>0</v>
      </c>
      <c r="AE82" s="74">
        <v>0</v>
      </c>
      <c r="AF82" s="74">
        <v>0</v>
      </c>
      <c r="AG82" s="74">
        <v>0</v>
      </c>
      <c r="AH82" s="74">
        <v>0</v>
      </c>
      <c r="AI82" s="74">
        <v>14475</v>
      </c>
      <c r="AJ82" s="74">
        <v>37775</v>
      </c>
      <c r="AK82" s="74">
        <v>51366</v>
      </c>
      <c r="AL82" s="74">
        <f t="shared" si="9"/>
        <v>252543</v>
      </c>
      <c r="AM82" s="74">
        <f t="shared" si="10"/>
        <v>252543</v>
      </c>
      <c r="AN82" s="74">
        <f t="shared" si="11"/>
        <v>0</v>
      </c>
      <c r="AO82" s="13"/>
    </row>
    <row r="83" spans="1:41" ht="25.15" customHeight="1" x14ac:dyDescent="0.25">
      <c r="A83" s="14">
        <v>10</v>
      </c>
      <c r="B83" s="20" t="s">
        <v>260</v>
      </c>
      <c r="C83" s="8" t="s">
        <v>429</v>
      </c>
      <c r="D83" s="8" t="s">
        <v>430</v>
      </c>
      <c r="E83" s="8" t="s">
        <v>552</v>
      </c>
      <c r="F83" s="8" t="s">
        <v>431</v>
      </c>
      <c r="G83" s="8" t="s">
        <v>263</v>
      </c>
      <c r="H83" s="9" t="s">
        <v>38</v>
      </c>
      <c r="I83" s="8" t="s">
        <v>39</v>
      </c>
      <c r="J83" s="15" t="s">
        <v>132</v>
      </c>
      <c r="K83" s="9" t="s">
        <v>40</v>
      </c>
      <c r="L83" s="10" t="s">
        <v>555</v>
      </c>
      <c r="M83" s="10" t="s">
        <v>46</v>
      </c>
      <c r="N83" s="8" t="s">
        <v>42</v>
      </c>
      <c r="O83" s="6">
        <v>197</v>
      </c>
      <c r="P83" s="6"/>
      <c r="Q83" s="79" t="s">
        <v>432</v>
      </c>
      <c r="R83" s="12">
        <v>45658</v>
      </c>
      <c r="S83" s="12">
        <v>46022</v>
      </c>
      <c r="T83" s="228"/>
      <c r="U83" s="16" t="s">
        <v>45</v>
      </c>
      <c r="V83" s="54">
        <v>100</v>
      </c>
      <c r="W83" s="54">
        <v>0</v>
      </c>
      <c r="X83" s="54">
        <f t="shared" si="8"/>
        <v>100</v>
      </c>
      <c r="Y83" s="84"/>
      <c r="Z83" s="74">
        <v>43856</v>
      </c>
      <c r="AA83" s="74">
        <v>6792</v>
      </c>
      <c r="AB83" s="74">
        <v>6989</v>
      </c>
      <c r="AC83" s="74">
        <v>14911</v>
      </c>
      <c r="AD83" s="74">
        <v>0</v>
      </c>
      <c r="AE83" s="74">
        <v>612</v>
      </c>
      <c r="AF83" s="74">
        <v>0</v>
      </c>
      <c r="AG83" s="74">
        <v>0</v>
      </c>
      <c r="AH83" s="74">
        <v>0</v>
      </c>
      <c r="AI83" s="74">
        <v>18613</v>
      </c>
      <c r="AJ83" s="74">
        <v>35188</v>
      </c>
      <c r="AK83" s="74">
        <v>45835</v>
      </c>
      <c r="AL83" s="74">
        <f t="shared" si="9"/>
        <v>172796</v>
      </c>
      <c r="AM83" s="74">
        <f t="shared" si="10"/>
        <v>172796</v>
      </c>
      <c r="AN83" s="74">
        <f t="shared" si="11"/>
        <v>0</v>
      </c>
      <c r="AO83" s="13"/>
    </row>
    <row r="84" spans="1:41" ht="25.15" customHeight="1" x14ac:dyDescent="0.25">
      <c r="A84" s="14">
        <v>11</v>
      </c>
      <c r="B84" s="20" t="s">
        <v>260</v>
      </c>
      <c r="C84" s="8" t="s">
        <v>622</v>
      </c>
      <c r="D84" s="8" t="s">
        <v>430</v>
      </c>
      <c r="E84" s="8" t="s">
        <v>433</v>
      </c>
      <c r="F84" s="8" t="s">
        <v>431</v>
      </c>
      <c r="G84" s="8" t="s">
        <v>263</v>
      </c>
      <c r="H84" s="9" t="s">
        <v>38</v>
      </c>
      <c r="I84" s="8" t="s">
        <v>39</v>
      </c>
      <c r="J84" s="15" t="s">
        <v>132</v>
      </c>
      <c r="K84" s="9" t="s">
        <v>40</v>
      </c>
      <c r="L84" s="10" t="s">
        <v>555</v>
      </c>
      <c r="M84" s="10" t="s">
        <v>46</v>
      </c>
      <c r="N84" s="8" t="s">
        <v>42</v>
      </c>
      <c r="O84" s="6">
        <v>150</v>
      </c>
      <c r="P84" s="6"/>
      <c r="Q84" s="79" t="s">
        <v>434</v>
      </c>
      <c r="R84" s="12">
        <v>45658</v>
      </c>
      <c r="S84" s="12">
        <v>46022</v>
      </c>
      <c r="T84" s="228"/>
      <c r="U84" s="16" t="s">
        <v>45</v>
      </c>
      <c r="V84" s="54">
        <v>100</v>
      </c>
      <c r="W84" s="54">
        <v>0</v>
      </c>
      <c r="X84" s="54">
        <f t="shared" si="8"/>
        <v>100</v>
      </c>
      <c r="Y84" s="84"/>
      <c r="Z84" s="74">
        <v>40860</v>
      </c>
      <c r="AA84" s="74">
        <v>33686</v>
      </c>
      <c r="AB84" s="74">
        <v>30794</v>
      </c>
      <c r="AC84" s="74">
        <v>21098</v>
      </c>
      <c r="AD84" s="74">
        <v>3789</v>
      </c>
      <c r="AE84" s="74">
        <v>3589</v>
      </c>
      <c r="AF84" s="74">
        <v>1741</v>
      </c>
      <c r="AG84" s="74">
        <v>597</v>
      </c>
      <c r="AH84" s="74">
        <v>1384</v>
      </c>
      <c r="AI84" s="74">
        <v>24114</v>
      </c>
      <c r="AJ84" s="74">
        <v>32910</v>
      </c>
      <c r="AK84" s="74">
        <v>43860</v>
      </c>
      <c r="AL84" s="74">
        <f t="shared" si="9"/>
        <v>238422</v>
      </c>
      <c r="AM84" s="74">
        <f t="shared" si="10"/>
        <v>238422</v>
      </c>
      <c r="AN84" s="74">
        <f t="shared" si="11"/>
        <v>0</v>
      </c>
      <c r="AO84" s="13"/>
    </row>
    <row r="85" spans="1:41" ht="25.15" customHeight="1" x14ac:dyDescent="0.25">
      <c r="A85" s="14">
        <v>12</v>
      </c>
      <c r="B85" s="75" t="s">
        <v>260</v>
      </c>
      <c r="C85" s="8" t="s">
        <v>622</v>
      </c>
      <c r="D85" s="8" t="s">
        <v>36</v>
      </c>
      <c r="E85" s="8" t="s">
        <v>291</v>
      </c>
      <c r="F85" s="8" t="s">
        <v>292</v>
      </c>
      <c r="G85" s="8" t="s">
        <v>263</v>
      </c>
      <c r="H85" s="9" t="s">
        <v>38</v>
      </c>
      <c r="I85" s="8" t="s">
        <v>39</v>
      </c>
      <c r="J85" s="15" t="s">
        <v>132</v>
      </c>
      <c r="K85" s="9" t="s">
        <v>40</v>
      </c>
      <c r="L85" s="10" t="s">
        <v>555</v>
      </c>
      <c r="M85" s="10" t="s">
        <v>46</v>
      </c>
      <c r="N85" s="8" t="s">
        <v>42</v>
      </c>
      <c r="O85" s="6">
        <v>176</v>
      </c>
      <c r="P85" s="6"/>
      <c r="Q85" s="78" t="s">
        <v>293</v>
      </c>
      <c r="R85" s="12">
        <v>45658</v>
      </c>
      <c r="S85" s="12">
        <v>46022</v>
      </c>
      <c r="T85" s="228"/>
      <c r="U85" s="16" t="s">
        <v>45</v>
      </c>
      <c r="V85" s="54" t="s">
        <v>294</v>
      </c>
      <c r="W85" s="54" t="s">
        <v>295</v>
      </c>
      <c r="X85" s="54">
        <f t="shared" si="8"/>
        <v>100</v>
      </c>
      <c r="Y85" s="84"/>
      <c r="Z85" s="74">
        <v>27247</v>
      </c>
      <c r="AA85" s="74">
        <v>19724</v>
      </c>
      <c r="AB85" s="74">
        <v>16269</v>
      </c>
      <c r="AC85" s="74">
        <v>10515</v>
      </c>
      <c r="AD85" s="74">
        <v>925</v>
      </c>
      <c r="AE85" s="74">
        <v>865</v>
      </c>
      <c r="AF85" s="74">
        <v>43</v>
      </c>
      <c r="AG85" s="74">
        <v>758</v>
      </c>
      <c r="AH85" s="74">
        <v>0</v>
      </c>
      <c r="AI85" s="74">
        <v>10475</v>
      </c>
      <c r="AJ85" s="74">
        <v>19724</v>
      </c>
      <c r="AK85" s="74">
        <v>20834</v>
      </c>
      <c r="AL85" s="74">
        <f t="shared" si="9"/>
        <v>127379</v>
      </c>
      <c r="AM85" s="74">
        <f t="shared" si="10"/>
        <v>127379</v>
      </c>
      <c r="AN85" s="74">
        <f t="shared" si="11"/>
        <v>0</v>
      </c>
      <c r="AO85" s="13"/>
    </row>
    <row r="86" spans="1:41" ht="25.15" customHeight="1" x14ac:dyDescent="0.25">
      <c r="A86" s="14">
        <v>1</v>
      </c>
      <c r="B86" s="20" t="s">
        <v>388</v>
      </c>
      <c r="C86" s="15" t="s">
        <v>297</v>
      </c>
      <c r="D86" s="15" t="s">
        <v>298</v>
      </c>
      <c r="E86" s="15" t="s">
        <v>299</v>
      </c>
      <c r="F86" s="15" t="s">
        <v>300</v>
      </c>
      <c r="G86" s="15" t="s">
        <v>386</v>
      </c>
      <c r="H86" s="9" t="s">
        <v>38</v>
      </c>
      <c r="I86" s="9" t="s">
        <v>39</v>
      </c>
      <c r="J86" s="8" t="s">
        <v>132</v>
      </c>
      <c r="K86" s="15" t="s">
        <v>40</v>
      </c>
      <c r="L86" s="10" t="s">
        <v>555</v>
      </c>
      <c r="M86" s="7" t="s">
        <v>41</v>
      </c>
      <c r="N86" s="15" t="s">
        <v>42</v>
      </c>
      <c r="O86" s="16"/>
      <c r="P86" s="17" t="s">
        <v>302</v>
      </c>
      <c r="Q86" s="17" t="s">
        <v>303</v>
      </c>
      <c r="R86" s="12">
        <v>45658</v>
      </c>
      <c r="S86" s="12">
        <v>46022</v>
      </c>
      <c r="T86" s="244" t="s">
        <v>428</v>
      </c>
      <c r="U86" s="18" t="s">
        <v>45</v>
      </c>
      <c r="V86" s="55">
        <v>100</v>
      </c>
      <c r="W86" s="22">
        <v>0</v>
      </c>
      <c r="X86" s="54">
        <f t="shared" si="8"/>
        <v>100</v>
      </c>
      <c r="Y86" s="84"/>
      <c r="Z86" s="64">
        <v>12500</v>
      </c>
      <c r="AA86" s="64">
        <v>6169</v>
      </c>
      <c r="AB86" s="65">
        <v>3974</v>
      </c>
      <c r="AC86" s="19">
        <v>3966</v>
      </c>
      <c r="AD86" s="19">
        <v>1698</v>
      </c>
      <c r="AE86" s="19">
        <v>571</v>
      </c>
      <c r="AF86" s="19">
        <v>572</v>
      </c>
      <c r="AG86" s="19">
        <v>163</v>
      </c>
      <c r="AH86" s="19">
        <v>163</v>
      </c>
      <c r="AI86" s="19">
        <v>0</v>
      </c>
      <c r="AJ86" s="19">
        <v>16756</v>
      </c>
      <c r="AK86" s="19">
        <v>25000</v>
      </c>
      <c r="AL86" s="74">
        <f t="shared" si="9"/>
        <v>71532</v>
      </c>
      <c r="AM86" s="74">
        <f t="shared" si="10"/>
        <v>71532</v>
      </c>
      <c r="AN86" s="74">
        <f t="shared" si="11"/>
        <v>0</v>
      </c>
      <c r="AO86" s="13"/>
    </row>
    <row r="87" spans="1:41" ht="25.15" customHeight="1" x14ac:dyDescent="0.25">
      <c r="A87" s="14">
        <v>2</v>
      </c>
      <c r="B87" s="20" t="s">
        <v>388</v>
      </c>
      <c r="C87" s="15" t="s">
        <v>308</v>
      </c>
      <c r="D87" s="15" t="s">
        <v>309</v>
      </c>
      <c r="E87" s="15" t="s">
        <v>387</v>
      </c>
      <c r="F87" s="15" t="s">
        <v>300</v>
      </c>
      <c r="G87" s="15" t="s">
        <v>386</v>
      </c>
      <c r="H87" s="9" t="s">
        <v>38</v>
      </c>
      <c r="I87" s="9" t="s">
        <v>39</v>
      </c>
      <c r="J87" s="8" t="s">
        <v>132</v>
      </c>
      <c r="K87" s="15" t="s">
        <v>40</v>
      </c>
      <c r="L87" s="10" t="s">
        <v>555</v>
      </c>
      <c r="M87" s="10" t="s">
        <v>46</v>
      </c>
      <c r="N87" s="15" t="s">
        <v>42</v>
      </c>
      <c r="O87" s="16">
        <v>329</v>
      </c>
      <c r="P87" s="16"/>
      <c r="Q87" s="17" t="s">
        <v>310</v>
      </c>
      <c r="R87" s="12">
        <v>45658</v>
      </c>
      <c r="S87" s="12">
        <v>46022</v>
      </c>
      <c r="T87" s="245"/>
      <c r="U87" s="18" t="s">
        <v>45</v>
      </c>
      <c r="V87" s="22">
        <v>100</v>
      </c>
      <c r="W87" s="22">
        <v>0</v>
      </c>
      <c r="X87" s="54">
        <f t="shared" si="8"/>
        <v>100</v>
      </c>
      <c r="Y87" s="84"/>
      <c r="Z87" s="19">
        <v>28578</v>
      </c>
      <c r="AA87" s="19">
        <v>34647</v>
      </c>
      <c r="AB87" s="19">
        <v>24236</v>
      </c>
      <c r="AC87" s="19">
        <v>18487</v>
      </c>
      <c r="AD87" s="19">
        <v>5327</v>
      </c>
      <c r="AE87" s="19">
        <v>4502</v>
      </c>
      <c r="AF87" s="19">
        <v>3707</v>
      </c>
      <c r="AG87" s="19">
        <v>3940</v>
      </c>
      <c r="AH87" s="19">
        <v>4148</v>
      </c>
      <c r="AI87" s="19">
        <v>15160</v>
      </c>
      <c r="AJ87" s="19">
        <v>41478</v>
      </c>
      <c r="AK87" s="19">
        <v>34430</v>
      </c>
      <c r="AL87" s="74">
        <f t="shared" si="9"/>
        <v>218640</v>
      </c>
      <c r="AM87" s="74">
        <f t="shared" si="10"/>
        <v>218640</v>
      </c>
      <c r="AN87" s="74">
        <f t="shared" si="11"/>
        <v>0</v>
      </c>
      <c r="AO87" s="13"/>
    </row>
    <row r="88" spans="1:41" ht="25.15" customHeight="1" x14ac:dyDescent="0.25">
      <c r="A88" s="14">
        <v>3</v>
      </c>
      <c r="B88" s="20" t="s">
        <v>296</v>
      </c>
      <c r="C88" s="15" t="s">
        <v>311</v>
      </c>
      <c r="D88" s="15" t="s">
        <v>312</v>
      </c>
      <c r="E88" s="15" t="s">
        <v>313</v>
      </c>
      <c r="F88" s="15" t="s">
        <v>300</v>
      </c>
      <c r="G88" s="15" t="s">
        <v>301</v>
      </c>
      <c r="H88" s="9" t="s">
        <v>38</v>
      </c>
      <c r="I88" s="9" t="s">
        <v>39</v>
      </c>
      <c r="J88" s="8" t="s">
        <v>132</v>
      </c>
      <c r="K88" s="15" t="s">
        <v>40</v>
      </c>
      <c r="L88" s="10" t="s">
        <v>555</v>
      </c>
      <c r="M88" s="7" t="s">
        <v>41</v>
      </c>
      <c r="N88" s="15" t="s">
        <v>42</v>
      </c>
      <c r="O88" s="16"/>
      <c r="P88" s="16" t="s">
        <v>604</v>
      </c>
      <c r="Q88" s="17" t="s">
        <v>314</v>
      </c>
      <c r="R88" s="12">
        <v>45658</v>
      </c>
      <c r="S88" s="12">
        <v>46022</v>
      </c>
      <c r="T88" s="245"/>
      <c r="U88" s="18" t="s">
        <v>45</v>
      </c>
      <c r="V88" s="22">
        <v>100</v>
      </c>
      <c r="W88" s="22">
        <v>0</v>
      </c>
      <c r="X88" s="54">
        <f t="shared" si="8"/>
        <v>100</v>
      </c>
      <c r="Y88" s="84"/>
      <c r="Z88" s="19">
        <v>1674</v>
      </c>
      <c r="AA88" s="66">
        <v>2820</v>
      </c>
      <c r="AB88" s="66">
        <v>3974</v>
      </c>
      <c r="AC88" s="67">
        <v>1572</v>
      </c>
      <c r="AD88" s="67">
        <v>840</v>
      </c>
      <c r="AE88" s="67">
        <v>1654</v>
      </c>
      <c r="AF88" s="224">
        <v>418</v>
      </c>
      <c r="AG88" s="226"/>
      <c r="AH88" s="19">
        <v>840</v>
      </c>
      <c r="AI88" s="19">
        <v>1338</v>
      </c>
      <c r="AJ88" s="224">
        <v>4706</v>
      </c>
      <c r="AK88" s="226"/>
      <c r="AL88" s="74">
        <f t="shared" si="9"/>
        <v>19836</v>
      </c>
      <c r="AM88" s="74">
        <f t="shared" si="10"/>
        <v>19836</v>
      </c>
      <c r="AN88" s="74">
        <f t="shared" si="11"/>
        <v>0</v>
      </c>
      <c r="AO88" s="13"/>
    </row>
    <row r="89" spans="1:41" ht="25.15" customHeight="1" x14ac:dyDescent="0.25">
      <c r="A89" s="14">
        <v>4</v>
      </c>
      <c r="B89" s="20" t="s">
        <v>296</v>
      </c>
      <c r="C89" s="15" t="s">
        <v>311</v>
      </c>
      <c r="D89" s="15" t="s">
        <v>312</v>
      </c>
      <c r="E89" s="15" t="s">
        <v>315</v>
      </c>
      <c r="F89" s="15" t="s">
        <v>300</v>
      </c>
      <c r="G89" s="15" t="s">
        <v>301</v>
      </c>
      <c r="H89" s="9" t="s">
        <v>38</v>
      </c>
      <c r="I89" s="9" t="s">
        <v>39</v>
      </c>
      <c r="J89" s="8" t="s">
        <v>132</v>
      </c>
      <c r="K89" s="15" t="s">
        <v>40</v>
      </c>
      <c r="L89" s="10" t="s">
        <v>555</v>
      </c>
      <c r="M89" s="7" t="s">
        <v>41</v>
      </c>
      <c r="N89" s="15" t="s">
        <v>42</v>
      </c>
      <c r="O89" s="16"/>
      <c r="P89" s="16" t="s">
        <v>316</v>
      </c>
      <c r="Q89" s="17" t="s">
        <v>317</v>
      </c>
      <c r="R89" s="12">
        <v>45658</v>
      </c>
      <c r="S89" s="12">
        <v>46022</v>
      </c>
      <c r="T89" s="245"/>
      <c r="U89" s="18" t="s">
        <v>45</v>
      </c>
      <c r="V89" s="22">
        <v>100</v>
      </c>
      <c r="W89" s="22">
        <v>0</v>
      </c>
      <c r="X89" s="54">
        <f t="shared" si="8"/>
        <v>100</v>
      </c>
      <c r="Y89" s="84"/>
      <c r="Z89" s="19">
        <v>2031</v>
      </c>
      <c r="AA89" s="19">
        <v>3980</v>
      </c>
      <c r="AB89" s="19">
        <v>4864</v>
      </c>
      <c r="AC89" s="19">
        <v>2544</v>
      </c>
      <c r="AD89" s="19">
        <v>69</v>
      </c>
      <c r="AE89" s="19">
        <v>1300</v>
      </c>
      <c r="AF89" s="19">
        <v>0</v>
      </c>
      <c r="AG89" s="19">
        <v>0</v>
      </c>
      <c r="AH89" s="224">
        <v>1152</v>
      </c>
      <c r="AI89" s="226"/>
      <c r="AJ89" s="224">
        <v>6142</v>
      </c>
      <c r="AK89" s="226"/>
      <c r="AL89" s="74">
        <f t="shared" si="9"/>
        <v>22082</v>
      </c>
      <c r="AM89" s="74">
        <f t="shared" si="10"/>
        <v>22082</v>
      </c>
      <c r="AN89" s="74">
        <f t="shared" si="11"/>
        <v>0</v>
      </c>
      <c r="AO89" s="13"/>
    </row>
    <row r="90" spans="1:41" ht="25.15" customHeight="1" x14ac:dyDescent="0.25">
      <c r="A90" s="14">
        <v>5</v>
      </c>
      <c r="B90" s="20" t="s">
        <v>388</v>
      </c>
      <c r="C90" s="15" t="s">
        <v>390</v>
      </c>
      <c r="D90" s="15" t="s">
        <v>318</v>
      </c>
      <c r="E90" s="15" t="s">
        <v>389</v>
      </c>
      <c r="F90" s="15" t="s">
        <v>300</v>
      </c>
      <c r="G90" s="15" t="s">
        <v>386</v>
      </c>
      <c r="H90" s="9" t="s">
        <v>38</v>
      </c>
      <c r="I90" s="9" t="s">
        <v>39</v>
      </c>
      <c r="J90" s="8" t="s">
        <v>132</v>
      </c>
      <c r="K90" s="15" t="s">
        <v>40</v>
      </c>
      <c r="L90" s="10" t="s">
        <v>555</v>
      </c>
      <c r="M90" s="10" t="s">
        <v>46</v>
      </c>
      <c r="N90" s="15" t="s">
        <v>42</v>
      </c>
      <c r="O90" s="16">
        <v>130</v>
      </c>
      <c r="P90" s="60"/>
      <c r="Q90" s="17" t="s">
        <v>319</v>
      </c>
      <c r="R90" s="12">
        <v>45658</v>
      </c>
      <c r="S90" s="12">
        <v>46022</v>
      </c>
      <c r="T90" s="245"/>
      <c r="U90" s="18" t="s">
        <v>45</v>
      </c>
      <c r="V90" s="22">
        <v>100</v>
      </c>
      <c r="W90" s="22">
        <v>0</v>
      </c>
      <c r="X90" s="54">
        <f t="shared" si="8"/>
        <v>100</v>
      </c>
      <c r="Y90" s="84"/>
      <c r="Z90" s="19">
        <v>32941</v>
      </c>
      <c r="AA90" s="19">
        <v>23719</v>
      </c>
      <c r="AB90" s="19">
        <v>18270</v>
      </c>
      <c r="AC90" s="19">
        <v>12482</v>
      </c>
      <c r="AD90" s="19">
        <v>6938</v>
      </c>
      <c r="AE90" s="19">
        <v>5293</v>
      </c>
      <c r="AF90" s="19">
        <v>4184</v>
      </c>
      <c r="AG90" s="19">
        <v>4393</v>
      </c>
      <c r="AH90" s="19">
        <v>4591</v>
      </c>
      <c r="AI90" s="19">
        <v>10396</v>
      </c>
      <c r="AJ90" s="19">
        <v>21064</v>
      </c>
      <c r="AK90" s="19">
        <v>24327</v>
      </c>
      <c r="AL90" s="74">
        <f t="shared" si="9"/>
        <v>168598</v>
      </c>
      <c r="AM90" s="74">
        <f t="shared" si="10"/>
        <v>168598</v>
      </c>
      <c r="AN90" s="74">
        <f t="shared" si="11"/>
        <v>0</v>
      </c>
      <c r="AO90" s="13"/>
    </row>
    <row r="91" spans="1:41" ht="25.15" customHeight="1" x14ac:dyDescent="0.25">
      <c r="A91" s="14">
        <v>6</v>
      </c>
      <c r="B91" s="20" t="s">
        <v>393</v>
      </c>
      <c r="C91" s="15" t="s">
        <v>394</v>
      </c>
      <c r="D91" s="15" t="s">
        <v>320</v>
      </c>
      <c r="E91" s="15" t="s">
        <v>321</v>
      </c>
      <c r="F91" s="15" t="s">
        <v>300</v>
      </c>
      <c r="G91" s="15" t="s">
        <v>386</v>
      </c>
      <c r="H91" s="9" t="s">
        <v>38</v>
      </c>
      <c r="I91" s="9" t="s">
        <v>39</v>
      </c>
      <c r="J91" s="8" t="s">
        <v>132</v>
      </c>
      <c r="K91" s="15" t="s">
        <v>40</v>
      </c>
      <c r="L91" s="10" t="s">
        <v>555</v>
      </c>
      <c r="M91" s="7" t="s">
        <v>41</v>
      </c>
      <c r="N91" s="15" t="s">
        <v>42</v>
      </c>
      <c r="O91" s="16"/>
      <c r="P91" s="16" t="s">
        <v>603</v>
      </c>
      <c r="Q91" s="17" t="s">
        <v>322</v>
      </c>
      <c r="R91" s="12">
        <v>45658</v>
      </c>
      <c r="S91" s="12">
        <v>46022</v>
      </c>
      <c r="T91" s="245"/>
      <c r="U91" s="18" t="s">
        <v>45</v>
      </c>
      <c r="V91" s="22">
        <v>100</v>
      </c>
      <c r="W91" s="22">
        <v>0</v>
      </c>
      <c r="X91" s="54">
        <f t="shared" si="8"/>
        <v>100</v>
      </c>
      <c r="Y91" s="84"/>
      <c r="Z91" s="19">
        <v>3235</v>
      </c>
      <c r="AA91" s="19">
        <v>7089</v>
      </c>
      <c r="AB91" s="19">
        <v>7891</v>
      </c>
      <c r="AC91" s="19">
        <v>1400</v>
      </c>
      <c r="AD91" s="19">
        <v>541</v>
      </c>
      <c r="AE91" s="19">
        <v>901</v>
      </c>
      <c r="AF91" s="224">
        <v>0</v>
      </c>
      <c r="AG91" s="225"/>
      <c r="AH91" s="226"/>
      <c r="AI91" s="19">
        <v>2257</v>
      </c>
      <c r="AJ91" s="19">
        <v>11501</v>
      </c>
      <c r="AK91" s="19">
        <v>3235</v>
      </c>
      <c r="AL91" s="74">
        <f t="shared" si="9"/>
        <v>38050</v>
      </c>
      <c r="AM91" s="74">
        <f t="shared" si="10"/>
        <v>38050</v>
      </c>
      <c r="AN91" s="74">
        <f t="shared" si="11"/>
        <v>0</v>
      </c>
      <c r="AO91" s="13"/>
    </row>
    <row r="92" spans="1:41" ht="25.15" customHeight="1" x14ac:dyDescent="0.25">
      <c r="A92" s="14">
        <v>7</v>
      </c>
      <c r="B92" s="20" t="s">
        <v>393</v>
      </c>
      <c r="C92" s="15" t="s">
        <v>394</v>
      </c>
      <c r="D92" s="15" t="s">
        <v>323</v>
      </c>
      <c r="E92" s="15" t="s">
        <v>324</v>
      </c>
      <c r="F92" s="15" t="s">
        <v>300</v>
      </c>
      <c r="G92" s="15" t="s">
        <v>301</v>
      </c>
      <c r="H92" s="9" t="s">
        <v>38</v>
      </c>
      <c r="I92" s="9" t="s">
        <v>39</v>
      </c>
      <c r="J92" s="8" t="s">
        <v>132</v>
      </c>
      <c r="K92" s="15" t="s">
        <v>40</v>
      </c>
      <c r="L92" s="10" t="s">
        <v>555</v>
      </c>
      <c r="M92" s="7" t="s">
        <v>41</v>
      </c>
      <c r="N92" s="15" t="s">
        <v>42</v>
      </c>
      <c r="O92" s="16"/>
      <c r="P92" s="16" t="s">
        <v>395</v>
      </c>
      <c r="Q92" s="17" t="s">
        <v>325</v>
      </c>
      <c r="R92" s="12">
        <v>45658</v>
      </c>
      <c r="S92" s="12">
        <v>46022</v>
      </c>
      <c r="T92" s="245"/>
      <c r="U92" s="18" t="s">
        <v>45</v>
      </c>
      <c r="V92" s="22">
        <v>100</v>
      </c>
      <c r="W92" s="22">
        <v>0</v>
      </c>
      <c r="X92" s="54">
        <f t="shared" si="8"/>
        <v>100</v>
      </c>
      <c r="Y92" s="84"/>
      <c r="Z92" s="19">
        <v>3762</v>
      </c>
      <c r="AA92" s="19">
        <v>7217</v>
      </c>
      <c r="AB92" s="19">
        <v>7868</v>
      </c>
      <c r="AC92" s="19">
        <v>2046</v>
      </c>
      <c r="AD92" s="19">
        <v>644</v>
      </c>
      <c r="AE92" s="19">
        <v>1311</v>
      </c>
      <c r="AF92" s="224">
        <v>265</v>
      </c>
      <c r="AG92" s="226"/>
      <c r="AH92" s="224">
        <v>1624</v>
      </c>
      <c r="AI92" s="226"/>
      <c r="AJ92" s="19">
        <v>9033</v>
      </c>
      <c r="AK92" s="19">
        <v>9033</v>
      </c>
      <c r="AL92" s="74">
        <f t="shared" si="9"/>
        <v>42803</v>
      </c>
      <c r="AM92" s="74">
        <f t="shared" si="10"/>
        <v>42803</v>
      </c>
      <c r="AN92" s="74">
        <f t="shared" si="11"/>
        <v>0</v>
      </c>
      <c r="AO92" s="13"/>
    </row>
    <row r="93" spans="1:41" ht="25.15" customHeight="1" x14ac:dyDescent="0.25">
      <c r="A93" s="14">
        <v>8</v>
      </c>
      <c r="B93" s="20" t="s">
        <v>393</v>
      </c>
      <c r="C93" s="15" t="s">
        <v>394</v>
      </c>
      <c r="D93" s="15" t="s">
        <v>326</v>
      </c>
      <c r="E93" s="15" t="s">
        <v>327</v>
      </c>
      <c r="F93" s="15" t="s">
        <v>300</v>
      </c>
      <c r="G93" s="15" t="s">
        <v>301</v>
      </c>
      <c r="H93" s="9" t="s">
        <v>38</v>
      </c>
      <c r="I93" s="9" t="s">
        <v>39</v>
      </c>
      <c r="J93" s="8" t="s">
        <v>132</v>
      </c>
      <c r="K93" s="15" t="s">
        <v>40</v>
      </c>
      <c r="L93" s="10" t="s">
        <v>555</v>
      </c>
      <c r="M93" s="7" t="s">
        <v>41</v>
      </c>
      <c r="N93" s="15" t="s">
        <v>42</v>
      </c>
      <c r="O93" s="16"/>
      <c r="P93" s="16" t="s">
        <v>392</v>
      </c>
      <c r="Q93" s="17" t="s">
        <v>328</v>
      </c>
      <c r="R93" s="12">
        <v>45658</v>
      </c>
      <c r="S93" s="12">
        <v>46022</v>
      </c>
      <c r="T93" s="245"/>
      <c r="U93" s="18" t="s">
        <v>45</v>
      </c>
      <c r="V93" s="22">
        <v>100</v>
      </c>
      <c r="W93" s="22">
        <v>0</v>
      </c>
      <c r="X93" s="54">
        <f t="shared" si="8"/>
        <v>100</v>
      </c>
      <c r="Y93" s="84"/>
      <c r="Z93" s="19">
        <v>8132</v>
      </c>
      <c r="AA93" s="19">
        <v>4748</v>
      </c>
      <c r="AB93" s="19">
        <v>6375</v>
      </c>
      <c r="AC93" s="19">
        <v>2694</v>
      </c>
      <c r="AD93" s="19">
        <v>1254</v>
      </c>
      <c r="AE93" s="224">
        <v>1521</v>
      </c>
      <c r="AF93" s="226"/>
      <c r="AG93" s="224">
        <v>1685</v>
      </c>
      <c r="AH93" s="226"/>
      <c r="AI93" s="224">
        <v>6790</v>
      </c>
      <c r="AJ93" s="226"/>
      <c r="AK93" s="19">
        <v>8132</v>
      </c>
      <c r="AL93" s="74">
        <f t="shared" si="9"/>
        <v>41331</v>
      </c>
      <c r="AM93" s="74">
        <f t="shared" si="10"/>
        <v>41331</v>
      </c>
      <c r="AN93" s="74">
        <f t="shared" si="11"/>
        <v>0</v>
      </c>
      <c r="AO93" s="13"/>
    </row>
    <row r="94" spans="1:41" ht="25.15" customHeight="1" x14ac:dyDescent="0.25">
      <c r="A94" s="14">
        <v>9</v>
      </c>
      <c r="B94" s="20" t="s">
        <v>296</v>
      </c>
      <c r="C94" s="15" t="s">
        <v>304</v>
      </c>
      <c r="D94" s="15" t="s">
        <v>305</v>
      </c>
      <c r="E94" s="15" t="s">
        <v>299</v>
      </c>
      <c r="F94" s="15" t="s">
        <v>300</v>
      </c>
      <c r="G94" s="15" t="s">
        <v>386</v>
      </c>
      <c r="H94" s="9" t="s">
        <v>38</v>
      </c>
      <c r="I94" s="9" t="s">
        <v>39</v>
      </c>
      <c r="J94" s="8" t="s">
        <v>132</v>
      </c>
      <c r="K94" s="15" t="s">
        <v>40</v>
      </c>
      <c r="L94" s="10" t="s">
        <v>555</v>
      </c>
      <c r="M94" s="7" t="s">
        <v>41</v>
      </c>
      <c r="N94" s="15" t="s">
        <v>42</v>
      </c>
      <c r="O94" s="16"/>
      <c r="P94" s="16" t="s">
        <v>306</v>
      </c>
      <c r="Q94" s="17" t="s">
        <v>307</v>
      </c>
      <c r="R94" s="12">
        <v>45658</v>
      </c>
      <c r="S94" s="12">
        <v>46022</v>
      </c>
      <c r="T94" s="245"/>
      <c r="U94" s="18" t="s">
        <v>45</v>
      </c>
      <c r="V94" s="22">
        <v>100</v>
      </c>
      <c r="W94" s="22">
        <v>0</v>
      </c>
      <c r="X94" s="54">
        <f t="shared" si="8"/>
        <v>100</v>
      </c>
      <c r="Y94" s="84"/>
      <c r="Z94" s="19">
        <v>33068</v>
      </c>
      <c r="AA94" s="19">
        <v>21547</v>
      </c>
      <c r="AB94" s="19">
        <v>18612</v>
      </c>
      <c r="AC94" s="19">
        <v>12812</v>
      </c>
      <c r="AD94" s="19">
        <v>5257</v>
      </c>
      <c r="AE94" s="19">
        <v>2140</v>
      </c>
      <c r="AF94" s="19">
        <v>2314</v>
      </c>
      <c r="AG94" s="19">
        <v>2440</v>
      </c>
      <c r="AH94" s="19">
        <v>2835</v>
      </c>
      <c r="AI94" s="19">
        <v>11407</v>
      </c>
      <c r="AJ94" s="19">
        <v>23868</v>
      </c>
      <c r="AK94" s="19">
        <v>27922</v>
      </c>
      <c r="AL94" s="74">
        <f t="shared" si="9"/>
        <v>164222</v>
      </c>
      <c r="AM94" s="74">
        <f t="shared" si="10"/>
        <v>164222</v>
      </c>
      <c r="AN94" s="74">
        <f t="shared" si="11"/>
        <v>0</v>
      </c>
      <c r="AO94" s="13"/>
    </row>
    <row r="95" spans="1:41" s="59" customFormat="1" ht="25.15" customHeight="1" x14ac:dyDescent="0.2">
      <c r="A95" s="14">
        <v>10</v>
      </c>
      <c r="B95" s="20" t="s">
        <v>418</v>
      </c>
      <c r="C95" s="68" t="s">
        <v>297</v>
      </c>
      <c r="D95" s="68" t="s">
        <v>419</v>
      </c>
      <c r="E95" s="68" t="s">
        <v>420</v>
      </c>
      <c r="F95" s="68" t="s">
        <v>300</v>
      </c>
      <c r="G95" s="68" t="s">
        <v>386</v>
      </c>
      <c r="H95" s="9" t="s">
        <v>38</v>
      </c>
      <c r="I95" s="69" t="s">
        <v>39</v>
      </c>
      <c r="J95" s="8" t="s">
        <v>132</v>
      </c>
      <c r="K95" s="68" t="s">
        <v>40</v>
      </c>
      <c r="L95" s="10" t="s">
        <v>555</v>
      </c>
      <c r="M95" s="8" t="s">
        <v>54</v>
      </c>
      <c r="N95" s="68" t="s">
        <v>42</v>
      </c>
      <c r="O95" s="16"/>
      <c r="P95" s="17" t="s">
        <v>588</v>
      </c>
      <c r="Q95" s="17" t="s">
        <v>421</v>
      </c>
      <c r="R95" s="12">
        <v>45658</v>
      </c>
      <c r="S95" s="12">
        <v>46022</v>
      </c>
      <c r="T95" s="245"/>
      <c r="U95" s="18" t="s">
        <v>45</v>
      </c>
      <c r="V95" s="56">
        <v>100</v>
      </c>
      <c r="W95" s="56">
        <v>0</v>
      </c>
      <c r="X95" s="54">
        <f t="shared" si="8"/>
        <v>100</v>
      </c>
      <c r="Y95" s="184"/>
      <c r="Z95" s="70">
        <v>16026</v>
      </c>
      <c r="AA95" s="70">
        <v>9828</v>
      </c>
      <c r="AB95" s="70">
        <v>9030</v>
      </c>
      <c r="AC95" s="70">
        <v>6949</v>
      </c>
      <c r="AD95" s="70">
        <v>3225</v>
      </c>
      <c r="AE95" s="70">
        <v>1152</v>
      </c>
      <c r="AF95" s="70">
        <v>977</v>
      </c>
      <c r="AG95" s="70">
        <v>1172</v>
      </c>
      <c r="AH95" s="70">
        <v>1092</v>
      </c>
      <c r="AI95" s="70">
        <v>5394</v>
      </c>
      <c r="AJ95" s="70">
        <v>10326</v>
      </c>
      <c r="AK95" s="70">
        <v>13910</v>
      </c>
      <c r="AL95" s="74">
        <f t="shared" si="9"/>
        <v>79081</v>
      </c>
      <c r="AM95" s="74">
        <f t="shared" si="10"/>
        <v>79081</v>
      </c>
      <c r="AN95" s="74">
        <f t="shared" si="11"/>
        <v>0</v>
      </c>
      <c r="AO95" s="13"/>
    </row>
    <row r="96" spans="1:41" s="59" customFormat="1" ht="25.15" customHeight="1" x14ac:dyDescent="0.2">
      <c r="A96" s="14">
        <v>11</v>
      </c>
      <c r="B96" s="20" t="s">
        <v>418</v>
      </c>
      <c r="C96" s="68" t="s">
        <v>422</v>
      </c>
      <c r="D96" s="68" t="s">
        <v>419</v>
      </c>
      <c r="E96" s="68" t="s">
        <v>420</v>
      </c>
      <c r="F96" s="68" t="s">
        <v>300</v>
      </c>
      <c r="G96" s="68" t="s">
        <v>386</v>
      </c>
      <c r="H96" s="9" t="s">
        <v>38</v>
      </c>
      <c r="I96" s="69" t="s">
        <v>39</v>
      </c>
      <c r="J96" s="8" t="s">
        <v>132</v>
      </c>
      <c r="K96" s="68" t="s">
        <v>40</v>
      </c>
      <c r="L96" s="10" t="s">
        <v>555</v>
      </c>
      <c r="M96" s="7" t="s">
        <v>41</v>
      </c>
      <c r="N96" s="68" t="s">
        <v>42</v>
      </c>
      <c r="O96" s="16"/>
      <c r="P96" s="17" t="s">
        <v>423</v>
      </c>
      <c r="Q96" s="17" t="s">
        <v>424</v>
      </c>
      <c r="R96" s="12">
        <v>45658</v>
      </c>
      <c r="S96" s="12">
        <v>46022</v>
      </c>
      <c r="T96" s="245"/>
      <c r="U96" s="18" t="s">
        <v>787</v>
      </c>
      <c r="V96" s="56">
        <v>22.43</v>
      </c>
      <c r="W96" s="56">
        <v>77.569999999999993</v>
      </c>
      <c r="X96" s="54">
        <f t="shared" si="8"/>
        <v>100</v>
      </c>
      <c r="Y96" s="184"/>
      <c r="Z96" s="71">
        <v>1905</v>
      </c>
      <c r="AA96" s="71">
        <v>50473</v>
      </c>
      <c r="AB96" s="71">
        <v>6028</v>
      </c>
      <c r="AC96" s="71">
        <v>19599</v>
      </c>
      <c r="AD96" s="255">
        <v>4106</v>
      </c>
      <c r="AE96" s="256"/>
      <c r="AF96" s="255">
        <v>4107</v>
      </c>
      <c r="AG96" s="256"/>
      <c r="AH96" s="255">
        <v>4852</v>
      </c>
      <c r="AI96" s="256"/>
      <c r="AJ96" s="255">
        <v>2135</v>
      </c>
      <c r="AK96" s="256"/>
      <c r="AL96" s="74">
        <f t="shared" si="9"/>
        <v>93205</v>
      </c>
      <c r="AM96" s="74">
        <f t="shared" si="10"/>
        <v>20906</v>
      </c>
      <c r="AN96" s="74">
        <f t="shared" si="11"/>
        <v>72299</v>
      </c>
      <c r="AO96" s="13"/>
    </row>
    <row r="97" spans="1:41" s="59" customFormat="1" ht="25.15" customHeight="1" x14ac:dyDescent="0.2">
      <c r="A97" s="14">
        <v>12</v>
      </c>
      <c r="B97" s="20" t="s">
        <v>418</v>
      </c>
      <c r="C97" s="68" t="s">
        <v>311</v>
      </c>
      <c r="D97" s="68" t="s">
        <v>425</v>
      </c>
      <c r="E97" s="68" t="s">
        <v>589</v>
      </c>
      <c r="F97" s="68" t="s">
        <v>300</v>
      </c>
      <c r="G97" s="68" t="s">
        <v>301</v>
      </c>
      <c r="H97" s="9" t="s">
        <v>38</v>
      </c>
      <c r="I97" s="69" t="s">
        <v>39</v>
      </c>
      <c r="J97" s="8" t="s">
        <v>132</v>
      </c>
      <c r="K97" s="68" t="s">
        <v>40</v>
      </c>
      <c r="L97" s="10" t="s">
        <v>555</v>
      </c>
      <c r="M97" s="7" t="s">
        <v>41</v>
      </c>
      <c r="N97" s="68" t="s">
        <v>42</v>
      </c>
      <c r="O97" s="16"/>
      <c r="P97" s="17" t="s">
        <v>426</v>
      </c>
      <c r="Q97" s="17" t="s">
        <v>427</v>
      </c>
      <c r="R97" s="12">
        <v>45658</v>
      </c>
      <c r="S97" s="12">
        <v>46022</v>
      </c>
      <c r="T97" s="245"/>
      <c r="U97" s="18" t="s">
        <v>45</v>
      </c>
      <c r="V97" s="56">
        <v>100</v>
      </c>
      <c r="W97" s="56">
        <v>0</v>
      </c>
      <c r="X97" s="54">
        <f t="shared" si="8"/>
        <v>100</v>
      </c>
      <c r="Y97" s="184"/>
      <c r="Z97" s="70">
        <v>12955</v>
      </c>
      <c r="AA97" s="70">
        <v>2031</v>
      </c>
      <c r="AB97" s="70">
        <v>16507</v>
      </c>
      <c r="AC97" s="70">
        <v>3920</v>
      </c>
      <c r="AD97" s="70">
        <v>4302</v>
      </c>
      <c r="AE97" s="241">
        <v>1256</v>
      </c>
      <c r="AF97" s="242"/>
      <c r="AG97" s="241">
        <v>511</v>
      </c>
      <c r="AH97" s="242"/>
      <c r="AI97" s="70">
        <v>13523</v>
      </c>
      <c r="AJ97" s="241">
        <v>11483</v>
      </c>
      <c r="AK97" s="242"/>
      <c r="AL97" s="74">
        <f t="shared" si="9"/>
        <v>66488</v>
      </c>
      <c r="AM97" s="74">
        <f t="shared" si="10"/>
        <v>66488</v>
      </c>
      <c r="AN97" s="74">
        <f t="shared" si="11"/>
        <v>0</v>
      </c>
      <c r="AO97" s="13"/>
    </row>
    <row r="98" spans="1:41" s="176" customFormat="1" ht="30" customHeight="1" x14ac:dyDescent="0.25">
      <c r="A98" s="14">
        <v>13</v>
      </c>
      <c r="B98" s="20" t="s">
        <v>332</v>
      </c>
      <c r="C98" s="10" t="s">
        <v>628</v>
      </c>
      <c r="D98" s="85" t="s">
        <v>626</v>
      </c>
      <c r="E98" s="72" t="s">
        <v>627</v>
      </c>
      <c r="F98" s="72" t="s">
        <v>300</v>
      </c>
      <c r="G98" s="72" t="s">
        <v>301</v>
      </c>
      <c r="H98" s="9" t="s">
        <v>38</v>
      </c>
      <c r="I98" s="85" t="s">
        <v>39</v>
      </c>
      <c r="J98" s="10" t="s">
        <v>132</v>
      </c>
      <c r="K98" s="68" t="s">
        <v>40</v>
      </c>
      <c r="L98" s="10" t="s">
        <v>555</v>
      </c>
      <c r="M98" s="10" t="s">
        <v>41</v>
      </c>
      <c r="N98" s="15" t="s">
        <v>42</v>
      </c>
      <c r="O98" s="83"/>
      <c r="P98" s="83" t="s">
        <v>605</v>
      </c>
      <c r="Q98" s="171" t="s">
        <v>329</v>
      </c>
      <c r="R98" s="172">
        <v>45658</v>
      </c>
      <c r="S98" s="172">
        <v>46022</v>
      </c>
      <c r="T98" s="245"/>
      <c r="U98" s="83" t="s">
        <v>45</v>
      </c>
      <c r="V98" s="173">
        <v>100</v>
      </c>
      <c r="W98" s="174">
        <v>0</v>
      </c>
      <c r="X98" s="174">
        <f t="shared" si="8"/>
        <v>100</v>
      </c>
      <c r="Y98" s="84"/>
      <c r="Z98" s="175">
        <v>2078</v>
      </c>
      <c r="AA98" s="175">
        <v>5314</v>
      </c>
      <c r="AB98" s="175">
        <v>4647</v>
      </c>
      <c r="AC98" s="175">
        <v>1041</v>
      </c>
      <c r="AD98" s="250">
        <v>2965</v>
      </c>
      <c r="AE98" s="251"/>
      <c r="AF98" s="250">
        <v>1104</v>
      </c>
      <c r="AG98" s="251"/>
      <c r="AH98" s="250">
        <v>2850</v>
      </c>
      <c r="AI98" s="251"/>
      <c r="AJ98" s="250">
        <v>6680</v>
      </c>
      <c r="AK98" s="251"/>
      <c r="AL98" s="80">
        <f t="shared" si="9"/>
        <v>26679</v>
      </c>
      <c r="AM98" s="74">
        <f t="shared" si="10"/>
        <v>26679</v>
      </c>
      <c r="AN98" s="74">
        <f t="shared" si="11"/>
        <v>0</v>
      </c>
      <c r="AO98" s="166"/>
    </row>
    <row r="99" spans="1:41" s="24" customFormat="1" ht="25.15" customHeight="1" x14ac:dyDescent="0.25">
      <c r="A99" s="6">
        <v>1</v>
      </c>
      <c r="B99" s="75" t="s">
        <v>546</v>
      </c>
      <c r="C99" s="8" t="s">
        <v>436</v>
      </c>
      <c r="D99" s="8" t="s">
        <v>437</v>
      </c>
      <c r="E99" s="8" t="s">
        <v>435</v>
      </c>
      <c r="F99" s="8" t="s">
        <v>219</v>
      </c>
      <c r="G99" s="8" t="s">
        <v>220</v>
      </c>
      <c r="H99" s="9" t="s">
        <v>38</v>
      </c>
      <c r="I99" s="23" t="s">
        <v>39</v>
      </c>
      <c r="J99" s="8" t="s">
        <v>438</v>
      </c>
      <c r="K99" s="8" t="s">
        <v>40</v>
      </c>
      <c r="L99" s="10" t="s">
        <v>555</v>
      </c>
      <c r="M99" s="8" t="s">
        <v>54</v>
      </c>
      <c r="N99" s="8" t="s">
        <v>10</v>
      </c>
      <c r="O99" s="6"/>
      <c r="P99" s="58" t="s">
        <v>439</v>
      </c>
      <c r="Q99" s="78" t="s">
        <v>440</v>
      </c>
      <c r="R99" s="12">
        <v>45658</v>
      </c>
      <c r="S99" s="12">
        <v>46022</v>
      </c>
      <c r="T99" s="237" t="s">
        <v>549</v>
      </c>
      <c r="U99" s="82" t="s">
        <v>45</v>
      </c>
      <c r="V99" s="82" t="s">
        <v>294</v>
      </c>
      <c r="W99" s="78" t="s">
        <v>295</v>
      </c>
      <c r="X99" s="54">
        <f t="shared" si="8"/>
        <v>100</v>
      </c>
      <c r="Y99" s="83"/>
      <c r="Z99" s="80">
        <v>29360</v>
      </c>
      <c r="AA99" s="80">
        <v>19163</v>
      </c>
      <c r="AB99" s="80">
        <v>16938</v>
      </c>
      <c r="AC99" s="80">
        <v>12083</v>
      </c>
      <c r="AD99" s="80">
        <v>3949</v>
      </c>
      <c r="AE99" s="80">
        <v>0</v>
      </c>
      <c r="AF99" s="80">
        <v>0</v>
      </c>
      <c r="AG99" s="80">
        <v>0</v>
      </c>
      <c r="AH99" s="80">
        <v>8726</v>
      </c>
      <c r="AI99" s="80">
        <v>19159</v>
      </c>
      <c r="AJ99" s="80">
        <v>26313</v>
      </c>
      <c r="AK99" s="80">
        <v>29360</v>
      </c>
      <c r="AL99" s="74">
        <f t="shared" si="9"/>
        <v>165051</v>
      </c>
      <c r="AM99" s="74">
        <f t="shared" si="10"/>
        <v>165051</v>
      </c>
      <c r="AN99" s="74">
        <f t="shared" si="11"/>
        <v>0</v>
      </c>
      <c r="AO99" s="13"/>
    </row>
    <row r="100" spans="1:41" s="24" customFormat="1" ht="25.15" customHeight="1" x14ac:dyDescent="0.25">
      <c r="A100" s="6">
        <v>2</v>
      </c>
      <c r="B100" s="75" t="s">
        <v>546</v>
      </c>
      <c r="C100" s="8" t="s">
        <v>436</v>
      </c>
      <c r="D100" s="8" t="s">
        <v>320</v>
      </c>
      <c r="E100" s="8" t="s">
        <v>441</v>
      </c>
      <c r="F100" s="8" t="s">
        <v>219</v>
      </c>
      <c r="G100" s="8" t="s">
        <v>220</v>
      </c>
      <c r="H100" s="9" t="s">
        <v>38</v>
      </c>
      <c r="I100" s="23" t="s">
        <v>39</v>
      </c>
      <c r="J100" s="8" t="s">
        <v>438</v>
      </c>
      <c r="K100" s="8" t="s">
        <v>40</v>
      </c>
      <c r="L100" s="10" t="s">
        <v>555</v>
      </c>
      <c r="M100" s="8" t="s">
        <v>54</v>
      </c>
      <c r="N100" s="8" t="s">
        <v>10</v>
      </c>
      <c r="O100" s="6"/>
      <c r="P100" s="6" t="s">
        <v>442</v>
      </c>
      <c r="Q100" s="78" t="s">
        <v>443</v>
      </c>
      <c r="R100" s="12">
        <v>45658</v>
      </c>
      <c r="S100" s="12">
        <v>46022</v>
      </c>
      <c r="T100" s="238"/>
      <c r="U100" s="82" t="s">
        <v>45</v>
      </c>
      <c r="V100" s="82" t="s">
        <v>294</v>
      </c>
      <c r="W100" s="78" t="s">
        <v>295</v>
      </c>
      <c r="X100" s="54">
        <f t="shared" si="8"/>
        <v>100</v>
      </c>
      <c r="Y100" s="83"/>
      <c r="Z100" s="80">
        <v>31301</v>
      </c>
      <c r="AA100" s="80">
        <v>18919</v>
      </c>
      <c r="AB100" s="80">
        <v>16731</v>
      </c>
      <c r="AC100" s="80">
        <v>9690</v>
      </c>
      <c r="AD100" s="80">
        <v>46</v>
      </c>
      <c r="AE100" s="80">
        <v>0</v>
      </c>
      <c r="AF100" s="80">
        <v>0</v>
      </c>
      <c r="AG100" s="80">
        <v>0</v>
      </c>
      <c r="AH100" s="80">
        <v>0</v>
      </c>
      <c r="AI100" s="80">
        <v>8127</v>
      </c>
      <c r="AJ100" s="80">
        <v>18801</v>
      </c>
      <c r="AK100" s="80">
        <v>20742</v>
      </c>
      <c r="AL100" s="74">
        <f t="shared" si="9"/>
        <v>124357</v>
      </c>
      <c r="AM100" s="74">
        <f t="shared" si="10"/>
        <v>124357</v>
      </c>
      <c r="AN100" s="74">
        <f t="shared" si="11"/>
        <v>0</v>
      </c>
      <c r="AO100" s="13"/>
    </row>
    <row r="101" spans="1:41" s="24" customFormat="1" ht="27" customHeight="1" x14ac:dyDescent="0.25">
      <c r="A101" s="6">
        <v>3</v>
      </c>
      <c r="B101" s="75" t="s">
        <v>562</v>
      </c>
      <c r="C101" s="8" t="s">
        <v>445</v>
      </c>
      <c r="D101" s="8" t="s">
        <v>446</v>
      </c>
      <c r="E101" s="8" t="s">
        <v>444</v>
      </c>
      <c r="F101" s="8" t="s">
        <v>219</v>
      </c>
      <c r="G101" s="8" t="s">
        <v>220</v>
      </c>
      <c r="H101" s="9" t="s">
        <v>38</v>
      </c>
      <c r="I101" s="23" t="s">
        <v>39</v>
      </c>
      <c r="J101" s="8" t="s">
        <v>438</v>
      </c>
      <c r="K101" s="8" t="s">
        <v>40</v>
      </c>
      <c r="L101" s="10" t="s">
        <v>555</v>
      </c>
      <c r="M101" s="7" t="s">
        <v>41</v>
      </c>
      <c r="N101" s="8" t="s">
        <v>42</v>
      </c>
      <c r="O101" s="6"/>
      <c r="P101" s="78" t="s">
        <v>447</v>
      </c>
      <c r="Q101" s="78" t="s">
        <v>448</v>
      </c>
      <c r="R101" s="12">
        <v>45658</v>
      </c>
      <c r="S101" s="12">
        <v>46022</v>
      </c>
      <c r="T101" s="238"/>
      <c r="U101" s="82" t="s">
        <v>45</v>
      </c>
      <c r="V101" s="82" t="s">
        <v>294</v>
      </c>
      <c r="W101" s="78" t="s">
        <v>295</v>
      </c>
      <c r="X101" s="54">
        <f t="shared" si="8"/>
        <v>100</v>
      </c>
      <c r="Y101" s="83"/>
      <c r="Z101" s="80">
        <v>6428</v>
      </c>
      <c r="AA101" s="80">
        <v>7719</v>
      </c>
      <c r="AB101" s="80">
        <v>3716</v>
      </c>
      <c r="AC101" s="80">
        <v>902</v>
      </c>
      <c r="AD101" s="252">
        <v>700</v>
      </c>
      <c r="AE101" s="253"/>
      <c r="AF101" s="254"/>
      <c r="AG101" s="252">
        <v>3395</v>
      </c>
      <c r="AH101" s="253"/>
      <c r="AI101" s="254"/>
      <c r="AJ101" s="80">
        <v>6428</v>
      </c>
      <c r="AK101" s="80">
        <v>6428</v>
      </c>
      <c r="AL101" s="74">
        <f t="shared" si="9"/>
        <v>35716</v>
      </c>
      <c r="AM101" s="74">
        <f t="shared" si="10"/>
        <v>35716</v>
      </c>
      <c r="AN101" s="74">
        <f t="shared" si="11"/>
        <v>0</v>
      </c>
      <c r="AO101" s="13"/>
    </row>
    <row r="102" spans="1:41" s="24" customFormat="1" ht="25.15" customHeight="1" x14ac:dyDescent="0.25">
      <c r="A102" s="6">
        <v>4</v>
      </c>
      <c r="B102" s="75" t="s">
        <v>547</v>
      </c>
      <c r="C102" s="8" t="s">
        <v>449</v>
      </c>
      <c r="D102" s="8" t="s">
        <v>450</v>
      </c>
      <c r="E102" s="8" t="s">
        <v>451</v>
      </c>
      <c r="F102" s="8" t="s">
        <v>219</v>
      </c>
      <c r="G102" s="8" t="s">
        <v>220</v>
      </c>
      <c r="H102" s="9" t="s">
        <v>38</v>
      </c>
      <c r="I102" s="23" t="s">
        <v>39</v>
      </c>
      <c r="J102" s="8" t="s">
        <v>438</v>
      </c>
      <c r="K102" s="8" t="s">
        <v>40</v>
      </c>
      <c r="L102" s="10" t="s">
        <v>555</v>
      </c>
      <c r="M102" s="8" t="s">
        <v>54</v>
      </c>
      <c r="N102" s="8" t="s">
        <v>42</v>
      </c>
      <c r="O102" s="6"/>
      <c r="P102" s="78" t="s">
        <v>452</v>
      </c>
      <c r="Q102" s="78" t="s">
        <v>453</v>
      </c>
      <c r="R102" s="12">
        <v>45658</v>
      </c>
      <c r="S102" s="12">
        <v>46022</v>
      </c>
      <c r="T102" s="238"/>
      <c r="U102" s="82" t="s">
        <v>45</v>
      </c>
      <c r="V102" s="82" t="s">
        <v>294</v>
      </c>
      <c r="W102" s="78" t="s">
        <v>295</v>
      </c>
      <c r="X102" s="54">
        <f t="shared" si="8"/>
        <v>100</v>
      </c>
      <c r="Y102" s="83"/>
      <c r="Z102" s="80">
        <v>15835</v>
      </c>
      <c r="AA102" s="80">
        <v>12060</v>
      </c>
      <c r="AB102" s="80">
        <v>11519</v>
      </c>
      <c r="AC102" s="80">
        <v>8533</v>
      </c>
      <c r="AD102" s="80">
        <v>4581</v>
      </c>
      <c r="AE102" s="80">
        <v>5019</v>
      </c>
      <c r="AF102" s="80">
        <v>4758</v>
      </c>
      <c r="AG102" s="80">
        <v>5175</v>
      </c>
      <c r="AH102" s="80">
        <v>4057</v>
      </c>
      <c r="AI102" s="80">
        <v>9587</v>
      </c>
      <c r="AJ102" s="80">
        <v>14009</v>
      </c>
      <c r="AK102" s="80">
        <v>15404</v>
      </c>
      <c r="AL102" s="74">
        <f t="shared" si="9"/>
        <v>110537</v>
      </c>
      <c r="AM102" s="74">
        <f t="shared" si="10"/>
        <v>110537</v>
      </c>
      <c r="AN102" s="74">
        <f t="shared" si="11"/>
        <v>0</v>
      </c>
      <c r="AO102" s="13"/>
    </row>
    <row r="103" spans="1:41" s="24" customFormat="1" ht="25.15" customHeight="1" x14ac:dyDescent="0.25">
      <c r="A103" s="6">
        <v>5</v>
      </c>
      <c r="B103" s="75" t="s">
        <v>547</v>
      </c>
      <c r="C103" s="8" t="s">
        <v>449</v>
      </c>
      <c r="D103" s="8" t="s">
        <v>454</v>
      </c>
      <c r="E103" s="8" t="s">
        <v>558</v>
      </c>
      <c r="F103" s="8" t="s">
        <v>219</v>
      </c>
      <c r="G103" s="8" t="s">
        <v>220</v>
      </c>
      <c r="H103" s="9" t="s">
        <v>38</v>
      </c>
      <c r="I103" s="23" t="s">
        <v>39</v>
      </c>
      <c r="J103" s="8" t="s">
        <v>438</v>
      </c>
      <c r="K103" s="8" t="s">
        <v>40</v>
      </c>
      <c r="L103" s="10" t="s">
        <v>555</v>
      </c>
      <c r="M103" s="7" t="s">
        <v>41</v>
      </c>
      <c r="N103" s="8" t="s">
        <v>10</v>
      </c>
      <c r="O103" s="6"/>
      <c r="P103" s="78" t="s">
        <v>455</v>
      </c>
      <c r="Q103" s="78" t="s">
        <v>456</v>
      </c>
      <c r="R103" s="12">
        <v>45658</v>
      </c>
      <c r="S103" s="12">
        <v>46022</v>
      </c>
      <c r="T103" s="238"/>
      <c r="U103" s="82" t="s">
        <v>45</v>
      </c>
      <c r="V103" s="82" t="s">
        <v>294</v>
      </c>
      <c r="W103" s="78" t="s">
        <v>295</v>
      </c>
      <c r="X103" s="54">
        <f t="shared" si="8"/>
        <v>100</v>
      </c>
      <c r="Y103" s="83"/>
      <c r="Z103" s="80">
        <v>5216</v>
      </c>
      <c r="AA103" s="80">
        <v>5304</v>
      </c>
      <c r="AB103" s="80">
        <v>4821</v>
      </c>
      <c r="AC103" s="80">
        <v>902</v>
      </c>
      <c r="AD103" s="80">
        <v>0</v>
      </c>
      <c r="AE103" s="80">
        <v>0</v>
      </c>
      <c r="AF103" s="80">
        <v>0</v>
      </c>
      <c r="AG103" s="80">
        <v>0</v>
      </c>
      <c r="AH103" s="80">
        <v>0</v>
      </c>
      <c r="AI103" s="80">
        <v>916</v>
      </c>
      <c r="AJ103" s="80">
        <v>5740</v>
      </c>
      <c r="AK103" s="80">
        <v>10262</v>
      </c>
      <c r="AL103" s="74">
        <f t="shared" si="9"/>
        <v>33161</v>
      </c>
      <c r="AM103" s="74">
        <f t="shared" si="10"/>
        <v>33161</v>
      </c>
      <c r="AN103" s="74">
        <f t="shared" si="11"/>
        <v>0</v>
      </c>
      <c r="AO103" s="13"/>
    </row>
    <row r="104" spans="1:41" s="25" customFormat="1" ht="25.15" customHeight="1" x14ac:dyDescent="0.25">
      <c r="A104" s="14">
        <v>6</v>
      </c>
      <c r="B104" s="84" t="s">
        <v>547</v>
      </c>
      <c r="C104" s="10" t="s">
        <v>449</v>
      </c>
      <c r="D104" s="10" t="s">
        <v>450</v>
      </c>
      <c r="E104" s="10" t="s">
        <v>457</v>
      </c>
      <c r="F104" s="10" t="s">
        <v>219</v>
      </c>
      <c r="G104" s="10" t="s">
        <v>220</v>
      </c>
      <c r="H104" s="9" t="s">
        <v>38</v>
      </c>
      <c r="I104" s="85" t="s">
        <v>39</v>
      </c>
      <c r="J104" s="10" t="s">
        <v>438</v>
      </c>
      <c r="K104" s="10" t="s">
        <v>40</v>
      </c>
      <c r="L104" s="10" t="s">
        <v>555</v>
      </c>
      <c r="M104" s="10" t="s">
        <v>41</v>
      </c>
      <c r="N104" s="10" t="s">
        <v>10</v>
      </c>
      <c r="O104" s="14"/>
      <c r="P104" s="86"/>
      <c r="Q104" s="82" t="s">
        <v>458</v>
      </c>
      <c r="R104" s="12">
        <v>45658</v>
      </c>
      <c r="S104" s="12">
        <v>46022</v>
      </c>
      <c r="T104" s="238"/>
      <c r="U104" s="18" t="s">
        <v>787</v>
      </c>
      <c r="V104" s="82" t="s">
        <v>583</v>
      </c>
      <c r="W104" s="78" t="s">
        <v>586</v>
      </c>
      <c r="X104" s="54">
        <f t="shared" si="8"/>
        <v>100</v>
      </c>
      <c r="Y104" s="83"/>
      <c r="Z104" s="80">
        <v>9071</v>
      </c>
      <c r="AA104" s="80">
        <v>5723</v>
      </c>
      <c r="AB104" s="80">
        <v>5351</v>
      </c>
      <c r="AC104" s="80">
        <v>4307</v>
      </c>
      <c r="AD104" s="80">
        <v>700</v>
      </c>
      <c r="AE104" s="80">
        <v>0</v>
      </c>
      <c r="AF104" s="80">
        <v>0</v>
      </c>
      <c r="AG104" s="80">
        <v>0</v>
      </c>
      <c r="AH104" s="80">
        <v>0</v>
      </c>
      <c r="AI104" s="80">
        <v>2648</v>
      </c>
      <c r="AJ104" s="80">
        <v>6294</v>
      </c>
      <c r="AK104" s="80">
        <v>8099</v>
      </c>
      <c r="AL104" s="74">
        <f t="shared" si="9"/>
        <v>42193</v>
      </c>
      <c r="AM104" s="74">
        <f t="shared" si="10"/>
        <v>6329</v>
      </c>
      <c r="AN104" s="74">
        <f t="shared" si="11"/>
        <v>35864</v>
      </c>
      <c r="AO104" s="166"/>
    </row>
    <row r="105" spans="1:41" s="24" customFormat="1" ht="25.15" customHeight="1" x14ac:dyDescent="0.25">
      <c r="A105" s="6">
        <v>7</v>
      </c>
      <c r="B105" s="75" t="s">
        <v>547</v>
      </c>
      <c r="C105" s="8" t="s">
        <v>449</v>
      </c>
      <c r="D105" s="8" t="s">
        <v>454</v>
      </c>
      <c r="E105" s="8" t="s">
        <v>459</v>
      </c>
      <c r="F105" s="8" t="s">
        <v>219</v>
      </c>
      <c r="G105" s="8" t="s">
        <v>220</v>
      </c>
      <c r="H105" s="9" t="s">
        <v>38</v>
      </c>
      <c r="I105" s="23" t="s">
        <v>39</v>
      </c>
      <c r="J105" s="8" t="s">
        <v>438</v>
      </c>
      <c r="K105" s="8" t="s">
        <v>40</v>
      </c>
      <c r="L105" s="10" t="s">
        <v>555</v>
      </c>
      <c r="M105" s="7" t="s">
        <v>41</v>
      </c>
      <c r="N105" s="8" t="s">
        <v>10</v>
      </c>
      <c r="O105" s="6"/>
      <c r="P105" s="78" t="s">
        <v>460</v>
      </c>
      <c r="Q105" s="78" t="s">
        <v>461</v>
      </c>
      <c r="R105" s="12">
        <v>45658</v>
      </c>
      <c r="S105" s="12">
        <v>46022</v>
      </c>
      <c r="T105" s="238"/>
      <c r="U105" s="18" t="s">
        <v>787</v>
      </c>
      <c r="V105" s="82" t="s">
        <v>584</v>
      </c>
      <c r="W105" s="78" t="s">
        <v>585</v>
      </c>
      <c r="X105" s="54">
        <f t="shared" si="8"/>
        <v>100</v>
      </c>
      <c r="Y105" s="83"/>
      <c r="Z105" s="80">
        <v>5972</v>
      </c>
      <c r="AA105" s="80">
        <v>3703</v>
      </c>
      <c r="AB105" s="80">
        <v>2198</v>
      </c>
      <c r="AC105" s="80">
        <v>1788</v>
      </c>
      <c r="AD105" s="80">
        <v>1125</v>
      </c>
      <c r="AE105" s="80">
        <v>596</v>
      </c>
      <c r="AF105" s="80">
        <v>478</v>
      </c>
      <c r="AG105" s="80">
        <v>613</v>
      </c>
      <c r="AH105" s="80">
        <v>441</v>
      </c>
      <c r="AI105" s="80">
        <v>1414</v>
      </c>
      <c r="AJ105" s="80">
        <v>2806</v>
      </c>
      <c r="AK105" s="80">
        <v>4809</v>
      </c>
      <c r="AL105" s="74">
        <f t="shared" si="9"/>
        <v>25943</v>
      </c>
      <c r="AM105" s="74">
        <f t="shared" si="10"/>
        <v>23349</v>
      </c>
      <c r="AN105" s="74">
        <f t="shared" si="11"/>
        <v>2594</v>
      </c>
      <c r="AO105" s="13"/>
    </row>
    <row r="106" spans="1:41" s="24" customFormat="1" ht="25.15" customHeight="1" x14ac:dyDescent="0.25">
      <c r="A106" s="6">
        <v>8</v>
      </c>
      <c r="B106" s="75" t="s">
        <v>547</v>
      </c>
      <c r="C106" s="8" t="s">
        <v>449</v>
      </c>
      <c r="D106" s="8" t="s">
        <v>454</v>
      </c>
      <c r="E106" s="8" t="s">
        <v>462</v>
      </c>
      <c r="F106" s="8" t="s">
        <v>219</v>
      </c>
      <c r="G106" s="8" t="s">
        <v>220</v>
      </c>
      <c r="H106" s="9" t="s">
        <v>38</v>
      </c>
      <c r="I106" s="23" t="s">
        <v>39</v>
      </c>
      <c r="J106" s="8" t="s">
        <v>438</v>
      </c>
      <c r="K106" s="8" t="s">
        <v>40</v>
      </c>
      <c r="L106" s="10" t="s">
        <v>555</v>
      </c>
      <c r="M106" s="8" t="s">
        <v>119</v>
      </c>
      <c r="N106" s="8" t="s">
        <v>10</v>
      </c>
      <c r="O106" s="6"/>
      <c r="P106" s="78" t="s">
        <v>557</v>
      </c>
      <c r="Q106" s="78" t="s">
        <v>463</v>
      </c>
      <c r="R106" s="12">
        <v>45658</v>
      </c>
      <c r="S106" s="12">
        <v>46022</v>
      </c>
      <c r="T106" s="238"/>
      <c r="U106" s="18" t="s">
        <v>787</v>
      </c>
      <c r="V106" s="82" t="s">
        <v>584</v>
      </c>
      <c r="W106" s="78" t="s">
        <v>585</v>
      </c>
      <c r="X106" s="54">
        <f t="shared" si="8"/>
        <v>100</v>
      </c>
      <c r="Y106" s="83"/>
      <c r="Z106" s="80">
        <v>2017</v>
      </c>
      <c r="AA106" s="80">
        <v>93</v>
      </c>
      <c r="AB106" s="80">
        <v>311</v>
      </c>
      <c r="AC106" s="80">
        <v>104</v>
      </c>
      <c r="AD106" s="80">
        <v>69</v>
      </c>
      <c r="AE106" s="80">
        <v>0</v>
      </c>
      <c r="AF106" s="80">
        <v>0</v>
      </c>
      <c r="AG106" s="80">
        <v>0</v>
      </c>
      <c r="AH106" s="80">
        <v>0</v>
      </c>
      <c r="AI106" s="80">
        <v>385</v>
      </c>
      <c r="AJ106" s="80">
        <v>0</v>
      </c>
      <c r="AK106" s="80">
        <v>0</v>
      </c>
      <c r="AL106" s="74">
        <f t="shared" si="9"/>
        <v>2979</v>
      </c>
      <c r="AM106" s="74">
        <f t="shared" si="10"/>
        <v>2681</v>
      </c>
      <c r="AN106" s="74">
        <f t="shared" si="11"/>
        <v>298</v>
      </c>
      <c r="AO106" s="13"/>
    </row>
    <row r="107" spans="1:41" s="24" customFormat="1" ht="25.15" customHeight="1" x14ac:dyDescent="0.25">
      <c r="A107" s="6">
        <v>9</v>
      </c>
      <c r="B107" s="75" t="s">
        <v>547</v>
      </c>
      <c r="C107" s="8" t="s">
        <v>449</v>
      </c>
      <c r="D107" s="8" t="s">
        <v>454</v>
      </c>
      <c r="E107" s="8" t="s">
        <v>556</v>
      </c>
      <c r="F107" s="8" t="s">
        <v>219</v>
      </c>
      <c r="G107" s="8" t="s">
        <v>220</v>
      </c>
      <c r="H107" s="9" t="s">
        <v>38</v>
      </c>
      <c r="I107" s="23" t="s">
        <v>39</v>
      </c>
      <c r="J107" s="8" t="s">
        <v>438</v>
      </c>
      <c r="K107" s="8" t="s">
        <v>40</v>
      </c>
      <c r="L107" s="10" t="s">
        <v>555</v>
      </c>
      <c r="M107" s="7" t="s">
        <v>41</v>
      </c>
      <c r="N107" s="8" t="s">
        <v>10</v>
      </c>
      <c r="O107" s="6"/>
      <c r="P107" s="78" t="s">
        <v>464</v>
      </c>
      <c r="Q107" s="78" t="s">
        <v>465</v>
      </c>
      <c r="R107" s="12">
        <v>45658</v>
      </c>
      <c r="S107" s="12">
        <v>46022</v>
      </c>
      <c r="T107" s="238"/>
      <c r="U107" s="18" t="s">
        <v>787</v>
      </c>
      <c r="V107" s="82" t="s">
        <v>584</v>
      </c>
      <c r="W107" s="78" t="s">
        <v>585</v>
      </c>
      <c r="X107" s="54">
        <f t="shared" si="8"/>
        <v>100</v>
      </c>
      <c r="Y107" s="83"/>
      <c r="Z107" s="80">
        <v>8772</v>
      </c>
      <c r="AA107" s="80">
        <v>3018</v>
      </c>
      <c r="AB107" s="80">
        <v>1519</v>
      </c>
      <c r="AC107" s="80">
        <v>1280</v>
      </c>
      <c r="AD107" s="80">
        <v>333</v>
      </c>
      <c r="AE107" s="80">
        <v>115</v>
      </c>
      <c r="AF107" s="80">
        <v>189</v>
      </c>
      <c r="AG107" s="80">
        <v>0</v>
      </c>
      <c r="AH107" s="80">
        <v>124</v>
      </c>
      <c r="AI107" s="80">
        <v>667</v>
      </c>
      <c r="AJ107" s="80">
        <v>855</v>
      </c>
      <c r="AK107" s="80">
        <v>6580</v>
      </c>
      <c r="AL107" s="74">
        <f t="shared" si="9"/>
        <v>23452</v>
      </c>
      <c r="AM107" s="74">
        <f t="shared" si="10"/>
        <v>21107</v>
      </c>
      <c r="AN107" s="74">
        <f t="shared" si="11"/>
        <v>2345</v>
      </c>
      <c r="AO107" s="13"/>
    </row>
    <row r="108" spans="1:41" s="24" customFormat="1" ht="25.15" customHeight="1" x14ac:dyDescent="0.25">
      <c r="A108" s="6">
        <v>10</v>
      </c>
      <c r="B108" s="75" t="s">
        <v>547</v>
      </c>
      <c r="C108" s="8" t="s">
        <v>449</v>
      </c>
      <c r="D108" s="8"/>
      <c r="E108" s="8" t="s">
        <v>466</v>
      </c>
      <c r="F108" s="8" t="s">
        <v>219</v>
      </c>
      <c r="G108" s="8" t="s">
        <v>220</v>
      </c>
      <c r="H108" s="9" t="s">
        <v>38</v>
      </c>
      <c r="I108" s="23" t="s">
        <v>39</v>
      </c>
      <c r="J108" s="8" t="s">
        <v>438</v>
      </c>
      <c r="K108" s="8" t="s">
        <v>40</v>
      </c>
      <c r="L108" s="10" t="s">
        <v>555</v>
      </c>
      <c r="M108" s="7" t="s">
        <v>41</v>
      </c>
      <c r="N108" s="8" t="s">
        <v>10</v>
      </c>
      <c r="O108" s="6"/>
      <c r="P108" s="58" t="s">
        <v>467</v>
      </c>
      <c r="Q108" s="78" t="s">
        <v>468</v>
      </c>
      <c r="R108" s="12">
        <v>45658</v>
      </c>
      <c r="S108" s="12">
        <v>46022</v>
      </c>
      <c r="T108" s="238"/>
      <c r="U108" s="18" t="s">
        <v>787</v>
      </c>
      <c r="V108" s="82" t="s">
        <v>584</v>
      </c>
      <c r="W108" s="78" t="s">
        <v>585</v>
      </c>
      <c r="X108" s="54">
        <f t="shared" si="8"/>
        <v>100</v>
      </c>
      <c r="Y108" s="83"/>
      <c r="Z108" s="80">
        <v>12386</v>
      </c>
      <c r="AA108" s="80">
        <v>2472</v>
      </c>
      <c r="AB108" s="80">
        <v>2313</v>
      </c>
      <c r="AC108" s="80">
        <v>902</v>
      </c>
      <c r="AD108" s="80">
        <v>1068</v>
      </c>
      <c r="AE108" s="80">
        <v>0</v>
      </c>
      <c r="AF108" s="80">
        <v>634</v>
      </c>
      <c r="AG108" s="80">
        <v>1010</v>
      </c>
      <c r="AH108" s="80">
        <v>226</v>
      </c>
      <c r="AI108" s="80">
        <v>1934</v>
      </c>
      <c r="AJ108" s="80">
        <v>3719</v>
      </c>
      <c r="AK108" s="80">
        <v>3992</v>
      </c>
      <c r="AL108" s="74">
        <f t="shared" si="9"/>
        <v>30656</v>
      </c>
      <c r="AM108" s="74">
        <f t="shared" si="10"/>
        <v>27590</v>
      </c>
      <c r="AN108" s="74">
        <f t="shared" si="11"/>
        <v>3066</v>
      </c>
      <c r="AO108" s="13"/>
    </row>
    <row r="109" spans="1:41" s="24" customFormat="1" ht="25.15" customHeight="1" x14ac:dyDescent="0.25">
      <c r="A109" s="6">
        <v>11</v>
      </c>
      <c r="B109" s="75" t="s">
        <v>547</v>
      </c>
      <c r="C109" s="8" t="s">
        <v>449</v>
      </c>
      <c r="D109" s="8"/>
      <c r="E109" s="8" t="s">
        <v>469</v>
      </c>
      <c r="F109" s="8" t="s">
        <v>219</v>
      </c>
      <c r="G109" s="8" t="s">
        <v>220</v>
      </c>
      <c r="H109" s="9" t="s">
        <v>38</v>
      </c>
      <c r="I109" s="23" t="s">
        <v>39</v>
      </c>
      <c r="J109" s="8" t="s">
        <v>438</v>
      </c>
      <c r="K109" s="8" t="s">
        <v>40</v>
      </c>
      <c r="L109" s="10" t="s">
        <v>555</v>
      </c>
      <c r="M109" s="8" t="s">
        <v>54</v>
      </c>
      <c r="N109" s="8" t="s">
        <v>42</v>
      </c>
      <c r="O109" s="6"/>
      <c r="P109" s="78" t="s">
        <v>570</v>
      </c>
      <c r="Q109" s="78" t="s">
        <v>470</v>
      </c>
      <c r="R109" s="12">
        <v>45658</v>
      </c>
      <c r="S109" s="12">
        <v>46022</v>
      </c>
      <c r="T109" s="238"/>
      <c r="U109" s="82" t="s">
        <v>45</v>
      </c>
      <c r="V109" s="82" t="s">
        <v>294</v>
      </c>
      <c r="W109" s="78" t="s">
        <v>295</v>
      </c>
      <c r="X109" s="54">
        <f t="shared" si="8"/>
        <v>100</v>
      </c>
      <c r="Y109" s="83"/>
      <c r="Z109" s="80">
        <v>53026</v>
      </c>
      <c r="AA109" s="80">
        <v>38408</v>
      </c>
      <c r="AB109" s="80">
        <v>31564</v>
      </c>
      <c r="AC109" s="80">
        <v>13586</v>
      </c>
      <c r="AD109" s="80">
        <v>2009</v>
      </c>
      <c r="AE109" s="80">
        <v>92</v>
      </c>
      <c r="AF109" s="80">
        <v>0</v>
      </c>
      <c r="AG109" s="80">
        <v>11</v>
      </c>
      <c r="AH109" s="80">
        <v>45</v>
      </c>
      <c r="AI109" s="80">
        <v>17385</v>
      </c>
      <c r="AJ109" s="80">
        <v>42950</v>
      </c>
      <c r="AK109" s="80">
        <v>48501</v>
      </c>
      <c r="AL109" s="74">
        <f t="shared" si="9"/>
        <v>247577</v>
      </c>
      <c r="AM109" s="74">
        <f t="shared" si="10"/>
        <v>247577</v>
      </c>
      <c r="AN109" s="74">
        <f t="shared" si="11"/>
        <v>0</v>
      </c>
      <c r="AO109" s="13"/>
    </row>
    <row r="110" spans="1:41" s="24" customFormat="1" ht="25.15" customHeight="1" x14ac:dyDescent="0.25">
      <c r="A110" s="6">
        <v>12</v>
      </c>
      <c r="B110" s="75" t="s">
        <v>547</v>
      </c>
      <c r="C110" s="8" t="s">
        <v>471</v>
      </c>
      <c r="D110" s="8" t="s">
        <v>565</v>
      </c>
      <c r="E110" s="8" t="s">
        <v>472</v>
      </c>
      <c r="F110" s="8" t="s">
        <v>219</v>
      </c>
      <c r="G110" s="8" t="s">
        <v>220</v>
      </c>
      <c r="H110" s="9" t="s">
        <v>38</v>
      </c>
      <c r="I110" s="23" t="s">
        <v>39</v>
      </c>
      <c r="J110" s="8" t="s">
        <v>438</v>
      </c>
      <c r="K110" s="8" t="s">
        <v>40</v>
      </c>
      <c r="L110" s="10" t="s">
        <v>555</v>
      </c>
      <c r="M110" s="7" t="s">
        <v>41</v>
      </c>
      <c r="N110" s="8" t="s">
        <v>42</v>
      </c>
      <c r="O110" s="6"/>
      <c r="P110" s="78" t="s">
        <v>473</v>
      </c>
      <c r="Q110" s="78" t="s">
        <v>474</v>
      </c>
      <c r="R110" s="12">
        <v>45658</v>
      </c>
      <c r="S110" s="12">
        <v>46022</v>
      </c>
      <c r="T110" s="238"/>
      <c r="U110" s="82" t="s">
        <v>45</v>
      </c>
      <c r="V110" s="82" t="s">
        <v>294</v>
      </c>
      <c r="W110" s="78" t="s">
        <v>295</v>
      </c>
      <c r="X110" s="54">
        <f t="shared" si="8"/>
        <v>100</v>
      </c>
      <c r="Y110" s="83"/>
      <c r="Z110" s="80">
        <v>4587</v>
      </c>
      <c r="AA110" s="80">
        <v>2983</v>
      </c>
      <c r="AB110" s="80">
        <v>2428</v>
      </c>
      <c r="AC110" s="80">
        <v>2313</v>
      </c>
      <c r="AD110" s="80">
        <v>2247</v>
      </c>
      <c r="AE110" s="80">
        <v>1795</v>
      </c>
      <c r="AF110" s="80">
        <v>5232</v>
      </c>
      <c r="AG110" s="80">
        <v>2990</v>
      </c>
      <c r="AH110" s="80">
        <v>2313</v>
      </c>
      <c r="AI110" s="80">
        <v>3944</v>
      </c>
      <c r="AJ110" s="80">
        <v>2983</v>
      </c>
      <c r="AK110" s="80">
        <v>4587</v>
      </c>
      <c r="AL110" s="74">
        <f t="shared" si="9"/>
        <v>38402</v>
      </c>
      <c r="AM110" s="74">
        <f t="shared" si="10"/>
        <v>38402</v>
      </c>
      <c r="AN110" s="74">
        <f t="shared" si="11"/>
        <v>0</v>
      </c>
      <c r="AO110" s="13"/>
    </row>
    <row r="111" spans="1:41" s="24" customFormat="1" ht="25.15" customHeight="1" x14ac:dyDescent="0.25">
      <c r="A111" s="6">
        <v>13</v>
      </c>
      <c r="B111" s="75" t="s">
        <v>547</v>
      </c>
      <c r="C111" s="8" t="s">
        <v>471</v>
      </c>
      <c r="D111" s="8" t="s">
        <v>565</v>
      </c>
      <c r="E111" s="8" t="s">
        <v>472</v>
      </c>
      <c r="F111" s="8" t="s">
        <v>219</v>
      </c>
      <c r="G111" s="8" t="s">
        <v>220</v>
      </c>
      <c r="H111" s="9" t="s">
        <v>38</v>
      </c>
      <c r="I111" s="23" t="s">
        <v>39</v>
      </c>
      <c r="J111" s="8" t="s">
        <v>438</v>
      </c>
      <c r="K111" s="8" t="s">
        <v>40</v>
      </c>
      <c r="L111" s="10" t="s">
        <v>555</v>
      </c>
      <c r="M111" s="10" t="s">
        <v>46</v>
      </c>
      <c r="N111" s="8" t="s">
        <v>42</v>
      </c>
      <c r="O111" s="6">
        <v>439</v>
      </c>
      <c r="P111" s="6"/>
      <c r="Q111" s="78" t="s">
        <v>475</v>
      </c>
      <c r="R111" s="12">
        <v>45658</v>
      </c>
      <c r="S111" s="12">
        <v>46022</v>
      </c>
      <c r="T111" s="238"/>
      <c r="U111" s="82" t="s">
        <v>45</v>
      </c>
      <c r="V111" s="82" t="s">
        <v>294</v>
      </c>
      <c r="W111" s="78" t="s">
        <v>295</v>
      </c>
      <c r="X111" s="54">
        <f t="shared" si="8"/>
        <v>100</v>
      </c>
      <c r="Y111" s="83"/>
      <c r="Z111" s="80">
        <v>98114</v>
      </c>
      <c r="AA111" s="80">
        <v>59986</v>
      </c>
      <c r="AB111" s="80">
        <v>52380</v>
      </c>
      <c r="AC111" s="80">
        <v>23247</v>
      </c>
      <c r="AD111" s="80">
        <v>0</v>
      </c>
      <c r="AE111" s="80">
        <v>0</v>
      </c>
      <c r="AF111" s="80">
        <v>0</v>
      </c>
      <c r="AG111" s="80">
        <v>0</v>
      </c>
      <c r="AH111" s="80">
        <v>0</v>
      </c>
      <c r="AI111" s="80">
        <v>38715</v>
      </c>
      <c r="AJ111" s="80">
        <v>98114</v>
      </c>
      <c r="AK111" s="80">
        <v>86198</v>
      </c>
      <c r="AL111" s="74">
        <f t="shared" si="9"/>
        <v>456754</v>
      </c>
      <c r="AM111" s="74">
        <f t="shared" si="10"/>
        <v>456754</v>
      </c>
      <c r="AN111" s="74">
        <f t="shared" si="11"/>
        <v>0</v>
      </c>
      <c r="AO111" s="13"/>
    </row>
    <row r="112" spans="1:41" s="24" customFormat="1" ht="25.15" customHeight="1" x14ac:dyDescent="0.25">
      <c r="A112" s="6">
        <v>14</v>
      </c>
      <c r="B112" s="75" t="s">
        <v>547</v>
      </c>
      <c r="C112" s="8" t="s">
        <v>476</v>
      </c>
      <c r="D112" s="8" t="s">
        <v>566</v>
      </c>
      <c r="E112" s="8" t="s">
        <v>477</v>
      </c>
      <c r="F112" s="8" t="s">
        <v>219</v>
      </c>
      <c r="G112" s="8" t="s">
        <v>220</v>
      </c>
      <c r="H112" s="9" t="s">
        <v>38</v>
      </c>
      <c r="I112" s="23" t="s">
        <v>39</v>
      </c>
      <c r="J112" s="8" t="s">
        <v>438</v>
      </c>
      <c r="K112" s="8" t="s">
        <v>40</v>
      </c>
      <c r="L112" s="10" t="s">
        <v>555</v>
      </c>
      <c r="M112" s="8" t="s">
        <v>54</v>
      </c>
      <c r="N112" s="8" t="s">
        <v>42</v>
      </c>
      <c r="O112" s="6"/>
      <c r="P112" s="78" t="s">
        <v>478</v>
      </c>
      <c r="Q112" s="78" t="s">
        <v>479</v>
      </c>
      <c r="R112" s="12">
        <v>45658</v>
      </c>
      <c r="S112" s="12">
        <v>46022</v>
      </c>
      <c r="T112" s="238"/>
      <c r="U112" s="82" t="s">
        <v>45</v>
      </c>
      <c r="V112" s="82" t="s">
        <v>294</v>
      </c>
      <c r="W112" s="78" t="s">
        <v>295</v>
      </c>
      <c r="X112" s="54">
        <f t="shared" si="8"/>
        <v>100</v>
      </c>
      <c r="Y112" s="83"/>
      <c r="Z112" s="80">
        <v>41072</v>
      </c>
      <c r="AA112" s="80">
        <v>33788</v>
      </c>
      <c r="AB112" s="87">
        <v>23106</v>
      </c>
      <c r="AC112" s="88">
        <v>14639</v>
      </c>
      <c r="AD112" s="80">
        <v>9678</v>
      </c>
      <c r="AE112" s="80">
        <v>1559</v>
      </c>
      <c r="AF112" s="80">
        <v>1189</v>
      </c>
      <c r="AG112" s="80">
        <v>1239</v>
      </c>
      <c r="AH112" s="80">
        <v>1378</v>
      </c>
      <c r="AI112" s="80">
        <v>14020</v>
      </c>
      <c r="AJ112" s="80">
        <v>33788</v>
      </c>
      <c r="AK112" s="80">
        <v>39412</v>
      </c>
      <c r="AL112" s="74">
        <f t="shared" si="9"/>
        <v>214868</v>
      </c>
      <c r="AM112" s="74">
        <f t="shared" si="10"/>
        <v>214868</v>
      </c>
      <c r="AN112" s="74">
        <f t="shared" si="11"/>
        <v>0</v>
      </c>
      <c r="AO112" s="13"/>
    </row>
    <row r="113" spans="1:41" s="24" customFormat="1" ht="25.15" customHeight="1" x14ac:dyDescent="0.25">
      <c r="A113" s="6">
        <v>15</v>
      </c>
      <c r="B113" s="75" t="s">
        <v>547</v>
      </c>
      <c r="C113" s="10" t="s">
        <v>480</v>
      </c>
      <c r="D113" s="10" t="s">
        <v>567</v>
      </c>
      <c r="E113" s="10" t="s">
        <v>481</v>
      </c>
      <c r="F113" s="8" t="s">
        <v>219</v>
      </c>
      <c r="G113" s="8" t="s">
        <v>220</v>
      </c>
      <c r="H113" s="9" t="s">
        <v>38</v>
      </c>
      <c r="I113" s="23" t="s">
        <v>39</v>
      </c>
      <c r="J113" s="8" t="s">
        <v>438</v>
      </c>
      <c r="K113" s="8" t="s">
        <v>40</v>
      </c>
      <c r="L113" s="10" t="s">
        <v>555</v>
      </c>
      <c r="M113" s="10" t="s">
        <v>46</v>
      </c>
      <c r="N113" s="8" t="s">
        <v>42</v>
      </c>
      <c r="O113" s="6">
        <v>530</v>
      </c>
      <c r="P113" s="6"/>
      <c r="Q113" s="78" t="s">
        <v>482</v>
      </c>
      <c r="R113" s="12">
        <v>45658</v>
      </c>
      <c r="S113" s="12">
        <v>46022</v>
      </c>
      <c r="T113" s="238"/>
      <c r="U113" s="82" t="s">
        <v>45</v>
      </c>
      <c r="V113" s="82" t="s">
        <v>294</v>
      </c>
      <c r="W113" s="78" t="s">
        <v>295</v>
      </c>
      <c r="X113" s="54">
        <f t="shared" si="8"/>
        <v>100</v>
      </c>
      <c r="Y113" s="83"/>
      <c r="Z113" s="80">
        <v>119239</v>
      </c>
      <c r="AA113" s="80">
        <v>64255</v>
      </c>
      <c r="AB113" s="80">
        <v>46553</v>
      </c>
      <c r="AC113" s="80">
        <v>16267</v>
      </c>
      <c r="AD113" s="80">
        <v>0</v>
      </c>
      <c r="AE113" s="80">
        <v>0</v>
      </c>
      <c r="AF113" s="80">
        <v>197</v>
      </c>
      <c r="AG113" s="80">
        <v>0</v>
      </c>
      <c r="AH113" s="80">
        <v>0</v>
      </c>
      <c r="AI113" s="80">
        <v>27614</v>
      </c>
      <c r="AJ113" s="80">
        <v>81126</v>
      </c>
      <c r="AK113" s="80">
        <v>81231</v>
      </c>
      <c r="AL113" s="74">
        <f t="shared" si="9"/>
        <v>436482</v>
      </c>
      <c r="AM113" s="74">
        <f t="shared" si="10"/>
        <v>436482</v>
      </c>
      <c r="AN113" s="74">
        <f t="shared" si="11"/>
        <v>0</v>
      </c>
      <c r="AO113" s="13"/>
    </row>
    <row r="114" spans="1:41" s="24" customFormat="1" ht="25.15" customHeight="1" x14ac:dyDescent="0.25">
      <c r="A114" s="6">
        <v>16</v>
      </c>
      <c r="B114" s="75" t="s">
        <v>547</v>
      </c>
      <c r="C114" s="10" t="s">
        <v>480</v>
      </c>
      <c r="D114" s="10" t="s">
        <v>567</v>
      </c>
      <c r="E114" s="8" t="s">
        <v>481</v>
      </c>
      <c r="F114" s="8" t="s">
        <v>219</v>
      </c>
      <c r="G114" s="8" t="s">
        <v>220</v>
      </c>
      <c r="H114" s="9" t="s">
        <v>38</v>
      </c>
      <c r="I114" s="23" t="s">
        <v>39</v>
      </c>
      <c r="J114" s="8" t="s">
        <v>438</v>
      </c>
      <c r="K114" s="8" t="s">
        <v>40</v>
      </c>
      <c r="L114" s="10" t="s">
        <v>555</v>
      </c>
      <c r="M114" s="8" t="s">
        <v>119</v>
      </c>
      <c r="N114" s="8" t="s">
        <v>42</v>
      </c>
      <c r="O114" s="6"/>
      <c r="P114" s="58" t="s">
        <v>564</v>
      </c>
      <c r="Q114" s="78" t="s">
        <v>483</v>
      </c>
      <c r="R114" s="12">
        <v>45658</v>
      </c>
      <c r="S114" s="12">
        <v>46022</v>
      </c>
      <c r="T114" s="238"/>
      <c r="U114" s="82" t="s">
        <v>45</v>
      </c>
      <c r="V114" s="82" t="s">
        <v>294</v>
      </c>
      <c r="W114" s="78" t="s">
        <v>295</v>
      </c>
      <c r="X114" s="54">
        <f t="shared" si="8"/>
        <v>100</v>
      </c>
      <c r="Y114" s="83"/>
      <c r="Z114" s="80">
        <v>0</v>
      </c>
      <c r="AA114" s="80">
        <v>0</v>
      </c>
      <c r="AB114" s="80">
        <v>0</v>
      </c>
      <c r="AC114" s="80">
        <v>0</v>
      </c>
      <c r="AD114" s="80">
        <v>0</v>
      </c>
      <c r="AE114" s="80">
        <v>0</v>
      </c>
      <c r="AF114" s="80">
        <v>0</v>
      </c>
      <c r="AG114" s="252">
        <v>0</v>
      </c>
      <c r="AH114" s="253"/>
      <c r="AI114" s="253"/>
      <c r="AJ114" s="253"/>
      <c r="AK114" s="254"/>
      <c r="AL114" s="74">
        <f t="shared" si="9"/>
        <v>0</v>
      </c>
      <c r="AM114" s="74">
        <f t="shared" si="10"/>
        <v>0</v>
      </c>
      <c r="AN114" s="74">
        <f t="shared" si="11"/>
        <v>0</v>
      </c>
      <c r="AO114" s="13"/>
    </row>
    <row r="115" spans="1:41" s="24" customFormat="1" ht="25.15" customHeight="1" x14ac:dyDescent="0.25">
      <c r="A115" s="6">
        <v>17</v>
      </c>
      <c r="B115" s="75" t="s">
        <v>547</v>
      </c>
      <c r="C115" s="8" t="s">
        <v>484</v>
      </c>
      <c r="D115" s="8" t="s">
        <v>485</v>
      </c>
      <c r="E115" s="8" t="s">
        <v>486</v>
      </c>
      <c r="F115" s="8" t="s">
        <v>219</v>
      </c>
      <c r="G115" s="8" t="s">
        <v>220</v>
      </c>
      <c r="H115" s="9" t="s">
        <v>38</v>
      </c>
      <c r="I115" s="23" t="s">
        <v>39</v>
      </c>
      <c r="J115" s="8" t="s">
        <v>438</v>
      </c>
      <c r="K115" s="8" t="s">
        <v>40</v>
      </c>
      <c r="L115" s="10" t="s">
        <v>555</v>
      </c>
      <c r="M115" s="10" t="s">
        <v>46</v>
      </c>
      <c r="N115" s="8" t="s">
        <v>42</v>
      </c>
      <c r="O115" s="6">
        <v>111</v>
      </c>
      <c r="P115" s="78" t="s">
        <v>487</v>
      </c>
      <c r="Q115" s="78" t="s">
        <v>488</v>
      </c>
      <c r="R115" s="12">
        <v>45658</v>
      </c>
      <c r="S115" s="12">
        <v>46022</v>
      </c>
      <c r="T115" s="238"/>
      <c r="U115" s="82" t="s">
        <v>45</v>
      </c>
      <c r="V115" s="82" t="s">
        <v>294</v>
      </c>
      <c r="W115" s="78" t="s">
        <v>295</v>
      </c>
      <c r="X115" s="54">
        <f t="shared" si="8"/>
        <v>100</v>
      </c>
      <c r="Y115" s="89"/>
      <c r="Z115" s="80">
        <v>74087</v>
      </c>
      <c r="AA115" s="80">
        <v>46408</v>
      </c>
      <c r="AB115" s="80">
        <v>39777</v>
      </c>
      <c r="AC115" s="80">
        <v>17461</v>
      </c>
      <c r="AD115" s="80">
        <v>4859</v>
      </c>
      <c r="AE115" s="80">
        <v>3447</v>
      </c>
      <c r="AF115" s="80">
        <v>3197</v>
      </c>
      <c r="AG115" s="80">
        <v>3267</v>
      </c>
      <c r="AH115" s="80">
        <v>3464</v>
      </c>
      <c r="AI115" s="80">
        <v>26609</v>
      </c>
      <c r="AJ115" s="80">
        <v>57739</v>
      </c>
      <c r="AK115" s="80">
        <v>63895</v>
      </c>
      <c r="AL115" s="74">
        <f t="shared" si="9"/>
        <v>344210</v>
      </c>
      <c r="AM115" s="74">
        <f t="shared" si="10"/>
        <v>344210</v>
      </c>
      <c r="AN115" s="74">
        <f t="shared" si="11"/>
        <v>0</v>
      </c>
      <c r="AO115" s="13"/>
    </row>
    <row r="116" spans="1:41" s="25" customFormat="1" ht="25.15" customHeight="1" x14ac:dyDescent="0.25">
      <c r="A116" s="14">
        <v>18</v>
      </c>
      <c r="B116" s="84" t="s">
        <v>547</v>
      </c>
      <c r="C116" s="10" t="s">
        <v>489</v>
      </c>
      <c r="D116" s="10" t="s">
        <v>568</v>
      </c>
      <c r="E116" s="10" t="s">
        <v>490</v>
      </c>
      <c r="F116" s="10" t="s">
        <v>219</v>
      </c>
      <c r="G116" s="10" t="s">
        <v>220</v>
      </c>
      <c r="H116" s="9" t="s">
        <v>38</v>
      </c>
      <c r="I116" s="85" t="s">
        <v>39</v>
      </c>
      <c r="J116" s="10" t="s">
        <v>438</v>
      </c>
      <c r="K116" s="10" t="s">
        <v>40</v>
      </c>
      <c r="L116" s="10" t="s">
        <v>555</v>
      </c>
      <c r="M116" s="10" t="s">
        <v>46</v>
      </c>
      <c r="N116" s="10" t="s">
        <v>42</v>
      </c>
      <c r="O116" s="14">
        <v>439</v>
      </c>
      <c r="P116" s="86"/>
      <c r="Q116" s="82" t="s">
        <v>491</v>
      </c>
      <c r="R116" s="12">
        <v>45658</v>
      </c>
      <c r="S116" s="12">
        <v>46022</v>
      </c>
      <c r="T116" s="238"/>
      <c r="U116" s="82" t="s">
        <v>45</v>
      </c>
      <c r="V116" s="82" t="s">
        <v>294</v>
      </c>
      <c r="W116" s="78" t="s">
        <v>295</v>
      </c>
      <c r="X116" s="54">
        <f t="shared" si="8"/>
        <v>100</v>
      </c>
      <c r="Y116" s="14"/>
      <c r="Z116" s="80">
        <v>74087</v>
      </c>
      <c r="AA116" s="80">
        <v>46592</v>
      </c>
      <c r="AB116" s="80">
        <v>37256</v>
      </c>
      <c r="AC116" s="80">
        <v>23213</v>
      </c>
      <c r="AD116" s="80">
        <v>0</v>
      </c>
      <c r="AE116" s="80">
        <v>0</v>
      </c>
      <c r="AF116" s="80">
        <v>0</v>
      </c>
      <c r="AG116" s="80">
        <v>0</v>
      </c>
      <c r="AH116" s="80">
        <v>0</v>
      </c>
      <c r="AI116" s="80">
        <v>20996</v>
      </c>
      <c r="AJ116" s="80">
        <v>42887</v>
      </c>
      <c r="AK116" s="80">
        <v>68006</v>
      </c>
      <c r="AL116" s="74">
        <f t="shared" si="9"/>
        <v>313037</v>
      </c>
      <c r="AM116" s="74">
        <f t="shared" si="10"/>
        <v>313037</v>
      </c>
      <c r="AN116" s="74">
        <f t="shared" si="11"/>
        <v>0</v>
      </c>
      <c r="AO116" s="166"/>
    </row>
    <row r="117" spans="1:41" s="25" customFormat="1" ht="25.15" customHeight="1" x14ac:dyDescent="0.25">
      <c r="A117" s="14">
        <v>19</v>
      </c>
      <c r="B117" s="84" t="s">
        <v>547</v>
      </c>
      <c r="C117" s="10" t="s">
        <v>489</v>
      </c>
      <c r="D117" s="10"/>
      <c r="E117" s="10" t="s">
        <v>490</v>
      </c>
      <c r="F117" s="10" t="s">
        <v>219</v>
      </c>
      <c r="G117" s="10" t="s">
        <v>220</v>
      </c>
      <c r="H117" s="9" t="s">
        <v>38</v>
      </c>
      <c r="I117" s="85" t="s">
        <v>39</v>
      </c>
      <c r="J117" s="10" t="s">
        <v>438</v>
      </c>
      <c r="K117" s="10" t="s">
        <v>40</v>
      </c>
      <c r="L117" s="10" t="s">
        <v>555</v>
      </c>
      <c r="M117" s="10" t="s">
        <v>41</v>
      </c>
      <c r="N117" s="10" t="s">
        <v>42</v>
      </c>
      <c r="O117" s="14"/>
      <c r="P117" s="86" t="s">
        <v>492</v>
      </c>
      <c r="Q117" s="82" t="s">
        <v>493</v>
      </c>
      <c r="R117" s="12">
        <v>45658</v>
      </c>
      <c r="S117" s="12">
        <v>46022</v>
      </c>
      <c r="T117" s="238"/>
      <c r="U117" s="82" t="s">
        <v>45</v>
      </c>
      <c r="V117" s="82" t="s">
        <v>294</v>
      </c>
      <c r="W117" s="78" t="s">
        <v>295</v>
      </c>
      <c r="X117" s="54">
        <f t="shared" si="8"/>
        <v>100</v>
      </c>
      <c r="Y117" s="14"/>
      <c r="Z117" s="80">
        <v>7263</v>
      </c>
      <c r="AA117" s="80">
        <v>3552</v>
      </c>
      <c r="AB117" s="80">
        <v>3395</v>
      </c>
      <c r="AC117" s="80">
        <v>3342</v>
      </c>
      <c r="AD117" s="80">
        <v>4217</v>
      </c>
      <c r="AE117" s="252">
        <v>7080</v>
      </c>
      <c r="AF117" s="254"/>
      <c r="AG117" s="252">
        <v>2346</v>
      </c>
      <c r="AH117" s="254"/>
      <c r="AI117" s="252">
        <v>8918</v>
      </c>
      <c r="AJ117" s="254"/>
      <c r="AK117" s="80">
        <v>7263</v>
      </c>
      <c r="AL117" s="74">
        <f t="shared" si="9"/>
        <v>47376</v>
      </c>
      <c r="AM117" s="74">
        <f t="shared" si="10"/>
        <v>47376</v>
      </c>
      <c r="AN117" s="74">
        <f t="shared" si="11"/>
        <v>0</v>
      </c>
      <c r="AO117" s="166"/>
    </row>
    <row r="118" spans="1:41" s="25" customFormat="1" ht="25.15" customHeight="1" x14ac:dyDescent="0.25">
      <c r="A118" s="14">
        <v>20</v>
      </c>
      <c r="B118" s="84" t="s">
        <v>547</v>
      </c>
      <c r="C118" s="10" t="s">
        <v>494</v>
      </c>
      <c r="D118" s="10" t="s">
        <v>495</v>
      </c>
      <c r="E118" s="10" t="s">
        <v>496</v>
      </c>
      <c r="F118" s="10" t="s">
        <v>219</v>
      </c>
      <c r="G118" s="10" t="s">
        <v>220</v>
      </c>
      <c r="H118" s="9" t="s">
        <v>38</v>
      </c>
      <c r="I118" s="85" t="s">
        <v>39</v>
      </c>
      <c r="J118" s="10" t="s">
        <v>438</v>
      </c>
      <c r="K118" s="10" t="s">
        <v>40</v>
      </c>
      <c r="L118" s="10" t="s">
        <v>555</v>
      </c>
      <c r="M118" s="10" t="s">
        <v>41</v>
      </c>
      <c r="N118" s="10" t="s">
        <v>42</v>
      </c>
      <c r="O118" s="14"/>
      <c r="P118" s="82" t="s">
        <v>497</v>
      </c>
      <c r="Q118" s="82" t="s">
        <v>498</v>
      </c>
      <c r="R118" s="12">
        <v>45658</v>
      </c>
      <c r="S118" s="12">
        <v>46022</v>
      </c>
      <c r="T118" s="238"/>
      <c r="U118" s="82" t="s">
        <v>45</v>
      </c>
      <c r="V118" s="82" t="s">
        <v>294</v>
      </c>
      <c r="W118" s="78" t="s">
        <v>295</v>
      </c>
      <c r="X118" s="54">
        <f t="shared" si="8"/>
        <v>100</v>
      </c>
      <c r="Y118" s="83"/>
      <c r="Z118" s="80">
        <v>22362</v>
      </c>
      <c r="AA118" s="80">
        <v>9599</v>
      </c>
      <c r="AB118" s="80">
        <v>5351</v>
      </c>
      <c r="AC118" s="80">
        <v>3955</v>
      </c>
      <c r="AD118" s="80">
        <v>1787</v>
      </c>
      <c r="AE118" s="80">
        <v>8510</v>
      </c>
      <c r="AF118" s="252">
        <v>1589</v>
      </c>
      <c r="AG118" s="254"/>
      <c r="AH118" s="80">
        <v>1787</v>
      </c>
      <c r="AI118" s="252">
        <v>14996</v>
      </c>
      <c r="AJ118" s="253"/>
      <c r="AK118" s="254"/>
      <c r="AL118" s="74">
        <f t="shared" si="9"/>
        <v>69936</v>
      </c>
      <c r="AM118" s="74">
        <f t="shared" si="10"/>
        <v>69936</v>
      </c>
      <c r="AN118" s="74">
        <f t="shared" si="11"/>
        <v>0</v>
      </c>
      <c r="AO118" s="166"/>
    </row>
    <row r="119" spans="1:41" s="24" customFormat="1" ht="25.15" customHeight="1" x14ac:dyDescent="0.25">
      <c r="A119" s="6">
        <v>21</v>
      </c>
      <c r="B119" s="75" t="s">
        <v>547</v>
      </c>
      <c r="C119" s="8" t="s">
        <v>499</v>
      </c>
      <c r="D119" s="8" t="s">
        <v>569</v>
      </c>
      <c r="E119" s="8" t="s">
        <v>500</v>
      </c>
      <c r="F119" s="8" t="s">
        <v>219</v>
      </c>
      <c r="G119" s="8" t="s">
        <v>220</v>
      </c>
      <c r="H119" s="9" t="s">
        <v>38</v>
      </c>
      <c r="I119" s="23" t="s">
        <v>39</v>
      </c>
      <c r="J119" s="8" t="s">
        <v>438</v>
      </c>
      <c r="K119" s="8" t="s">
        <v>40</v>
      </c>
      <c r="L119" s="10" t="s">
        <v>555</v>
      </c>
      <c r="M119" s="10" t="s">
        <v>46</v>
      </c>
      <c r="N119" s="8" t="s">
        <v>42</v>
      </c>
      <c r="O119" s="6">
        <v>160</v>
      </c>
      <c r="P119" s="6"/>
      <c r="Q119" s="78" t="s">
        <v>501</v>
      </c>
      <c r="R119" s="12">
        <v>45658</v>
      </c>
      <c r="S119" s="12">
        <v>46022</v>
      </c>
      <c r="T119" s="238"/>
      <c r="U119" s="82" t="s">
        <v>45</v>
      </c>
      <c r="V119" s="82" t="s">
        <v>294</v>
      </c>
      <c r="W119" s="78" t="s">
        <v>295</v>
      </c>
      <c r="X119" s="54">
        <f t="shared" si="8"/>
        <v>100</v>
      </c>
      <c r="Y119" s="14"/>
      <c r="Z119" s="80">
        <v>50827</v>
      </c>
      <c r="AA119" s="80">
        <v>31840</v>
      </c>
      <c r="AB119" s="80">
        <v>28503</v>
      </c>
      <c r="AC119" s="80">
        <v>19596</v>
      </c>
      <c r="AD119" s="80">
        <v>9948</v>
      </c>
      <c r="AE119" s="80">
        <v>6215</v>
      </c>
      <c r="AF119" s="80">
        <v>5571</v>
      </c>
      <c r="AG119" s="80">
        <v>4826</v>
      </c>
      <c r="AH119" s="80">
        <v>5705</v>
      </c>
      <c r="AI119" s="80">
        <v>19668</v>
      </c>
      <c r="AJ119" s="80">
        <v>35708</v>
      </c>
      <c r="AK119" s="80">
        <v>43505</v>
      </c>
      <c r="AL119" s="74">
        <f t="shared" si="9"/>
        <v>261912</v>
      </c>
      <c r="AM119" s="74">
        <f t="shared" si="10"/>
        <v>261912</v>
      </c>
      <c r="AN119" s="74">
        <f t="shared" si="11"/>
        <v>0</v>
      </c>
      <c r="AO119" s="13"/>
    </row>
    <row r="120" spans="1:41" s="24" customFormat="1" ht="25.15" customHeight="1" x14ac:dyDescent="0.25">
      <c r="A120" s="6">
        <v>22</v>
      </c>
      <c r="B120" s="75" t="s">
        <v>547</v>
      </c>
      <c r="C120" s="8" t="s">
        <v>502</v>
      </c>
      <c r="D120" s="8" t="s">
        <v>503</v>
      </c>
      <c r="E120" s="8" t="s">
        <v>504</v>
      </c>
      <c r="F120" s="8" t="s">
        <v>219</v>
      </c>
      <c r="G120" s="8" t="s">
        <v>220</v>
      </c>
      <c r="H120" s="9" t="s">
        <v>38</v>
      </c>
      <c r="I120" s="23" t="s">
        <v>39</v>
      </c>
      <c r="J120" s="8" t="s">
        <v>438</v>
      </c>
      <c r="K120" s="8" t="s">
        <v>40</v>
      </c>
      <c r="L120" s="10" t="s">
        <v>555</v>
      </c>
      <c r="M120" s="15" t="s">
        <v>102</v>
      </c>
      <c r="N120" s="8" t="s">
        <v>42</v>
      </c>
      <c r="O120" s="6"/>
      <c r="P120" s="58" t="s">
        <v>505</v>
      </c>
      <c r="Q120" s="78" t="s">
        <v>506</v>
      </c>
      <c r="R120" s="12">
        <v>45658</v>
      </c>
      <c r="S120" s="12">
        <v>46022</v>
      </c>
      <c r="T120" s="238"/>
      <c r="U120" s="82" t="s">
        <v>45</v>
      </c>
      <c r="V120" s="82" t="s">
        <v>294</v>
      </c>
      <c r="W120" s="78" t="s">
        <v>295</v>
      </c>
      <c r="X120" s="54">
        <f t="shared" si="8"/>
        <v>100</v>
      </c>
      <c r="Y120" s="14"/>
      <c r="Z120" s="80">
        <v>455</v>
      </c>
      <c r="AA120" s="80">
        <v>1323</v>
      </c>
      <c r="AB120" s="80">
        <v>1001</v>
      </c>
      <c r="AC120" s="80">
        <v>2000</v>
      </c>
      <c r="AD120" s="80">
        <v>907</v>
      </c>
      <c r="AE120" s="252">
        <v>9000</v>
      </c>
      <c r="AF120" s="253"/>
      <c r="AG120" s="253"/>
      <c r="AH120" s="253"/>
      <c r="AI120" s="253"/>
      <c r="AJ120" s="253"/>
      <c r="AK120" s="254"/>
      <c r="AL120" s="74">
        <f t="shared" si="9"/>
        <v>14686</v>
      </c>
      <c r="AM120" s="74">
        <f t="shared" si="10"/>
        <v>14686</v>
      </c>
      <c r="AN120" s="74">
        <f t="shared" si="11"/>
        <v>0</v>
      </c>
      <c r="AO120" s="13"/>
    </row>
    <row r="121" spans="1:41" s="24" customFormat="1" ht="25.15" customHeight="1" x14ac:dyDescent="0.25">
      <c r="A121" s="90">
        <v>23</v>
      </c>
      <c r="B121" s="91" t="s">
        <v>547</v>
      </c>
      <c r="C121" s="92" t="s">
        <v>507</v>
      </c>
      <c r="D121" s="92" t="s">
        <v>508</v>
      </c>
      <c r="E121" s="92" t="s">
        <v>509</v>
      </c>
      <c r="F121" s="92" t="s">
        <v>219</v>
      </c>
      <c r="G121" s="92" t="s">
        <v>220</v>
      </c>
      <c r="H121" s="93" t="s">
        <v>38</v>
      </c>
      <c r="I121" s="94" t="s">
        <v>39</v>
      </c>
      <c r="J121" s="92" t="s">
        <v>438</v>
      </c>
      <c r="K121" s="92" t="s">
        <v>40</v>
      </c>
      <c r="L121" s="95" t="s">
        <v>555</v>
      </c>
      <c r="M121" s="96" t="s">
        <v>41</v>
      </c>
      <c r="N121" s="92" t="s">
        <v>42</v>
      </c>
      <c r="O121" s="90"/>
      <c r="P121" s="97" t="s">
        <v>510</v>
      </c>
      <c r="Q121" s="98" t="s">
        <v>511</v>
      </c>
      <c r="R121" s="99">
        <v>45658</v>
      </c>
      <c r="S121" s="99">
        <v>46022</v>
      </c>
      <c r="T121" s="238"/>
      <c r="U121" s="100" t="s">
        <v>45</v>
      </c>
      <c r="V121" s="100" t="s">
        <v>294</v>
      </c>
      <c r="W121" s="98" t="s">
        <v>295</v>
      </c>
      <c r="X121" s="54">
        <f t="shared" si="8"/>
        <v>100</v>
      </c>
      <c r="Y121" s="89"/>
      <c r="Z121" s="101">
        <v>2882</v>
      </c>
      <c r="AA121" s="101">
        <v>2217</v>
      </c>
      <c r="AB121" s="101">
        <v>1784</v>
      </c>
      <c r="AC121" s="101">
        <v>2266</v>
      </c>
      <c r="AD121" s="101">
        <v>2316</v>
      </c>
      <c r="AE121" s="101">
        <v>4082</v>
      </c>
      <c r="AF121" s="259">
        <v>1767</v>
      </c>
      <c r="AG121" s="261"/>
      <c r="AH121" s="259">
        <v>3164</v>
      </c>
      <c r="AI121" s="261"/>
      <c r="AJ121" s="259">
        <v>4195</v>
      </c>
      <c r="AK121" s="261"/>
      <c r="AL121" s="74">
        <f t="shared" si="9"/>
        <v>24673</v>
      </c>
      <c r="AM121" s="74">
        <f t="shared" si="10"/>
        <v>24673</v>
      </c>
      <c r="AN121" s="74">
        <f t="shared" si="11"/>
        <v>0</v>
      </c>
      <c r="AO121" s="13"/>
    </row>
    <row r="122" spans="1:41" s="25" customFormat="1" ht="25.15" customHeight="1" x14ac:dyDescent="0.25">
      <c r="A122" s="6">
        <v>24</v>
      </c>
      <c r="B122" s="75" t="s">
        <v>547</v>
      </c>
      <c r="C122" s="10" t="s">
        <v>512</v>
      </c>
      <c r="D122" s="102" t="s">
        <v>513</v>
      </c>
      <c r="E122" s="10" t="s">
        <v>514</v>
      </c>
      <c r="F122" s="10" t="s">
        <v>219</v>
      </c>
      <c r="G122" s="10" t="s">
        <v>220</v>
      </c>
      <c r="H122" s="9" t="s">
        <v>38</v>
      </c>
      <c r="I122" s="23" t="s">
        <v>39</v>
      </c>
      <c r="J122" s="10" t="s">
        <v>438</v>
      </c>
      <c r="K122" s="8" t="s">
        <v>40</v>
      </c>
      <c r="L122" s="10" t="s">
        <v>555</v>
      </c>
      <c r="M122" s="15" t="s">
        <v>102</v>
      </c>
      <c r="N122" s="10" t="s">
        <v>42</v>
      </c>
      <c r="O122" s="14"/>
      <c r="P122" s="82" t="s">
        <v>515</v>
      </c>
      <c r="Q122" s="82" t="s">
        <v>516</v>
      </c>
      <c r="R122" s="12">
        <v>45658</v>
      </c>
      <c r="S122" s="12">
        <v>46022</v>
      </c>
      <c r="T122" s="239"/>
      <c r="U122" s="82" t="s">
        <v>45</v>
      </c>
      <c r="V122" s="82" t="s">
        <v>294</v>
      </c>
      <c r="W122" s="78" t="s">
        <v>295</v>
      </c>
      <c r="X122" s="54">
        <f t="shared" si="8"/>
        <v>100</v>
      </c>
      <c r="Y122" s="14"/>
      <c r="Z122" s="80">
        <v>715</v>
      </c>
      <c r="AA122" s="80">
        <v>416</v>
      </c>
      <c r="AB122" s="80">
        <v>437</v>
      </c>
      <c r="AC122" s="103">
        <v>428</v>
      </c>
      <c r="AD122" s="80">
        <v>436</v>
      </c>
      <c r="AE122" s="88">
        <v>426</v>
      </c>
      <c r="AF122" s="88">
        <v>0</v>
      </c>
      <c r="AG122" s="88">
        <v>0</v>
      </c>
      <c r="AH122" s="262">
        <v>0</v>
      </c>
      <c r="AI122" s="262"/>
      <c r="AJ122" s="80">
        <v>416</v>
      </c>
      <c r="AK122" s="80">
        <v>5228</v>
      </c>
      <c r="AL122" s="74">
        <f t="shared" si="9"/>
        <v>8502</v>
      </c>
      <c r="AM122" s="74">
        <f t="shared" si="10"/>
        <v>8502</v>
      </c>
      <c r="AN122" s="74">
        <f t="shared" si="11"/>
        <v>0</v>
      </c>
      <c r="AO122" s="13"/>
    </row>
    <row r="123" spans="1:41" s="24" customFormat="1" ht="25.15" customHeight="1" x14ac:dyDescent="0.25">
      <c r="A123" s="6">
        <v>25</v>
      </c>
      <c r="B123" s="75" t="s">
        <v>547</v>
      </c>
      <c r="C123" s="8" t="s">
        <v>512</v>
      </c>
      <c r="D123" s="8" t="s">
        <v>517</v>
      </c>
      <c r="E123" s="8" t="s">
        <v>518</v>
      </c>
      <c r="F123" s="8" t="s">
        <v>219</v>
      </c>
      <c r="G123" s="8" t="s">
        <v>220</v>
      </c>
      <c r="H123" s="9" t="s">
        <v>38</v>
      </c>
      <c r="I123" s="23" t="s">
        <v>39</v>
      </c>
      <c r="J123" s="8" t="s">
        <v>438</v>
      </c>
      <c r="K123" s="8" t="s">
        <v>40</v>
      </c>
      <c r="L123" s="10" t="s">
        <v>555</v>
      </c>
      <c r="M123" s="8" t="s">
        <v>54</v>
      </c>
      <c r="N123" s="8" t="s">
        <v>42</v>
      </c>
      <c r="O123" s="6"/>
      <c r="P123" s="58" t="s">
        <v>561</v>
      </c>
      <c r="Q123" s="78" t="s">
        <v>519</v>
      </c>
      <c r="R123" s="12">
        <v>45658</v>
      </c>
      <c r="S123" s="12">
        <v>46022</v>
      </c>
      <c r="T123" s="239"/>
      <c r="U123" s="18" t="s">
        <v>787</v>
      </c>
      <c r="V123" s="78" t="s">
        <v>601</v>
      </c>
      <c r="W123" s="78" t="s">
        <v>602</v>
      </c>
      <c r="X123" s="54">
        <f t="shared" si="8"/>
        <v>100</v>
      </c>
      <c r="Y123" s="89"/>
      <c r="Z123" s="80">
        <v>30076</v>
      </c>
      <c r="AA123" s="80">
        <v>20219</v>
      </c>
      <c r="AB123" s="80">
        <v>17836</v>
      </c>
      <c r="AC123" s="80">
        <v>11158</v>
      </c>
      <c r="AD123" s="80">
        <v>1401</v>
      </c>
      <c r="AE123" s="80">
        <v>1174</v>
      </c>
      <c r="AF123" s="80">
        <v>1100</v>
      </c>
      <c r="AG123" s="80">
        <v>1216</v>
      </c>
      <c r="AH123" s="80">
        <v>1209</v>
      </c>
      <c r="AI123" s="80">
        <v>9949</v>
      </c>
      <c r="AJ123" s="104">
        <v>21065</v>
      </c>
      <c r="AK123" s="80">
        <v>26034</v>
      </c>
      <c r="AL123" s="74">
        <f t="shared" si="9"/>
        <v>142437</v>
      </c>
      <c r="AM123" s="74">
        <f t="shared" si="10"/>
        <v>70948</v>
      </c>
      <c r="AN123" s="74">
        <f t="shared" si="11"/>
        <v>71489</v>
      </c>
      <c r="AO123" s="13"/>
    </row>
    <row r="124" spans="1:41" s="24" customFormat="1" ht="25.15" customHeight="1" x14ac:dyDescent="0.25">
      <c r="A124" s="6">
        <v>26</v>
      </c>
      <c r="B124" s="75" t="s">
        <v>547</v>
      </c>
      <c r="C124" s="8" t="s">
        <v>512</v>
      </c>
      <c r="D124" s="8" t="s">
        <v>520</v>
      </c>
      <c r="E124" s="8" t="s">
        <v>521</v>
      </c>
      <c r="F124" s="8" t="s">
        <v>219</v>
      </c>
      <c r="G124" s="8" t="s">
        <v>220</v>
      </c>
      <c r="H124" s="9" t="s">
        <v>38</v>
      </c>
      <c r="I124" s="23" t="s">
        <v>39</v>
      </c>
      <c r="J124" s="8" t="s">
        <v>438</v>
      </c>
      <c r="K124" s="8" t="s">
        <v>40</v>
      </c>
      <c r="L124" s="10" t="s">
        <v>555</v>
      </c>
      <c r="M124" s="7" t="s">
        <v>41</v>
      </c>
      <c r="N124" s="8" t="s">
        <v>42</v>
      </c>
      <c r="O124" s="6"/>
      <c r="P124" s="78" t="s">
        <v>522</v>
      </c>
      <c r="Q124" s="78" t="s">
        <v>523</v>
      </c>
      <c r="R124" s="12">
        <v>45658</v>
      </c>
      <c r="S124" s="12">
        <v>46022</v>
      </c>
      <c r="T124" s="239"/>
      <c r="U124" s="18" t="s">
        <v>787</v>
      </c>
      <c r="V124" s="82" t="s">
        <v>595</v>
      </c>
      <c r="W124" s="78" t="s">
        <v>596</v>
      </c>
      <c r="X124" s="54">
        <f t="shared" si="8"/>
        <v>100</v>
      </c>
      <c r="Y124" s="14"/>
      <c r="Z124" s="80">
        <v>11472</v>
      </c>
      <c r="AA124" s="80">
        <v>5236</v>
      </c>
      <c r="AB124" s="80">
        <v>6248</v>
      </c>
      <c r="AC124" s="80">
        <v>2937</v>
      </c>
      <c r="AD124" s="80">
        <v>1137</v>
      </c>
      <c r="AE124" s="80">
        <v>818</v>
      </c>
      <c r="AF124" s="80">
        <v>0</v>
      </c>
      <c r="AG124" s="80">
        <v>567</v>
      </c>
      <c r="AH124" s="80">
        <v>2316</v>
      </c>
      <c r="AI124" s="80">
        <v>701</v>
      </c>
      <c r="AJ124" s="80">
        <v>4262</v>
      </c>
      <c r="AK124" s="80">
        <v>11472</v>
      </c>
      <c r="AL124" s="74">
        <f t="shared" si="9"/>
        <v>47166</v>
      </c>
      <c r="AM124" s="74">
        <f t="shared" si="10"/>
        <v>33559</v>
      </c>
      <c r="AN124" s="74">
        <f t="shared" si="11"/>
        <v>13607</v>
      </c>
      <c r="AO124" s="13"/>
    </row>
    <row r="125" spans="1:41" s="24" customFormat="1" ht="25.15" customHeight="1" x14ac:dyDescent="0.25">
      <c r="A125" s="6">
        <v>27</v>
      </c>
      <c r="B125" s="75" t="s">
        <v>547</v>
      </c>
      <c r="C125" s="8" t="s">
        <v>512</v>
      </c>
      <c r="D125" s="8" t="s">
        <v>524</v>
      </c>
      <c r="E125" s="8" t="s">
        <v>525</v>
      </c>
      <c r="F125" s="8" t="s">
        <v>219</v>
      </c>
      <c r="G125" s="8" t="s">
        <v>220</v>
      </c>
      <c r="H125" s="9" t="s">
        <v>38</v>
      </c>
      <c r="I125" s="23" t="s">
        <v>39</v>
      </c>
      <c r="J125" s="8" t="s">
        <v>438</v>
      </c>
      <c r="K125" s="8" t="s">
        <v>40</v>
      </c>
      <c r="L125" s="10" t="s">
        <v>555</v>
      </c>
      <c r="M125" s="7" t="s">
        <v>41</v>
      </c>
      <c r="N125" s="8" t="s">
        <v>42</v>
      </c>
      <c r="O125" s="6"/>
      <c r="P125" s="58" t="s">
        <v>526</v>
      </c>
      <c r="Q125" s="78" t="s">
        <v>527</v>
      </c>
      <c r="R125" s="12">
        <v>45658</v>
      </c>
      <c r="S125" s="12">
        <v>46022</v>
      </c>
      <c r="T125" s="239"/>
      <c r="U125" s="18" t="s">
        <v>787</v>
      </c>
      <c r="V125" s="82" t="s">
        <v>597</v>
      </c>
      <c r="W125" s="78" t="s">
        <v>598</v>
      </c>
      <c r="X125" s="54">
        <f t="shared" si="8"/>
        <v>100</v>
      </c>
      <c r="Y125" s="89"/>
      <c r="Z125" s="80">
        <v>8506</v>
      </c>
      <c r="AA125" s="80">
        <v>4841</v>
      </c>
      <c r="AB125" s="80">
        <v>4729</v>
      </c>
      <c r="AC125" s="80">
        <v>936</v>
      </c>
      <c r="AD125" s="80">
        <v>781</v>
      </c>
      <c r="AE125" s="80">
        <v>252</v>
      </c>
      <c r="AF125" s="6">
        <v>511</v>
      </c>
      <c r="AG125" s="80">
        <v>730</v>
      </c>
      <c r="AH125" s="80">
        <v>723</v>
      </c>
      <c r="AI125" s="80">
        <v>1143</v>
      </c>
      <c r="AJ125" s="80">
        <v>2749</v>
      </c>
      <c r="AK125" s="80">
        <v>8506</v>
      </c>
      <c r="AL125" s="74">
        <f t="shared" si="9"/>
        <v>34407</v>
      </c>
      <c r="AM125" s="74">
        <f t="shared" si="10"/>
        <v>23882</v>
      </c>
      <c r="AN125" s="74">
        <f t="shared" si="11"/>
        <v>10525</v>
      </c>
      <c r="AO125" s="13"/>
    </row>
    <row r="126" spans="1:41" s="24" customFormat="1" ht="25.15" customHeight="1" x14ac:dyDescent="0.25">
      <c r="A126" s="6">
        <v>28</v>
      </c>
      <c r="B126" s="75" t="s">
        <v>547</v>
      </c>
      <c r="C126" s="8" t="s">
        <v>512</v>
      </c>
      <c r="D126" s="8" t="s">
        <v>528</v>
      </c>
      <c r="E126" s="8" t="s">
        <v>521</v>
      </c>
      <c r="F126" s="8" t="s">
        <v>219</v>
      </c>
      <c r="G126" s="8" t="s">
        <v>220</v>
      </c>
      <c r="H126" s="9" t="s">
        <v>38</v>
      </c>
      <c r="I126" s="23" t="s">
        <v>39</v>
      </c>
      <c r="J126" s="8" t="s">
        <v>438</v>
      </c>
      <c r="K126" s="8" t="s">
        <v>40</v>
      </c>
      <c r="L126" s="10" t="s">
        <v>555</v>
      </c>
      <c r="M126" s="7" t="s">
        <v>41</v>
      </c>
      <c r="N126" s="8" t="s">
        <v>42</v>
      </c>
      <c r="O126" s="6"/>
      <c r="P126" s="78" t="s">
        <v>529</v>
      </c>
      <c r="Q126" s="78" t="s">
        <v>530</v>
      </c>
      <c r="R126" s="12">
        <v>45658</v>
      </c>
      <c r="S126" s="12">
        <v>46022</v>
      </c>
      <c r="T126" s="239"/>
      <c r="U126" s="82" t="s">
        <v>45</v>
      </c>
      <c r="V126" s="82" t="s">
        <v>294</v>
      </c>
      <c r="W126" s="78" t="s">
        <v>295</v>
      </c>
      <c r="X126" s="54">
        <f t="shared" si="8"/>
        <v>100</v>
      </c>
      <c r="Y126" s="18"/>
      <c r="Z126" s="80">
        <v>8807</v>
      </c>
      <c r="AA126" s="80">
        <v>4469</v>
      </c>
      <c r="AB126" s="80">
        <v>3038</v>
      </c>
      <c r="AC126" s="80">
        <v>2359</v>
      </c>
      <c r="AD126" s="80">
        <v>1137</v>
      </c>
      <c r="AE126" s="80">
        <v>875</v>
      </c>
      <c r="AF126" s="262">
        <v>499</v>
      </c>
      <c r="AG126" s="262"/>
      <c r="AH126" s="262">
        <v>3053</v>
      </c>
      <c r="AI126" s="262"/>
      <c r="AJ126" s="262">
        <v>6870</v>
      </c>
      <c r="AK126" s="262"/>
      <c r="AL126" s="74">
        <f t="shared" si="9"/>
        <v>31107</v>
      </c>
      <c r="AM126" s="74">
        <f t="shared" si="10"/>
        <v>31107</v>
      </c>
      <c r="AN126" s="74">
        <f t="shared" si="11"/>
        <v>0</v>
      </c>
      <c r="AO126" s="13"/>
    </row>
    <row r="127" spans="1:41" s="24" customFormat="1" ht="25.15" customHeight="1" x14ac:dyDescent="0.25">
      <c r="A127" s="6">
        <v>29</v>
      </c>
      <c r="B127" s="75" t="s">
        <v>547</v>
      </c>
      <c r="C127" s="8" t="s">
        <v>512</v>
      </c>
      <c r="D127" s="8" t="s">
        <v>531</v>
      </c>
      <c r="E127" s="8" t="s">
        <v>559</v>
      </c>
      <c r="F127" s="8" t="s">
        <v>219</v>
      </c>
      <c r="G127" s="8" t="s">
        <v>220</v>
      </c>
      <c r="H127" s="9" t="s">
        <v>38</v>
      </c>
      <c r="I127" s="23" t="s">
        <v>39</v>
      </c>
      <c r="J127" s="8" t="s">
        <v>438</v>
      </c>
      <c r="K127" s="8" t="s">
        <v>40</v>
      </c>
      <c r="L127" s="10" t="s">
        <v>555</v>
      </c>
      <c r="M127" s="10" t="s">
        <v>46</v>
      </c>
      <c r="N127" s="8" t="s">
        <v>42</v>
      </c>
      <c r="O127" s="6">
        <v>560</v>
      </c>
      <c r="P127" s="6"/>
      <c r="Q127" s="78" t="s">
        <v>532</v>
      </c>
      <c r="R127" s="12">
        <v>45658</v>
      </c>
      <c r="S127" s="12">
        <v>46022</v>
      </c>
      <c r="T127" s="240"/>
      <c r="U127" s="18" t="s">
        <v>787</v>
      </c>
      <c r="V127" s="82" t="s">
        <v>599</v>
      </c>
      <c r="W127" s="78" t="s">
        <v>600</v>
      </c>
      <c r="X127" s="54">
        <f t="shared" si="8"/>
        <v>100</v>
      </c>
      <c r="Y127" s="18"/>
      <c r="Z127" s="74">
        <v>185538</v>
      </c>
      <c r="AA127" s="74">
        <v>175585</v>
      </c>
      <c r="AB127" s="74">
        <v>162183</v>
      </c>
      <c r="AC127" s="74">
        <v>133352</v>
      </c>
      <c r="AD127" s="74">
        <v>93137</v>
      </c>
      <c r="AE127" s="74">
        <v>85804</v>
      </c>
      <c r="AF127" s="74">
        <v>118899</v>
      </c>
      <c r="AG127" s="74">
        <v>119111</v>
      </c>
      <c r="AH127" s="74">
        <v>58451</v>
      </c>
      <c r="AI127" s="74">
        <v>134627</v>
      </c>
      <c r="AJ127" s="74">
        <v>174447</v>
      </c>
      <c r="AK127" s="74">
        <v>157819</v>
      </c>
      <c r="AL127" s="74">
        <f t="shared" si="9"/>
        <v>1598953</v>
      </c>
      <c r="AM127" s="74">
        <f t="shared" si="10"/>
        <v>247838</v>
      </c>
      <c r="AN127" s="74">
        <f t="shared" si="11"/>
        <v>1351115</v>
      </c>
      <c r="AO127" s="13"/>
    </row>
    <row r="128" spans="1:41" s="24" customFormat="1" ht="25.15" customHeight="1" x14ac:dyDescent="0.25">
      <c r="A128" s="105">
        <v>30</v>
      </c>
      <c r="B128" s="106" t="s">
        <v>547</v>
      </c>
      <c r="C128" s="107" t="s">
        <v>533</v>
      </c>
      <c r="D128" s="107"/>
      <c r="E128" s="107" t="s">
        <v>534</v>
      </c>
      <c r="F128" s="107" t="s">
        <v>219</v>
      </c>
      <c r="G128" s="107" t="s">
        <v>220</v>
      </c>
      <c r="H128" s="108" t="s">
        <v>38</v>
      </c>
      <c r="I128" s="109" t="s">
        <v>39</v>
      </c>
      <c r="J128" s="107" t="s">
        <v>438</v>
      </c>
      <c r="K128" s="107" t="s">
        <v>40</v>
      </c>
      <c r="L128" s="110" t="s">
        <v>555</v>
      </c>
      <c r="M128" s="107" t="s">
        <v>54</v>
      </c>
      <c r="N128" s="107" t="s">
        <v>42</v>
      </c>
      <c r="O128" s="105"/>
      <c r="P128" s="105" t="s">
        <v>535</v>
      </c>
      <c r="Q128" s="111" t="s">
        <v>536</v>
      </c>
      <c r="R128" s="112">
        <v>45658</v>
      </c>
      <c r="S128" s="112">
        <v>46022</v>
      </c>
      <c r="T128" s="238"/>
      <c r="U128" s="113" t="s">
        <v>45</v>
      </c>
      <c r="V128" s="113" t="s">
        <v>294</v>
      </c>
      <c r="W128" s="114" t="s">
        <v>295</v>
      </c>
      <c r="X128" s="54">
        <f t="shared" si="8"/>
        <v>100</v>
      </c>
      <c r="Y128" s="18"/>
      <c r="Z128" s="115">
        <v>16413</v>
      </c>
      <c r="AA128" s="115">
        <v>10725</v>
      </c>
      <c r="AB128" s="115">
        <v>8860</v>
      </c>
      <c r="AC128" s="115">
        <v>5423</v>
      </c>
      <c r="AD128" s="115">
        <v>1591</v>
      </c>
      <c r="AE128" s="116">
        <v>917</v>
      </c>
      <c r="AF128" s="116">
        <v>789</v>
      </c>
      <c r="AG128" s="116">
        <v>810</v>
      </c>
      <c r="AH128" s="116">
        <v>712</v>
      </c>
      <c r="AI128" s="116">
        <v>5455</v>
      </c>
      <c r="AJ128" s="116">
        <v>11595</v>
      </c>
      <c r="AK128" s="117">
        <v>14000</v>
      </c>
      <c r="AL128" s="74">
        <f t="shared" si="9"/>
        <v>77290</v>
      </c>
      <c r="AM128" s="74">
        <f t="shared" si="10"/>
        <v>77290</v>
      </c>
      <c r="AN128" s="74">
        <f t="shared" si="11"/>
        <v>0</v>
      </c>
      <c r="AO128" s="13"/>
    </row>
    <row r="129" spans="1:132" s="25" customFormat="1" ht="25.15" customHeight="1" x14ac:dyDescent="0.25">
      <c r="A129" s="6">
        <v>31</v>
      </c>
      <c r="B129" s="75" t="s">
        <v>547</v>
      </c>
      <c r="C129" s="10" t="s">
        <v>537</v>
      </c>
      <c r="D129" s="10"/>
      <c r="E129" s="10" t="s">
        <v>538</v>
      </c>
      <c r="F129" s="10" t="s">
        <v>219</v>
      </c>
      <c r="G129" s="10" t="s">
        <v>220</v>
      </c>
      <c r="H129" s="9" t="s">
        <v>38</v>
      </c>
      <c r="I129" s="23" t="s">
        <v>39</v>
      </c>
      <c r="J129" s="10" t="s">
        <v>438</v>
      </c>
      <c r="K129" s="8" t="s">
        <v>40</v>
      </c>
      <c r="L129" s="10" t="s">
        <v>555</v>
      </c>
      <c r="M129" s="15" t="s">
        <v>119</v>
      </c>
      <c r="N129" s="10" t="s">
        <v>42</v>
      </c>
      <c r="O129" s="14"/>
      <c r="P129" s="86" t="s">
        <v>539</v>
      </c>
      <c r="Q129" s="82" t="s">
        <v>540</v>
      </c>
      <c r="R129" s="12">
        <v>45658</v>
      </c>
      <c r="S129" s="12">
        <v>46022</v>
      </c>
      <c r="T129" s="238"/>
      <c r="U129" s="82" t="s">
        <v>45</v>
      </c>
      <c r="V129" s="82" t="s">
        <v>294</v>
      </c>
      <c r="W129" s="78" t="s">
        <v>295</v>
      </c>
      <c r="X129" s="54">
        <f t="shared" si="8"/>
        <v>100</v>
      </c>
      <c r="Y129" s="18"/>
      <c r="Z129" s="80">
        <v>1</v>
      </c>
      <c r="AA129" s="80">
        <v>0</v>
      </c>
      <c r="AB129" s="80">
        <v>0</v>
      </c>
      <c r="AC129" s="80">
        <v>0</v>
      </c>
      <c r="AD129" s="80">
        <v>0</v>
      </c>
      <c r="AE129" s="80">
        <v>0</v>
      </c>
      <c r="AF129" s="80">
        <v>0</v>
      </c>
      <c r="AG129" s="80">
        <v>0</v>
      </c>
      <c r="AH129" s="252">
        <v>10</v>
      </c>
      <c r="AI129" s="253"/>
      <c r="AJ129" s="253"/>
      <c r="AK129" s="254"/>
      <c r="AL129" s="74">
        <f t="shared" si="9"/>
        <v>11</v>
      </c>
      <c r="AM129" s="74">
        <f t="shared" si="10"/>
        <v>11</v>
      </c>
      <c r="AN129" s="74">
        <f t="shared" si="11"/>
        <v>0</v>
      </c>
      <c r="AO129" s="13"/>
    </row>
    <row r="130" spans="1:132" s="24" customFormat="1" ht="25.15" customHeight="1" x14ac:dyDescent="0.25">
      <c r="A130" s="90">
        <v>32</v>
      </c>
      <c r="B130" s="91" t="s">
        <v>547</v>
      </c>
      <c r="C130" s="92" t="s">
        <v>537</v>
      </c>
      <c r="D130" s="92" t="s">
        <v>563</v>
      </c>
      <c r="E130" s="118" t="s">
        <v>582</v>
      </c>
      <c r="F130" s="92" t="s">
        <v>219</v>
      </c>
      <c r="G130" s="92" t="s">
        <v>220</v>
      </c>
      <c r="H130" s="93" t="s">
        <v>38</v>
      </c>
      <c r="I130" s="94" t="s">
        <v>39</v>
      </c>
      <c r="J130" s="92" t="s">
        <v>438</v>
      </c>
      <c r="K130" s="92" t="s">
        <v>40</v>
      </c>
      <c r="L130" s="95" t="s">
        <v>555</v>
      </c>
      <c r="M130" s="92" t="s">
        <v>102</v>
      </c>
      <c r="N130" s="92" t="s">
        <v>10</v>
      </c>
      <c r="O130" s="90"/>
      <c r="P130" s="97" t="s">
        <v>541</v>
      </c>
      <c r="Q130" s="98" t="s">
        <v>542</v>
      </c>
      <c r="R130" s="99">
        <v>45658</v>
      </c>
      <c r="S130" s="99">
        <v>46022</v>
      </c>
      <c r="T130" s="238"/>
      <c r="U130" s="100" t="s">
        <v>45</v>
      </c>
      <c r="V130" s="100" t="s">
        <v>294</v>
      </c>
      <c r="W130" s="98" t="s">
        <v>295</v>
      </c>
      <c r="X130" s="54">
        <f t="shared" si="8"/>
        <v>100</v>
      </c>
      <c r="Y130" s="18"/>
      <c r="Z130" s="101">
        <v>1354</v>
      </c>
      <c r="AA130" s="101">
        <v>2252</v>
      </c>
      <c r="AB130" s="101">
        <v>2313</v>
      </c>
      <c r="AC130" s="101">
        <v>1330</v>
      </c>
      <c r="AD130" s="101">
        <v>264</v>
      </c>
      <c r="AE130" s="259">
        <v>11</v>
      </c>
      <c r="AF130" s="260"/>
      <c r="AG130" s="261"/>
      <c r="AH130" s="259">
        <v>5416</v>
      </c>
      <c r="AI130" s="260"/>
      <c r="AJ130" s="260"/>
      <c r="AK130" s="261"/>
      <c r="AL130" s="74">
        <f t="shared" si="9"/>
        <v>12940</v>
      </c>
      <c r="AM130" s="74">
        <f t="shared" si="10"/>
        <v>12940</v>
      </c>
      <c r="AN130" s="74">
        <f t="shared" si="11"/>
        <v>0</v>
      </c>
      <c r="AO130" s="13"/>
    </row>
    <row r="131" spans="1:132" s="6" customFormat="1" ht="25.15" customHeight="1" x14ac:dyDescent="0.25">
      <c r="A131" s="6">
        <v>33</v>
      </c>
      <c r="B131" s="75" t="s">
        <v>547</v>
      </c>
      <c r="C131" s="8" t="s">
        <v>512</v>
      </c>
      <c r="D131" s="8" t="s">
        <v>513</v>
      </c>
      <c r="E131" s="8" t="s">
        <v>543</v>
      </c>
      <c r="F131" s="8" t="s">
        <v>219</v>
      </c>
      <c r="G131" s="8" t="s">
        <v>220</v>
      </c>
      <c r="H131" s="9" t="s">
        <v>38</v>
      </c>
      <c r="I131" s="23" t="s">
        <v>39</v>
      </c>
      <c r="J131" s="8" t="s">
        <v>438</v>
      </c>
      <c r="K131" s="8" t="s">
        <v>40</v>
      </c>
      <c r="L131" s="10" t="s">
        <v>555</v>
      </c>
      <c r="M131" s="7" t="s">
        <v>41</v>
      </c>
      <c r="N131" s="8" t="s">
        <v>42</v>
      </c>
      <c r="P131" s="119" t="s">
        <v>544</v>
      </c>
      <c r="Q131" s="78" t="s">
        <v>545</v>
      </c>
      <c r="R131" s="12">
        <v>45658</v>
      </c>
      <c r="S131" s="12">
        <v>46022</v>
      </c>
      <c r="T131" s="240"/>
      <c r="U131" s="82" t="s">
        <v>45</v>
      </c>
      <c r="V131" s="82" t="s">
        <v>294</v>
      </c>
      <c r="W131" s="78" t="s">
        <v>295</v>
      </c>
      <c r="X131" s="54">
        <f t="shared" si="8"/>
        <v>100</v>
      </c>
      <c r="Y131" s="18"/>
      <c r="Z131" s="80">
        <v>507</v>
      </c>
      <c r="AA131" s="80">
        <v>1300</v>
      </c>
      <c r="AB131" s="80">
        <v>1254</v>
      </c>
      <c r="AC131" s="80">
        <v>636</v>
      </c>
      <c r="AD131" s="80">
        <v>310</v>
      </c>
      <c r="AE131" s="104">
        <v>150</v>
      </c>
      <c r="AF131" s="258">
        <v>6495</v>
      </c>
      <c r="AG131" s="258"/>
      <c r="AH131" s="258"/>
      <c r="AI131" s="258"/>
      <c r="AJ131" s="258"/>
      <c r="AK131" s="258"/>
      <c r="AL131" s="74">
        <f t="shared" si="9"/>
        <v>10652</v>
      </c>
      <c r="AM131" s="74">
        <f t="shared" si="10"/>
        <v>10652</v>
      </c>
      <c r="AN131" s="74">
        <f t="shared" si="11"/>
        <v>0</v>
      </c>
      <c r="AO131" s="13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120"/>
    </row>
    <row r="132" spans="1:132" ht="25.15" customHeight="1" x14ac:dyDescent="0.25">
      <c r="A132" s="14">
        <v>34</v>
      </c>
      <c r="B132" s="75" t="s">
        <v>547</v>
      </c>
      <c r="C132" s="8" t="s">
        <v>512</v>
      </c>
      <c r="D132" s="121" t="s">
        <v>591</v>
      </c>
      <c r="E132" s="122" t="s">
        <v>521</v>
      </c>
      <c r="F132" s="84" t="s">
        <v>219</v>
      </c>
      <c r="G132" s="84" t="s">
        <v>220</v>
      </c>
      <c r="H132" s="123" t="s">
        <v>38</v>
      </c>
      <c r="I132" s="124" t="s">
        <v>39</v>
      </c>
      <c r="J132" s="84" t="s">
        <v>592</v>
      </c>
      <c r="K132" s="84" t="s">
        <v>40</v>
      </c>
      <c r="L132" s="20" t="s">
        <v>555</v>
      </c>
      <c r="M132" s="8" t="s">
        <v>54</v>
      </c>
      <c r="N132" s="84" t="s">
        <v>42</v>
      </c>
      <c r="O132" s="14"/>
      <c r="P132" s="82" t="s">
        <v>593</v>
      </c>
      <c r="Q132" s="82" t="s">
        <v>594</v>
      </c>
      <c r="R132" s="12">
        <v>45658</v>
      </c>
      <c r="S132" s="12">
        <v>46022</v>
      </c>
      <c r="T132" s="240"/>
      <c r="U132" s="18" t="s">
        <v>787</v>
      </c>
      <c r="V132" s="6">
        <v>35.659999999999997</v>
      </c>
      <c r="W132" s="6">
        <v>64.34</v>
      </c>
      <c r="X132" s="54">
        <f t="shared" si="8"/>
        <v>100</v>
      </c>
      <c r="Y132" s="84"/>
      <c r="Z132" s="80">
        <v>34073</v>
      </c>
      <c r="AA132" s="80">
        <v>25129</v>
      </c>
      <c r="AB132" s="80">
        <v>22059</v>
      </c>
      <c r="AC132" s="80">
        <v>15379</v>
      </c>
      <c r="AD132" s="80">
        <v>0</v>
      </c>
      <c r="AE132" s="80">
        <v>92</v>
      </c>
      <c r="AF132" s="80">
        <v>0</v>
      </c>
      <c r="AG132" s="80">
        <v>0</v>
      </c>
      <c r="AH132" s="80">
        <v>0</v>
      </c>
      <c r="AI132" s="80">
        <v>11703</v>
      </c>
      <c r="AJ132" s="80">
        <v>20037</v>
      </c>
      <c r="AK132" s="101">
        <v>26068</v>
      </c>
      <c r="AL132" s="203">
        <f t="shared" si="9"/>
        <v>154540</v>
      </c>
      <c r="AM132" s="74">
        <f t="shared" si="10"/>
        <v>55109</v>
      </c>
      <c r="AN132" s="74">
        <f t="shared" si="11"/>
        <v>99431</v>
      </c>
      <c r="AO132" s="25"/>
    </row>
    <row r="133" spans="1:132" s="59" customFormat="1" ht="24.6" customHeight="1" x14ac:dyDescent="0.2">
      <c r="A133" s="14">
        <v>1</v>
      </c>
      <c r="B133" s="75" t="s">
        <v>636</v>
      </c>
      <c r="C133" s="75" t="s">
        <v>637</v>
      </c>
      <c r="D133" s="84"/>
      <c r="E133" s="84" t="s">
        <v>638</v>
      </c>
      <c r="F133" s="84" t="s">
        <v>51</v>
      </c>
      <c r="G133" s="84" t="s">
        <v>52</v>
      </c>
      <c r="H133" s="123" t="s">
        <v>38</v>
      </c>
      <c r="I133" s="84" t="s">
        <v>53</v>
      </c>
      <c r="J133" s="75" t="s">
        <v>592</v>
      </c>
      <c r="K133" s="75" t="s">
        <v>40</v>
      </c>
      <c r="L133" s="20" t="s">
        <v>639</v>
      </c>
      <c r="M133" s="8" t="s">
        <v>41</v>
      </c>
      <c r="N133" s="84" t="s">
        <v>42</v>
      </c>
      <c r="O133" s="16"/>
      <c r="P133" s="16" t="s">
        <v>640</v>
      </c>
      <c r="Q133" s="86" t="s">
        <v>641</v>
      </c>
      <c r="R133" s="12">
        <v>45658</v>
      </c>
      <c r="S133" s="12">
        <v>46022</v>
      </c>
      <c r="T133" s="188" t="s">
        <v>336</v>
      </c>
      <c r="U133" s="18" t="s">
        <v>642</v>
      </c>
      <c r="V133" s="22">
        <v>0</v>
      </c>
      <c r="W133" s="22">
        <v>100</v>
      </c>
      <c r="X133" s="54">
        <f t="shared" ref="X133:X169" si="13">V133+W133</f>
        <v>100</v>
      </c>
      <c r="Y133" s="179"/>
      <c r="Z133" s="19">
        <v>8015</v>
      </c>
      <c r="AA133" s="19">
        <v>3767</v>
      </c>
      <c r="AB133" s="224">
        <v>7108</v>
      </c>
      <c r="AC133" s="226"/>
      <c r="AD133" s="19">
        <v>3697</v>
      </c>
      <c r="AE133" s="19">
        <v>2390</v>
      </c>
      <c r="AF133" s="19">
        <v>578</v>
      </c>
      <c r="AG133" s="19">
        <v>638</v>
      </c>
      <c r="AH133" s="19">
        <v>1068</v>
      </c>
      <c r="AI133" s="19">
        <v>6081</v>
      </c>
      <c r="AJ133" s="64">
        <v>8922</v>
      </c>
      <c r="AK133" s="19">
        <v>10015</v>
      </c>
      <c r="AL133" s="74">
        <f t="shared" ref="AL133:AL162" si="14">Z133+AA133+AB133+AC133+AE133+AF133+AG133+AH133+AI133+AJ133+AK133+AD133</f>
        <v>52279</v>
      </c>
      <c r="AM133" s="204">
        <f t="shared" ref="AM133:AM169" si="15">ROUND((AL133*V133/100),0)</f>
        <v>0</v>
      </c>
      <c r="AN133" s="204">
        <f t="shared" ref="AN133:AN169" si="16">ROUND((AL133*W133/100),0)</f>
        <v>52279</v>
      </c>
    </row>
    <row r="134" spans="1:132" s="59" customFormat="1" ht="25.15" customHeight="1" x14ac:dyDescent="0.2">
      <c r="A134" s="14">
        <v>1</v>
      </c>
      <c r="B134" s="20" t="s">
        <v>93</v>
      </c>
      <c r="C134" s="20" t="s">
        <v>94</v>
      </c>
      <c r="D134" s="20" t="s">
        <v>643</v>
      </c>
      <c r="E134" s="20" t="s">
        <v>644</v>
      </c>
      <c r="F134" s="20" t="s">
        <v>97</v>
      </c>
      <c r="G134" s="20" t="s">
        <v>98</v>
      </c>
      <c r="H134" s="123" t="s">
        <v>38</v>
      </c>
      <c r="I134" s="123" t="s">
        <v>39</v>
      </c>
      <c r="J134" s="75" t="s">
        <v>592</v>
      </c>
      <c r="K134" s="123" t="s">
        <v>40</v>
      </c>
      <c r="L134" s="20" t="s">
        <v>555</v>
      </c>
      <c r="M134" s="15" t="s">
        <v>102</v>
      </c>
      <c r="N134" s="20" t="s">
        <v>42</v>
      </c>
      <c r="O134" s="16"/>
      <c r="P134" s="16" t="s">
        <v>645</v>
      </c>
      <c r="Q134" s="60" t="s">
        <v>646</v>
      </c>
      <c r="R134" s="12">
        <v>45658</v>
      </c>
      <c r="S134" s="12">
        <v>46022</v>
      </c>
      <c r="T134" s="264" t="s">
        <v>336</v>
      </c>
      <c r="U134" s="18" t="s">
        <v>642</v>
      </c>
      <c r="V134" s="22">
        <v>0</v>
      </c>
      <c r="W134" s="22">
        <v>100</v>
      </c>
      <c r="X134" s="54">
        <f t="shared" si="13"/>
        <v>100</v>
      </c>
      <c r="Y134" s="15"/>
      <c r="Z134" s="224">
        <v>3069</v>
      </c>
      <c r="AA134" s="225"/>
      <c r="AB134" s="225"/>
      <c r="AC134" s="225"/>
      <c r="AD134" s="226"/>
      <c r="AE134" s="224">
        <v>3929</v>
      </c>
      <c r="AF134" s="225"/>
      <c r="AG134" s="225"/>
      <c r="AH134" s="225"/>
      <c r="AI134" s="225"/>
      <c r="AJ134" s="225"/>
      <c r="AK134" s="226"/>
      <c r="AL134" s="74">
        <f t="shared" si="14"/>
        <v>6998</v>
      </c>
      <c r="AM134" s="204">
        <f t="shared" si="15"/>
        <v>0</v>
      </c>
      <c r="AN134" s="204">
        <f t="shared" si="16"/>
        <v>6998</v>
      </c>
    </row>
    <row r="135" spans="1:132" s="59" customFormat="1" ht="25.15" customHeight="1" x14ac:dyDescent="0.2">
      <c r="A135" s="14">
        <v>2</v>
      </c>
      <c r="B135" s="20" t="s">
        <v>93</v>
      </c>
      <c r="C135" s="20" t="s">
        <v>94</v>
      </c>
      <c r="D135" s="20" t="s">
        <v>647</v>
      </c>
      <c r="E135" s="20" t="s">
        <v>648</v>
      </c>
      <c r="F135" s="20" t="s">
        <v>97</v>
      </c>
      <c r="G135" s="20" t="s">
        <v>98</v>
      </c>
      <c r="H135" s="123" t="s">
        <v>38</v>
      </c>
      <c r="I135" s="123" t="s">
        <v>39</v>
      </c>
      <c r="J135" s="75" t="s">
        <v>592</v>
      </c>
      <c r="K135" s="123" t="s">
        <v>40</v>
      </c>
      <c r="L135" s="20" t="s">
        <v>639</v>
      </c>
      <c r="M135" s="7" t="s">
        <v>41</v>
      </c>
      <c r="N135" s="20" t="s">
        <v>42</v>
      </c>
      <c r="O135" s="16"/>
      <c r="P135" s="17" t="s">
        <v>649</v>
      </c>
      <c r="Q135" s="60" t="s">
        <v>650</v>
      </c>
      <c r="R135" s="12">
        <v>45658</v>
      </c>
      <c r="S135" s="12">
        <v>46022</v>
      </c>
      <c r="T135" s="264"/>
      <c r="U135" s="18" t="s">
        <v>642</v>
      </c>
      <c r="V135" s="22">
        <v>0</v>
      </c>
      <c r="W135" s="22">
        <v>100</v>
      </c>
      <c r="X135" s="54">
        <f t="shared" si="13"/>
        <v>100</v>
      </c>
      <c r="Y135" s="72"/>
      <c r="Z135" s="224">
        <v>6206</v>
      </c>
      <c r="AA135" s="225"/>
      <c r="AB135" s="226"/>
      <c r="AC135" s="64">
        <v>677</v>
      </c>
      <c r="AD135" s="64">
        <v>508</v>
      </c>
      <c r="AE135" s="64">
        <v>0</v>
      </c>
      <c r="AF135" s="257">
        <v>0</v>
      </c>
      <c r="AG135" s="257"/>
      <c r="AH135" s="19">
        <v>0</v>
      </c>
      <c r="AI135" s="224">
        <v>7508</v>
      </c>
      <c r="AJ135" s="225"/>
      <c r="AK135" s="226"/>
      <c r="AL135" s="74">
        <f t="shared" si="14"/>
        <v>14899</v>
      </c>
      <c r="AM135" s="204">
        <f t="shared" si="15"/>
        <v>0</v>
      </c>
      <c r="AN135" s="204">
        <f t="shared" si="16"/>
        <v>14899</v>
      </c>
    </row>
    <row r="136" spans="1:132" s="59" customFormat="1" ht="25.15" customHeight="1" x14ac:dyDescent="0.2">
      <c r="A136" s="14">
        <v>3</v>
      </c>
      <c r="B136" s="20" t="s">
        <v>93</v>
      </c>
      <c r="C136" s="20" t="s">
        <v>94</v>
      </c>
      <c r="D136" s="20" t="s">
        <v>651</v>
      </c>
      <c r="E136" s="20" t="s">
        <v>652</v>
      </c>
      <c r="F136" s="20" t="s">
        <v>97</v>
      </c>
      <c r="G136" s="20" t="s">
        <v>98</v>
      </c>
      <c r="H136" s="123" t="s">
        <v>38</v>
      </c>
      <c r="I136" s="123" t="s">
        <v>39</v>
      </c>
      <c r="J136" s="75" t="s">
        <v>592</v>
      </c>
      <c r="K136" s="123" t="s">
        <v>40</v>
      </c>
      <c r="L136" s="20" t="s">
        <v>555</v>
      </c>
      <c r="M136" s="7" t="s">
        <v>41</v>
      </c>
      <c r="N136" s="20" t="s">
        <v>42</v>
      </c>
      <c r="O136" s="16"/>
      <c r="P136" s="17" t="s">
        <v>653</v>
      </c>
      <c r="Q136" s="60" t="s">
        <v>654</v>
      </c>
      <c r="R136" s="12">
        <v>45658</v>
      </c>
      <c r="S136" s="12">
        <v>46022</v>
      </c>
      <c r="T136" s="264"/>
      <c r="U136" s="18" t="s">
        <v>642</v>
      </c>
      <c r="V136" s="22">
        <v>0</v>
      </c>
      <c r="W136" s="22">
        <v>100</v>
      </c>
      <c r="X136" s="54">
        <f t="shared" si="13"/>
        <v>100</v>
      </c>
      <c r="Y136" s="15"/>
      <c r="Z136" s="19">
        <v>5327</v>
      </c>
      <c r="AA136" s="19">
        <v>2486</v>
      </c>
      <c r="AB136" s="224">
        <v>3634</v>
      </c>
      <c r="AC136" s="225"/>
      <c r="AD136" s="257">
        <v>561</v>
      </c>
      <c r="AE136" s="257"/>
      <c r="AF136" s="224">
        <v>892</v>
      </c>
      <c r="AG136" s="226"/>
      <c r="AH136" s="19">
        <v>0</v>
      </c>
      <c r="AI136" s="224">
        <v>4310</v>
      </c>
      <c r="AJ136" s="225"/>
      <c r="AK136" s="226"/>
      <c r="AL136" s="74">
        <f t="shared" si="14"/>
        <v>17210</v>
      </c>
      <c r="AM136" s="204">
        <f t="shared" si="15"/>
        <v>0</v>
      </c>
      <c r="AN136" s="204">
        <f t="shared" si="16"/>
        <v>17210</v>
      </c>
    </row>
    <row r="137" spans="1:132" s="59" customFormat="1" ht="25.15" customHeight="1" x14ac:dyDescent="0.2">
      <c r="A137" s="14">
        <v>4</v>
      </c>
      <c r="B137" s="20" t="s">
        <v>93</v>
      </c>
      <c r="C137" s="20" t="s">
        <v>94</v>
      </c>
      <c r="D137" s="20"/>
      <c r="E137" s="20" t="s">
        <v>655</v>
      </c>
      <c r="F137" s="20" t="s">
        <v>97</v>
      </c>
      <c r="G137" s="20" t="s">
        <v>98</v>
      </c>
      <c r="H137" s="123" t="s">
        <v>38</v>
      </c>
      <c r="I137" s="123" t="s">
        <v>39</v>
      </c>
      <c r="J137" s="75" t="s">
        <v>592</v>
      </c>
      <c r="K137" s="123" t="s">
        <v>40</v>
      </c>
      <c r="L137" s="20" t="s">
        <v>639</v>
      </c>
      <c r="M137" s="10" t="s">
        <v>46</v>
      </c>
      <c r="N137" s="20" t="s">
        <v>42</v>
      </c>
      <c r="O137" s="16">
        <v>111</v>
      </c>
      <c r="P137" s="17" t="s">
        <v>656</v>
      </c>
      <c r="Q137" s="147" t="s">
        <v>657</v>
      </c>
      <c r="R137" s="12">
        <v>45658</v>
      </c>
      <c r="S137" s="12">
        <v>46022</v>
      </c>
      <c r="T137" s="264"/>
      <c r="U137" s="18" t="s">
        <v>642</v>
      </c>
      <c r="V137" s="22">
        <v>0</v>
      </c>
      <c r="W137" s="22">
        <v>100</v>
      </c>
      <c r="X137" s="54">
        <f t="shared" si="13"/>
        <v>100</v>
      </c>
      <c r="Y137" s="191"/>
      <c r="Z137" s="19">
        <v>38405</v>
      </c>
      <c r="AA137" s="19">
        <v>24844</v>
      </c>
      <c r="AB137" s="19">
        <v>23383</v>
      </c>
      <c r="AC137" s="19">
        <v>14624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14601</v>
      </c>
      <c r="AJ137" s="19">
        <v>26649</v>
      </c>
      <c r="AK137" s="19">
        <v>35195</v>
      </c>
      <c r="AL137" s="74">
        <f t="shared" si="14"/>
        <v>177701</v>
      </c>
      <c r="AM137" s="204">
        <f t="shared" si="15"/>
        <v>0</v>
      </c>
      <c r="AN137" s="204">
        <f t="shared" si="16"/>
        <v>177701</v>
      </c>
    </row>
    <row r="138" spans="1:132" ht="25.15" customHeight="1" x14ac:dyDescent="0.25">
      <c r="A138" s="83">
        <v>1</v>
      </c>
      <c r="B138" s="20" t="s">
        <v>133</v>
      </c>
      <c r="C138" s="20" t="s">
        <v>658</v>
      </c>
      <c r="D138" s="20" t="s">
        <v>659</v>
      </c>
      <c r="E138" s="20" t="s">
        <v>660</v>
      </c>
      <c r="F138" s="20" t="s">
        <v>134</v>
      </c>
      <c r="G138" s="20" t="s">
        <v>619</v>
      </c>
      <c r="H138" s="123" t="s">
        <v>38</v>
      </c>
      <c r="I138" s="123" t="s">
        <v>135</v>
      </c>
      <c r="J138" s="75" t="s">
        <v>592</v>
      </c>
      <c r="K138" s="75" t="s">
        <v>40</v>
      </c>
      <c r="L138" s="20" t="s">
        <v>555</v>
      </c>
      <c r="M138" s="7" t="s">
        <v>41</v>
      </c>
      <c r="N138" s="75" t="s">
        <v>42</v>
      </c>
      <c r="O138" s="133"/>
      <c r="P138" s="134" t="s">
        <v>661</v>
      </c>
      <c r="Q138" s="17" t="s">
        <v>662</v>
      </c>
      <c r="R138" s="12">
        <v>45658</v>
      </c>
      <c r="S138" s="12">
        <v>46022</v>
      </c>
      <c r="T138" s="187" t="s">
        <v>336</v>
      </c>
      <c r="U138" s="18" t="s">
        <v>642</v>
      </c>
      <c r="V138" s="22">
        <v>0</v>
      </c>
      <c r="W138" s="22">
        <v>100</v>
      </c>
      <c r="X138" s="54">
        <f t="shared" si="13"/>
        <v>100</v>
      </c>
      <c r="Y138" s="136"/>
      <c r="Z138" s="192">
        <v>4705</v>
      </c>
      <c r="AA138" s="265">
        <v>5322</v>
      </c>
      <c r="AB138" s="266"/>
      <c r="AC138" s="192">
        <v>2893</v>
      </c>
      <c r="AD138" s="265">
        <v>681</v>
      </c>
      <c r="AE138" s="267"/>
      <c r="AF138" s="266"/>
      <c r="AG138" s="265">
        <v>1219</v>
      </c>
      <c r="AH138" s="266"/>
      <c r="AI138" s="74">
        <v>2893</v>
      </c>
      <c r="AJ138" s="265">
        <v>8493</v>
      </c>
      <c r="AK138" s="266"/>
      <c r="AL138" s="74">
        <f>Z138+AA138+AB138+AC138+AE138+AF138+AG138+AH138+AI138+AJ138+AK138+AD138</f>
        <v>26206</v>
      </c>
      <c r="AM138" s="74">
        <f t="shared" si="15"/>
        <v>0</v>
      </c>
      <c r="AN138" s="74">
        <f t="shared" si="16"/>
        <v>26206</v>
      </c>
    </row>
    <row r="139" spans="1:132" s="59" customFormat="1" ht="25.15" customHeight="1" x14ac:dyDescent="0.2">
      <c r="A139" s="14">
        <v>1</v>
      </c>
      <c r="B139" s="20" t="s">
        <v>663</v>
      </c>
      <c r="C139" s="20" t="s">
        <v>664</v>
      </c>
      <c r="D139" s="20" t="s">
        <v>665</v>
      </c>
      <c r="E139" s="20" t="s">
        <v>152</v>
      </c>
      <c r="F139" s="20" t="s">
        <v>149</v>
      </c>
      <c r="G139" s="20" t="s">
        <v>150</v>
      </c>
      <c r="H139" s="123" t="s">
        <v>38</v>
      </c>
      <c r="I139" s="123" t="s">
        <v>39</v>
      </c>
      <c r="J139" s="75" t="s">
        <v>592</v>
      </c>
      <c r="K139" s="20" t="s">
        <v>40</v>
      </c>
      <c r="L139" s="20" t="s">
        <v>639</v>
      </c>
      <c r="M139" s="10" t="s">
        <v>46</v>
      </c>
      <c r="N139" s="20" t="s">
        <v>42</v>
      </c>
      <c r="O139" s="16">
        <v>176</v>
      </c>
      <c r="P139" s="16">
        <v>1886483</v>
      </c>
      <c r="Q139" s="17" t="s">
        <v>666</v>
      </c>
      <c r="R139" s="12">
        <v>45658</v>
      </c>
      <c r="S139" s="12">
        <v>46022</v>
      </c>
      <c r="T139" s="189" t="s">
        <v>336</v>
      </c>
      <c r="U139" s="18" t="s">
        <v>642</v>
      </c>
      <c r="V139" s="22">
        <v>0</v>
      </c>
      <c r="W139" s="22">
        <v>100</v>
      </c>
      <c r="X139" s="54">
        <f t="shared" si="13"/>
        <v>100</v>
      </c>
      <c r="Y139" s="193"/>
      <c r="Z139" s="19">
        <v>33534</v>
      </c>
      <c r="AA139" s="19">
        <v>22511</v>
      </c>
      <c r="AB139" s="19">
        <v>18390</v>
      </c>
      <c r="AC139" s="19">
        <v>4121</v>
      </c>
      <c r="AD139" s="19">
        <v>0</v>
      </c>
      <c r="AE139" s="19">
        <v>0</v>
      </c>
      <c r="AF139" s="19">
        <v>0</v>
      </c>
      <c r="AG139" s="19">
        <v>998</v>
      </c>
      <c r="AH139" s="19">
        <v>0</v>
      </c>
      <c r="AI139" s="19">
        <v>14706</v>
      </c>
      <c r="AJ139" s="19">
        <v>26222</v>
      </c>
      <c r="AK139" s="19">
        <v>27096</v>
      </c>
      <c r="AL139" s="74">
        <f t="shared" si="14"/>
        <v>147578</v>
      </c>
      <c r="AM139" s="204">
        <f t="shared" si="15"/>
        <v>0</v>
      </c>
      <c r="AN139" s="204">
        <f t="shared" si="16"/>
        <v>147578</v>
      </c>
    </row>
    <row r="140" spans="1:132" s="59" customFormat="1" ht="25.15" customHeight="1" x14ac:dyDescent="0.2">
      <c r="A140" s="14">
        <v>1</v>
      </c>
      <c r="B140" s="20" t="s">
        <v>667</v>
      </c>
      <c r="C140" s="20" t="s">
        <v>178</v>
      </c>
      <c r="D140" s="20"/>
      <c r="E140" s="20" t="s">
        <v>668</v>
      </c>
      <c r="F140" s="194" t="s">
        <v>179</v>
      </c>
      <c r="G140" s="20" t="s">
        <v>180</v>
      </c>
      <c r="H140" s="123" t="s">
        <v>38</v>
      </c>
      <c r="I140" s="123" t="s">
        <v>39</v>
      </c>
      <c r="J140" s="75" t="s">
        <v>592</v>
      </c>
      <c r="K140" s="20" t="s">
        <v>40</v>
      </c>
      <c r="L140" s="20" t="s">
        <v>555</v>
      </c>
      <c r="M140" s="15" t="s">
        <v>102</v>
      </c>
      <c r="N140" s="20" t="s">
        <v>42</v>
      </c>
      <c r="O140" s="16"/>
      <c r="P140" s="17" t="s">
        <v>669</v>
      </c>
      <c r="Q140" s="17" t="s">
        <v>670</v>
      </c>
      <c r="R140" s="12">
        <v>45658</v>
      </c>
      <c r="S140" s="12">
        <v>46022</v>
      </c>
      <c r="T140" s="268" t="s">
        <v>336</v>
      </c>
      <c r="U140" s="18" t="s">
        <v>642</v>
      </c>
      <c r="V140" s="22">
        <v>0</v>
      </c>
      <c r="W140" s="22">
        <v>100</v>
      </c>
      <c r="X140" s="54">
        <f t="shared" si="13"/>
        <v>100</v>
      </c>
      <c r="Y140" s="179"/>
      <c r="Z140" s="19">
        <v>0</v>
      </c>
      <c r="AA140" s="19">
        <v>0</v>
      </c>
      <c r="AB140" s="224">
        <v>357</v>
      </c>
      <c r="AC140" s="225"/>
      <c r="AD140" s="226"/>
      <c r="AE140" s="224">
        <v>3205</v>
      </c>
      <c r="AF140" s="225"/>
      <c r="AG140" s="225"/>
      <c r="AH140" s="225"/>
      <c r="AI140" s="225"/>
      <c r="AJ140" s="225"/>
      <c r="AK140" s="226"/>
      <c r="AL140" s="74">
        <f t="shared" si="14"/>
        <v>3562</v>
      </c>
      <c r="AM140" s="204">
        <f t="shared" si="15"/>
        <v>0</v>
      </c>
      <c r="AN140" s="204">
        <f t="shared" si="16"/>
        <v>3562</v>
      </c>
    </row>
    <row r="141" spans="1:132" s="59" customFormat="1" ht="25.15" customHeight="1" x14ac:dyDescent="0.2">
      <c r="A141" s="14">
        <v>2</v>
      </c>
      <c r="B141" s="20" t="s">
        <v>667</v>
      </c>
      <c r="C141" s="20" t="s">
        <v>671</v>
      </c>
      <c r="D141" s="20"/>
      <c r="E141" s="20" t="s">
        <v>672</v>
      </c>
      <c r="F141" s="194" t="s">
        <v>179</v>
      </c>
      <c r="G141" s="20" t="s">
        <v>180</v>
      </c>
      <c r="H141" s="123" t="s">
        <v>38</v>
      </c>
      <c r="I141" s="123" t="s">
        <v>39</v>
      </c>
      <c r="J141" s="75" t="s">
        <v>592</v>
      </c>
      <c r="K141" s="20" t="s">
        <v>40</v>
      </c>
      <c r="L141" s="20" t="s">
        <v>639</v>
      </c>
      <c r="M141" s="15" t="s">
        <v>102</v>
      </c>
      <c r="N141" s="20" t="s">
        <v>42</v>
      </c>
      <c r="O141" s="16"/>
      <c r="P141" s="16" t="s">
        <v>673</v>
      </c>
      <c r="Q141" s="17" t="s">
        <v>674</v>
      </c>
      <c r="R141" s="12">
        <v>45658</v>
      </c>
      <c r="S141" s="12">
        <v>46022</v>
      </c>
      <c r="T141" s="269"/>
      <c r="U141" s="18" t="s">
        <v>642</v>
      </c>
      <c r="V141" s="22">
        <v>0</v>
      </c>
      <c r="W141" s="22">
        <v>100</v>
      </c>
      <c r="X141" s="54">
        <f t="shared" si="13"/>
        <v>100</v>
      </c>
      <c r="Y141" s="179"/>
      <c r="Z141" s="224">
        <v>932</v>
      </c>
      <c r="AA141" s="226"/>
      <c r="AB141" s="224">
        <v>4988</v>
      </c>
      <c r="AC141" s="225"/>
      <c r="AD141" s="225"/>
      <c r="AE141" s="225"/>
      <c r="AF141" s="225"/>
      <c r="AG141" s="225"/>
      <c r="AH141" s="225"/>
      <c r="AI141" s="225"/>
      <c r="AJ141" s="225"/>
      <c r="AK141" s="226"/>
      <c r="AL141" s="74">
        <f t="shared" si="14"/>
        <v>5920</v>
      </c>
      <c r="AM141" s="204">
        <f t="shared" si="15"/>
        <v>0</v>
      </c>
      <c r="AN141" s="204">
        <f t="shared" si="16"/>
        <v>5920</v>
      </c>
    </row>
    <row r="142" spans="1:132" s="59" customFormat="1" ht="25.15" customHeight="1" x14ac:dyDescent="0.2">
      <c r="A142" s="14">
        <v>3</v>
      </c>
      <c r="B142" s="20" t="s">
        <v>667</v>
      </c>
      <c r="C142" s="20" t="s">
        <v>178</v>
      </c>
      <c r="D142" s="20"/>
      <c r="E142" s="20" t="s">
        <v>675</v>
      </c>
      <c r="F142" s="194" t="s">
        <v>179</v>
      </c>
      <c r="G142" s="20" t="s">
        <v>180</v>
      </c>
      <c r="H142" s="123" t="s">
        <v>38</v>
      </c>
      <c r="I142" s="123" t="s">
        <v>39</v>
      </c>
      <c r="J142" s="75" t="s">
        <v>592</v>
      </c>
      <c r="K142" s="20" t="s">
        <v>40</v>
      </c>
      <c r="L142" s="20" t="s">
        <v>555</v>
      </c>
      <c r="M142" s="15" t="s">
        <v>102</v>
      </c>
      <c r="N142" s="20" t="s">
        <v>42</v>
      </c>
      <c r="O142" s="16"/>
      <c r="P142" s="16" t="s">
        <v>676</v>
      </c>
      <c r="Q142" s="17" t="s">
        <v>677</v>
      </c>
      <c r="R142" s="12">
        <v>45658</v>
      </c>
      <c r="S142" s="12">
        <v>46022</v>
      </c>
      <c r="T142" s="269"/>
      <c r="U142" s="18" t="s">
        <v>642</v>
      </c>
      <c r="V142" s="22">
        <v>0</v>
      </c>
      <c r="W142" s="22">
        <v>100</v>
      </c>
      <c r="X142" s="54">
        <f t="shared" si="13"/>
        <v>100</v>
      </c>
      <c r="Y142" s="179"/>
      <c r="Z142" s="224">
        <v>5074</v>
      </c>
      <c r="AA142" s="226"/>
      <c r="AB142" s="224">
        <v>1059</v>
      </c>
      <c r="AC142" s="225"/>
      <c r="AD142" s="226"/>
      <c r="AE142" s="224">
        <v>5138</v>
      </c>
      <c r="AF142" s="225"/>
      <c r="AG142" s="225"/>
      <c r="AH142" s="225"/>
      <c r="AI142" s="225"/>
      <c r="AJ142" s="225"/>
      <c r="AK142" s="226"/>
      <c r="AL142" s="74">
        <f t="shared" si="14"/>
        <v>11271</v>
      </c>
      <c r="AM142" s="204">
        <f t="shared" si="15"/>
        <v>0</v>
      </c>
      <c r="AN142" s="204">
        <f t="shared" si="16"/>
        <v>11271</v>
      </c>
    </row>
    <row r="143" spans="1:132" s="59" customFormat="1" ht="25.15" customHeight="1" x14ac:dyDescent="0.2">
      <c r="A143" s="14">
        <v>4</v>
      </c>
      <c r="B143" s="20" t="s">
        <v>667</v>
      </c>
      <c r="C143" s="20" t="s">
        <v>178</v>
      </c>
      <c r="D143" s="20"/>
      <c r="E143" s="20" t="s">
        <v>678</v>
      </c>
      <c r="F143" s="194" t="s">
        <v>179</v>
      </c>
      <c r="G143" s="20" t="s">
        <v>180</v>
      </c>
      <c r="H143" s="123" t="s">
        <v>38</v>
      </c>
      <c r="I143" s="123" t="s">
        <v>39</v>
      </c>
      <c r="J143" s="75" t="s">
        <v>592</v>
      </c>
      <c r="K143" s="20" t="s">
        <v>40</v>
      </c>
      <c r="L143" s="20" t="s">
        <v>639</v>
      </c>
      <c r="M143" s="15" t="s">
        <v>119</v>
      </c>
      <c r="N143" s="20" t="s">
        <v>42</v>
      </c>
      <c r="O143" s="16"/>
      <c r="P143" s="16" t="s">
        <v>679</v>
      </c>
      <c r="Q143" s="17" t="s">
        <v>680</v>
      </c>
      <c r="R143" s="12">
        <v>45658</v>
      </c>
      <c r="S143" s="12">
        <v>46022</v>
      </c>
      <c r="T143" s="269"/>
      <c r="U143" s="18" t="s">
        <v>642</v>
      </c>
      <c r="V143" s="22">
        <v>0</v>
      </c>
      <c r="W143" s="22">
        <v>100</v>
      </c>
      <c r="X143" s="54">
        <f t="shared" si="13"/>
        <v>100</v>
      </c>
      <c r="Y143" s="179"/>
      <c r="Z143" s="19">
        <v>0</v>
      </c>
      <c r="AA143" s="19">
        <v>0</v>
      </c>
      <c r="AB143" s="232">
        <v>194</v>
      </c>
      <c r="AC143" s="233"/>
      <c r="AD143" s="224">
        <v>961</v>
      </c>
      <c r="AE143" s="225"/>
      <c r="AF143" s="225"/>
      <c r="AG143" s="225"/>
      <c r="AH143" s="225"/>
      <c r="AI143" s="225"/>
      <c r="AJ143" s="225"/>
      <c r="AK143" s="226"/>
      <c r="AL143" s="74">
        <f t="shared" si="14"/>
        <v>1155</v>
      </c>
      <c r="AM143" s="204">
        <f t="shared" si="15"/>
        <v>0</v>
      </c>
      <c r="AN143" s="204">
        <f t="shared" si="16"/>
        <v>1155</v>
      </c>
    </row>
    <row r="144" spans="1:132" s="59" customFormat="1" ht="25.15" customHeight="1" x14ac:dyDescent="0.2">
      <c r="A144" s="14">
        <v>5</v>
      </c>
      <c r="B144" s="20" t="s">
        <v>667</v>
      </c>
      <c r="C144" s="20" t="s">
        <v>671</v>
      </c>
      <c r="D144" s="81" t="s">
        <v>681</v>
      </c>
      <c r="E144" s="20" t="s">
        <v>363</v>
      </c>
      <c r="F144" s="194" t="s">
        <v>179</v>
      </c>
      <c r="G144" s="20" t="s">
        <v>180</v>
      </c>
      <c r="H144" s="123" t="s">
        <v>38</v>
      </c>
      <c r="I144" s="123" t="s">
        <v>39</v>
      </c>
      <c r="J144" s="75" t="s">
        <v>592</v>
      </c>
      <c r="K144" s="20" t="s">
        <v>40</v>
      </c>
      <c r="L144" s="20" t="s">
        <v>555</v>
      </c>
      <c r="M144" s="7" t="s">
        <v>41</v>
      </c>
      <c r="N144" s="20" t="s">
        <v>42</v>
      </c>
      <c r="O144" s="16"/>
      <c r="P144" s="16" t="s">
        <v>682</v>
      </c>
      <c r="Q144" s="17" t="s">
        <v>683</v>
      </c>
      <c r="R144" s="12">
        <v>45658</v>
      </c>
      <c r="S144" s="12">
        <v>46022</v>
      </c>
      <c r="T144" s="269"/>
      <c r="U144" s="18" t="s">
        <v>642</v>
      </c>
      <c r="V144" s="22">
        <v>0</v>
      </c>
      <c r="W144" s="22">
        <v>100</v>
      </c>
      <c r="X144" s="54">
        <f t="shared" si="13"/>
        <v>100</v>
      </c>
      <c r="Y144" s="179"/>
      <c r="Z144" s="19">
        <v>3787</v>
      </c>
      <c r="AA144" s="19">
        <v>4643</v>
      </c>
      <c r="AB144" s="224">
        <v>3722</v>
      </c>
      <c r="AC144" s="225"/>
      <c r="AD144" s="226"/>
      <c r="AE144" s="19">
        <v>11</v>
      </c>
      <c r="AF144" s="224">
        <v>69</v>
      </c>
      <c r="AG144" s="225"/>
      <c r="AH144" s="226"/>
      <c r="AI144" s="224">
        <v>2147</v>
      </c>
      <c r="AJ144" s="226"/>
      <c r="AK144" s="19">
        <v>6567</v>
      </c>
      <c r="AL144" s="74">
        <f t="shared" si="14"/>
        <v>20946</v>
      </c>
      <c r="AM144" s="204">
        <f t="shared" si="15"/>
        <v>0</v>
      </c>
      <c r="AN144" s="204">
        <f t="shared" si="16"/>
        <v>20946</v>
      </c>
    </row>
    <row r="145" spans="1:41" s="59" customFormat="1" ht="25.15" customHeight="1" x14ac:dyDescent="0.2">
      <c r="A145" s="14">
        <v>6</v>
      </c>
      <c r="B145" s="20" t="s">
        <v>667</v>
      </c>
      <c r="C145" s="20" t="s">
        <v>178</v>
      </c>
      <c r="D145" s="81"/>
      <c r="E145" s="20" t="s">
        <v>684</v>
      </c>
      <c r="F145" s="194" t="s">
        <v>179</v>
      </c>
      <c r="G145" s="20" t="s">
        <v>180</v>
      </c>
      <c r="H145" s="123" t="s">
        <v>38</v>
      </c>
      <c r="I145" s="123" t="s">
        <v>39</v>
      </c>
      <c r="J145" s="75" t="s">
        <v>592</v>
      </c>
      <c r="K145" s="20" t="s">
        <v>40</v>
      </c>
      <c r="L145" s="20" t="s">
        <v>639</v>
      </c>
      <c r="M145" s="8" t="s">
        <v>102</v>
      </c>
      <c r="N145" s="20" t="s">
        <v>42</v>
      </c>
      <c r="O145" s="16"/>
      <c r="P145" s="17" t="s">
        <v>685</v>
      </c>
      <c r="Q145" s="17" t="s">
        <v>686</v>
      </c>
      <c r="R145" s="12">
        <v>45658</v>
      </c>
      <c r="S145" s="12">
        <v>46022</v>
      </c>
      <c r="T145" s="269"/>
      <c r="U145" s="18" t="s">
        <v>642</v>
      </c>
      <c r="V145" s="22">
        <v>0</v>
      </c>
      <c r="W145" s="22">
        <v>100</v>
      </c>
      <c r="X145" s="54">
        <f t="shared" si="13"/>
        <v>100</v>
      </c>
      <c r="Y145" s="179"/>
      <c r="Z145" s="224">
        <v>621</v>
      </c>
      <c r="AA145" s="226"/>
      <c r="AB145" s="224">
        <v>1657</v>
      </c>
      <c r="AC145" s="225"/>
      <c r="AD145" s="226"/>
      <c r="AE145" s="224">
        <v>4075</v>
      </c>
      <c r="AF145" s="225"/>
      <c r="AG145" s="225"/>
      <c r="AH145" s="225"/>
      <c r="AI145" s="225"/>
      <c r="AJ145" s="225"/>
      <c r="AK145" s="226"/>
      <c r="AL145" s="74">
        <f>Z145+AA145+AB145+AC145+AE145+AF145+AG145+AH145+AI145+AJ145+AK145+AD145</f>
        <v>6353</v>
      </c>
      <c r="AM145" s="204">
        <f t="shared" si="15"/>
        <v>0</v>
      </c>
      <c r="AN145" s="204">
        <f t="shared" si="16"/>
        <v>6353</v>
      </c>
    </row>
    <row r="146" spans="1:41" s="59" customFormat="1" ht="25.15" customHeight="1" x14ac:dyDescent="0.2">
      <c r="A146" s="14">
        <v>7</v>
      </c>
      <c r="B146" s="20" t="s">
        <v>667</v>
      </c>
      <c r="C146" s="20" t="s">
        <v>178</v>
      </c>
      <c r="D146" s="20" t="s">
        <v>687</v>
      </c>
      <c r="E146" s="20" t="s">
        <v>688</v>
      </c>
      <c r="F146" s="194" t="s">
        <v>179</v>
      </c>
      <c r="G146" s="20" t="s">
        <v>180</v>
      </c>
      <c r="H146" s="123" t="s">
        <v>38</v>
      </c>
      <c r="I146" s="123" t="s">
        <v>39</v>
      </c>
      <c r="J146" s="75" t="s">
        <v>592</v>
      </c>
      <c r="K146" s="20" t="s">
        <v>40</v>
      </c>
      <c r="L146" s="20" t="s">
        <v>555</v>
      </c>
      <c r="M146" s="7" t="s">
        <v>41</v>
      </c>
      <c r="N146" s="20" t="s">
        <v>42</v>
      </c>
      <c r="O146" s="16"/>
      <c r="P146" s="16" t="s">
        <v>689</v>
      </c>
      <c r="Q146" s="17" t="s">
        <v>690</v>
      </c>
      <c r="R146" s="12">
        <v>45658</v>
      </c>
      <c r="S146" s="12">
        <v>46022</v>
      </c>
      <c r="T146" s="270"/>
      <c r="U146" s="18" t="s">
        <v>642</v>
      </c>
      <c r="V146" s="22">
        <v>0</v>
      </c>
      <c r="W146" s="22">
        <v>100</v>
      </c>
      <c r="X146" s="54">
        <f t="shared" si="13"/>
        <v>100</v>
      </c>
      <c r="Y146" s="179"/>
      <c r="Z146" s="19">
        <v>3687</v>
      </c>
      <c r="AA146" s="224">
        <v>863</v>
      </c>
      <c r="AB146" s="226"/>
      <c r="AC146" s="224">
        <v>103</v>
      </c>
      <c r="AD146" s="225"/>
      <c r="AE146" s="226"/>
      <c r="AF146" s="224">
        <v>69</v>
      </c>
      <c r="AG146" s="226"/>
      <c r="AH146" s="224">
        <v>371</v>
      </c>
      <c r="AI146" s="226"/>
      <c r="AJ146" s="224">
        <v>4111</v>
      </c>
      <c r="AK146" s="226"/>
      <c r="AL146" s="74">
        <f>Z146+AA146+AB146+AC146+AE146+AF146+AG146+AH146+AI146+AJ146+AK146+AD146</f>
        <v>9204</v>
      </c>
      <c r="AM146" s="204">
        <f t="shared" si="15"/>
        <v>0</v>
      </c>
      <c r="AN146" s="204">
        <f t="shared" si="16"/>
        <v>9204</v>
      </c>
    </row>
    <row r="147" spans="1:41" s="59" customFormat="1" ht="25.15" customHeight="1" x14ac:dyDescent="0.2">
      <c r="A147" s="14">
        <v>1</v>
      </c>
      <c r="B147" s="20" t="s">
        <v>691</v>
      </c>
      <c r="C147" s="75" t="s">
        <v>218</v>
      </c>
      <c r="D147" s="20" t="s">
        <v>692</v>
      </c>
      <c r="E147" s="20" t="s">
        <v>693</v>
      </c>
      <c r="F147" s="20" t="s">
        <v>219</v>
      </c>
      <c r="G147" s="20" t="s">
        <v>220</v>
      </c>
      <c r="H147" s="123" t="s">
        <v>38</v>
      </c>
      <c r="I147" s="123" t="s">
        <v>39</v>
      </c>
      <c r="J147" s="75" t="s">
        <v>592</v>
      </c>
      <c r="K147" s="20" t="s">
        <v>40</v>
      </c>
      <c r="L147" s="20" t="s">
        <v>639</v>
      </c>
      <c r="M147" s="10" t="s">
        <v>46</v>
      </c>
      <c r="N147" s="84" t="s">
        <v>90</v>
      </c>
      <c r="O147" s="16">
        <v>274</v>
      </c>
      <c r="P147" s="17" t="s">
        <v>694</v>
      </c>
      <c r="Q147" s="17" t="s">
        <v>695</v>
      </c>
      <c r="R147" s="12">
        <v>45658</v>
      </c>
      <c r="S147" s="12">
        <v>46022</v>
      </c>
      <c r="T147" s="244" t="s">
        <v>696</v>
      </c>
      <c r="U147" s="18" t="s">
        <v>642</v>
      </c>
      <c r="V147" s="22">
        <v>0</v>
      </c>
      <c r="W147" s="22">
        <v>100</v>
      </c>
      <c r="X147" s="54">
        <f t="shared" si="13"/>
        <v>100</v>
      </c>
      <c r="Y147" s="195"/>
      <c r="Z147" s="80">
        <v>52754</v>
      </c>
      <c r="AA147" s="80">
        <v>37893</v>
      </c>
      <c r="AB147" s="80">
        <v>29358</v>
      </c>
      <c r="AC147" s="80">
        <v>15980</v>
      </c>
      <c r="AD147" s="80">
        <v>6249</v>
      </c>
      <c r="AE147" s="80">
        <v>0</v>
      </c>
      <c r="AF147" s="80">
        <v>0</v>
      </c>
      <c r="AG147" s="80">
        <v>0</v>
      </c>
      <c r="AH147" s="80">
        <v>0</v>
      </c>
      <c r="AI147" s="80">
        <v>17081</v>
      </c>
      <c r="AJ147" s="80">
        <v>33971</v>
      </c>
      <c r="AK147" s="80">
        <v>50242</v>
      </c>
      <c r="AL147" s="74">
        <f>Z147+AA147+AB147+AC147+AE147+AF147+AG147+AH147+AI147+AJ147+AK147+AD147</f>
        <v>243528</v>
      </c>
      <c r="AM147" s="204">
        <f t="shared" si="15"/>
        <v>0</v>
      </c>
      <c r="AN147" s="204">
        <f>ROUND((AL147*W147/100),0)</f>
        <v>243528</v>
      </c>
    </row>
    <row r="148" spans="1:41" s="59" customFormat="1" ht="25.15" customHeight="1" x14ac:dyDescent="0.2">
      <c r="A148" s="14">
        <v>2</v>
      </c>
      <c r="B148" s="20" t="s">
        <v>691</v>
      </c>
      <c r="C148" s="75" t="s">
        <v>218</v>
      </c>
      <c r="D148" s="20" t="s">
        <v>697</v>
      </c>
      <c r="E148" s="20" t="s">
        <v>698</v>
      </c>
      <c r="F148" s="20" t="s">
        <v>219</v>
      </c>
      <c r="G148" s="20" t="s">
        <v>220</v>
      </c>
      <c r="H148" s="123" t="s">
        <v>38</v>
      </c>
      <c r="I148" s="123" t="s">
        <v>39</v>
      </c>
      <c r="J148" s="75" t="s">
        <v>592</v>
      </c>
      <c r="K148" s="20" t="s">
        <v>40</v>
      </c>
      <c r="L148" s="20" t="s">
        <v>555</v>
      </c>
      <c r="M148" s="10" t="s">
        <v>46</v>
      </c>
      <c r="N148" s="84" t="s">
        <v>42</v>
      </c>
      <c r="O148" s="16">
        <v>200</v>
      </c>
      <c r="P148" s="17" t="s">
        <v>699</v>
      </c>
      <c r="Q148" s="17" t="s">
        <v>700</v>
      </c>
      <c r="R148" s="12">
        <v>45658</v>
      </c>
      <c r="S148" s="12">
        <v>46022</v>
      </c>
      <c r="T148" s="245"/>
      <c r="U148" s="18" t="s">
        <v>642</v>
      </c>
      <c r="V148" s="22">
        <v>0</v>
      </c>
      <c r="W148" s="22">
        <v>100</v>
      </c>
      <c r="X148" s="54">
        <f t="shared" si="13"/>
        <v>100</v>
      </c>
      <c r="Y148" s="195"/>
      <c r="Z148" s="80">
        <v>30863</v>
      </c>
      <c r="AA148" s="80">
        <v>19642</v>
      </c>
      <c r="AB148" s="80">
        <v>17121</v>
      </c>
      <c r="AC148" s="80">
        <v>8189</v>
      </c>
      <c r="AD148" s="80">
        <v>1422</v>
      </c>
      <c r="AE148" s="80">
        <v>0</v>
      </c>
      <c r="AF148" s="80">
        <v>12</v>
      </c>
      <c r="AG148" s="80">
        <v>0</v>
      </c>
      <c r="AH148" s="80">
        <v>0</v>
      </c>
      <c r="AI148" s="80">
        <v>8119</v>
      </c>
      <c r="AJ148" s="80">
        <v>23020</v>
      </c>
      <c r="AK148" s="80">
        <v>26669</v>
      </c>
      <c r="AL148" s="74">
        <f>Z148+AA148+AB148+AC148+AE148+AF148+AG148+AH148+AI148+AJ148+AK148+AD148</f>
        <v>135057</v>
      </c>
      <c r="AM148" s="204">
        <f t="shared" si="15"/>
        <v>0</v>
      </c>
      <c r="AN148" s="204">
        <f t="shared" si="16"/>
        <v>135057</v>
      </c>
    </row>
    <row r="149" spans="1:41" s="59" customFormat="1" ht="25.15" customHeight="1" x14ac:dyDescent="0.2">
      <c r="A149" s="14">
        <v>3</v>
      </c>
      <c r="B149" s="75" t="s">
        <v>701</v>
      </c>
      <c r="C149" s="75" t="s">
        <v>702</v>
      </c>
      <c r="D149" s="20" t="s">
        <v>703</v>
      </c>
      <c r="E149" s="20" t="s">
        <v>704</v>
      </c>
      <c r="F149" s="20" t="s">
        <v>219</v>
      </c>
      <c r="G149" s="20" t="s">
        <v>220</v>
      </c>
      <c r="H149" s="123" t="s">
        <v>38</v>
      </c>
      <c r="I149" s="123" t="s">
        <v>39</v>
      </c>
      <c r="J149" s="75" t="s">
        <v>592</v>
      </c>
      <c r="K149" s="20" t="s">
        <v>40</v>
      </c>
      <c r="L149" s="20" t="s">
        <v>639</v>
      </c>
      <c r="M149" s="8" t="s">
        <v>54</v>
      </c>
      <c r="N149" s="75" t="s">
        <v>42</v>
      </c>
      <c r="O149" s="16"/>
      <c r="P149" s="16" t="s">
        <v>705</v>
      </c>
      <c r="Q149" s="17" t="s">
        <v>706</v>
      </c>
      <c r="R149" s="12">
        <v>45658</v>
      </c>
      <c r="S149" s="12">
        <v>46022</v>
      </c>
      <c r="T149" s="246"/>
      <c r="U149" s="18" t="s">
        <v>642</v>
      </c>
      <c r="V149" s="22">
        <v>0</v>
      </c>
      <c r="W149" s="22">
        <v>100</v>
      </c>
      <c r="X149" s="54">
        <f t="shared" si="13"/>
        <v>100</v>
      </c>
      <c r="Y149" s="193"/>
      <c r="Z149" s="19">
        <v>28702</v>
      </c>
      <c r="AA149" s="19">
        <v>23063</v>
      </c>
      <c r="AB149" s="19">
        <v>18641</v>
      </c>
      <c r="AC149" s="19">
        <v>10268</v>
      </c>
      <c r="AD149" s="19">
        <v>2503</v>
      </c>
      <c r="AE149" s="19">
        <v>1914</v>
      </c>
      <c r="AF149" s="19">
        <v>578</v>
      </c>
      <c r="AG149" s="19">
        <v>1274</v>
      </c>
      <c r="AH149" s="19">
        <v>1164</v>
      </c>
      <c r="AI149" s="19">
        <v>6304</v>
      </c>
      <c r="AJ149" s="19">
        <v>20892</v>
      </c>
      <c r="AK149" s="19">
        <v>24849</v>
      </c>
      <c r="AL149" s="74">
        <f t="shared" si="14"/>
        <v>140152</v>
      </c>
      <c r="AM149" s="204">
        <f t="shared" si="15"/>
        <v>0</v>
      </c>
      <c r="AN149" s="204">
        <f t="shared" si="16"/>
        <v>140152</v>
      </c>
    </row>
    <row r="150" spans="1:41" s="59" customFormat="1" ht="25.15" customHeight="1" x14ac:dyDescent="0.2">
      <c r="A150" s="14">
        <v>1</v>
      </c>
      <c r="B150" s="20" t="s">
        <v>707</v>
      </c>
      <c r="C150" s="75" t="s">
        <v>708</v>
      </c>
      <c r="D150" s="75" t="s">
        <v>709</v>
      </c>
      <c r="E150" s="180" t="s">
        <v>710</v>
      </c>
      <c r="F150" s="194" t="s">
        <v>253</v>
      </c>
      <c r="G150" s="20" t="s">
        <v>254</v>
      </c>
      <c r="H150" s="123" t="s">
        <v>38</v>
      </c>
      <c r="I150" s="123" t="s">
        <v>53</v>
      </c>
      <c r="J150" s="20" t="s">
        <v>592</v>
      </c>
      <c r="K150" s="75" t="s">
        <v>40</v>
      </c>
      <c r="L150" s="20" t="s">
        <v>555</v>
      </c>
      <c r="M150" s="15" t="s">
        <v>102</v>
      </c>
      <c r="N150" s="75" t="s">
        <v>10</v>
      </c>
      <c r="O150" s="16"/>
      <c r="P150" s="17" t="s">
        <v>711</v>
      </c>
      <c r="Q150" s="17" t="s">
        <v>712</v>
      </c>
      <c r="R150" s="12">
        <v>45658</v>
      </c>
      <c r="S150" s="12">
        <v>46022</v>
      </c>
      <c r="T150" s="247" t="s">
        <v>336</v>
      </c>
      <c r="U150" s="18" t="s">
        <v>642</v>
      </c>
      <c r="V150" s="22">
        <v>0</v>
      </c>
      <c r="W150" s="22">
        <v>100</v>
      </c>
      <c r="X150" s="54">
        <f t="shared" si="13"/>
        <v>100</v>
      </c>
      <c r="Y150" s="195"/>
      <c r="Z150" s="19">
        <v>609</v>
      </c>
      <c r="AA150" s="67">
        <v>550</v>
      </c>
      <c r="AB150" s="224">
        <v>6461</v>
      </c>
      <c r="AC150" s="225"/>
      <c r="AD150" s="225"/>
      <c r="AE150" s="225"/>
      <c r="AF150" s="225"/>
      <c r="AG150" s="225"/>
      <c r="AH150" s="225"/>
      <c r="AI150" s="225"/>
      <c r="AJ150" s="225"/>
      <c r="AK150" s="226"/>
      <c r="AL150" s="74">
        <f t="shared" si="14"/>
        <v>7620</v>
      </c>
      <c r="AM150" s="204">
        <f t="shared" si="15"/>
        <v>0</v>
      </c>
      <c r="AN150" s="204">
        <f t="shared" si="16"/>
        <v>7620</v>
      </c>
    </row>
    <row r="151" spans="1:41" s="59" customFormat="1" ht="25.15" customHeight="1" x14ac:dyDescent="0.2">
      <c r="A151" s="14">
        <v>2</v>
      </c>
      <c r="B151" s="20" t="s">
        <v>707</v>
      </c>
      <c r="C151" s="75" t="s">
        <v>708</v>
      </c>
      <c r="D151" s="75" t="s">
        <v>713</v>
      </c>
      <c r="E151" s="84" t="s">
        <v>714</v>
      </c>
      <c r="F151" s="194" t="s">
        <v>253</v>
      </c>
      <c r="G151" s="20" t="s">
        <v>254</v>
      </c>
      <c r="H151" s="123" t="s">
        <v>38</v>
      </c>
      <c r="I151" s="123" t="s">
        <v>53</v>
      </c>
      <c r="J151" s="20" t="s">
        <v>592</v>
      </c>
      <c r="K151" s="75" t="s">
        <v>40</v>
      </c>
      <c r="L151" s="20" t="s">
        <v>639</v>
      </c>
      <c r="M151" s="7" t="s">
        <v>41</v>
      </c>
      <c r="N151" s="75" t="s">
        <v>10</v>
      </c>
      <c r="O151" s="16"/>
      <c r="P151" s="16" t="s">
        <v>715</v>
      </c>
      <c r="Q151" s="17" t="s">
        <v>716</v>
      </c>
      <c r="R151" s="12">
        <v>45658</v>
      </c>
      <c r="S151" s="12">
        <v>46022</v>
      </c>
      <c r="T151" s="247"/>
      <c r="U151" s="18" t="s">
        <v>642</v>
      </c>
      <c r="V151" s="22">
        <v>0</v>
      </c>
      <c r="W151" s="22">
        <v>100</v>
      </c>
      <c r="X151" s="54">
        <f t="shared" si="13"/>
        <v>100</v>
      </c>
      <c r="Y151" s="195"/>
      <c r="Z151" s="19">
        <v>11332</v>
      </c>
      <c r="AA151" s="19">
        <v>13382</v>
      </c>
      <c r="AB151" s="224">
        <v>13445</v>
      </c>
      <c r="AC151" s="225"/>
      <c r="AD151" s="226"/>
      <c r="AE151" s="224">
        <v>2527</v>
      </c>
      <c r="AF151" s="226"/>
      <c r="AG151" s="19">
        <v>1607</v>
      </c>
      <c r="AH151" s="19">
        <v>1346</v>
      </c>
      <c r="AI151" s="19">
        <v>3185</v>
      </c>
      <c r="AJ151" s="224">
        <v>19138</v>
      </c>
      <c r="AK151" s="226"/>
      <c r="AL151" s="74">
        <f t="shared" si="14"/>
        <v>65962</v>
      </c>
      <c r="AM151" s="204">
        <f t="shared" si="15"/>
        <v>0</v>
      </c>
      <c r="AN151" s="204">
        <f t="shared" si="16"/>
        <v>65962</v>
      </c>
    </row>
    <row r="152" spans="1:41" s="59" customFormat="1" ht="25.15" customHeight="1" x14ac:dyDescent="0.2">
      <c r="A152" s="14">
        <v>3</v>
      </c>
      <c r="B152" s="20" t="s">
        <v>707</v>
      </c>
      <c r="C152" s="75" t="s">
        <v>708</v>
      </c>
      <c r="D152" s="75"/>
      <c r="E152" s="20" t="s">
        <v>717</v>
      </c>
      <c r="F152" s="194" t="s">
        <v>253</v>
      </c>
      <c r="G152" s="20" t="s">
        <v>254</v>
      </c>
      <c r="H152" s="123" t="s">
        <v>38</v>
      </c>
      <c r="I152" s="123" t="s">
        <v>53</v>
      </c>
      <c r="J152" s="20" t="s">
        <v>592</v>
      </c>
      <c r="K152" s="75" t="s">
        <v>40</v>
      </c>
      <c r="L152" s="20" t="s">
        <v>555</v>
      </c>
      <c r="M152" s="10" t="s">
        <v>46</v>
      </c>
      <c r="N152" s="75" t="s">
        <v>10</v>
      </c>
      <c r="O152" s="16">
        <v>250</v>
      </c>
      <c r="P152" s="16">
        <v>16690908</v>
      </c>
      <c r="Q152" s="17" t="s">
        <v>718</v>
      </c>
      <c r="R152" s="12">
        <v>45658</v>
      </c>
      <c r="S152" s="12">
        <v>46022</v>
      </c>
      <c r="T152" s="247"/>
      <c r="U152" s="18" t="s">
        <v>642</v>
      </c>
      <c r="V152" s="22">
        <v>0</v>
      </c>
      <c r="W152" s="22">
        <v>100</v>
      </c>
      <c r="X152" s="54">
        <f t="shared" si="13"/>
        <v>100</v>
      </c>
      <c r="Y152" s="195"/>
      <c r="Z152" s="19">
        <v>68940</v>
      </c>
      <c r="AA152" s="19">
        <v>47810</v>
      </c>
      <c r="AB152" s="19">
        <v>39049</v>
      </c>
      <c r="AC152" s="19">
        <v>21960</v>
      </c>
      <c r="AD152" s="19">
        <v>1958</v>
      </c>
      <c r="AE152" s="19">
        <v>773</v>
      </c>
      <c r="AF152" s="19">
        <v>0</v>
      </c>
      <c r="AG152" s="19">
        <v>567</v>
      </c>
      <c r="AH152" s="19">
        <v>0</v>
      </c>
      <c r="AI152" s="19">
        <v>19958</v>
      </c>
      <c r="AJ152" s="19">
        <v>56013</v>
      </c>
      <c r="AK152" s="19">
        <v>74473</v>
      </c>
      <c r="AL152" s="74">
        <f t="shared" si="14"/>
        <v>331501</v>
      </c>
      <c r="AM152" s="204">
        <f t="shared" si="15"/>
        <v>0</v>
      </c>
      <c r="AN152" s="204">
        <f t="shared" si="16"/>
        <v>331501</v>
      </c>
    </row>
    <row r="153" spans="1:41" s="59" customFormat="1" ht="25.15" customHeight="1" x14ac:dyDescent="0.2">
      <c r="A153" s="14">
        <v>1</v>
      </c>
      <c r="B153" s="20" t="s">
        <v>719</v>
      </c>
      <c r="C153" s="20" t="s">
        <v>264</v>
      </c>
      <c r="D153" s="20" t="s">
        <v>720</v>
      </c>
      <c r="E153" s="20" t="s">
        <v>721</v>
      </c>
      <c r="F153" s="20" t="s">
        <v>262</v>
      </c>
      <c r="G153" s="20" t="s">
        <v>263</v>
      </c>
      <c r="H153" s="123" t="s">
        <v>38</v>
      </c>
      <c r="I153" s="123" t="s">
        <v>39</v>
      </c>
      <c r="J153" s="75" t="s">
        <v>592</v>
      </c>
      <c r="K153" s="123" t="s">
        <v>40</v>
      </c>
      <c r="L153" s="20" t="s">
        <v>639</v>
      </c>
      <c r="M153" s="7" t="s">
        <v>41</v>
      </c>
      <c r="N153" s="75" t="s">
        <v>10</v>
      </c>
      <c r="O153" s="16"/>
      <c r="P153" s="17" t="s">
        <v>722</v>
      </c>
      <c r="Q153" s="17" t="s">
        <v>723</v>
      </c>
      <c r="R153" s="12">
        <v>45658</v>
      </c>
      <c r="S153" s="12">
        <v>46022</v>
      </c>
      <c r="T153" s="227" t="s">
        <v>724</v>
      </c>
      <c r="U153" s="18" t="s">
        <v>642</v>
      </c>
      <c r="V153" s="22">
        <v>0</v>
      </c>
      <c r="W153" s="22">
        <v>100</v>
      </c>
      <c r="X153" s="54">
        <f t="shared" si="13"/>
        <v>100</v>
      </c>
      <c r="Y153" s="193"/>
      <c r="Z153" s="196">
        <v>1752</v>
      </c>
      <c r="AA153" s="232">
        <v>3970</v>
      </c>
      <c r="AB153" s="233"/>
      <c r="AC153" s="232">
        <v>3717</v>
      </c>
      <c r="AD153" s="233"/>
      <c r="AE153" s="232">
        <v>680</v>
      </c>
      <c r="AF153" s="233"/>
      <c r="AG153" s="74">
        <v>323</v>
      </c>
      <c r="AH153" s="74">
        <v>1858</v>
      </c>
      <c r="AI153" s="74">
        <v>1985</v>
      </c>
      <c r="AJ153" s="74">
        <v>1985</v>
      </c>
      <c r="AK153" s="74">
        <v>1752</v>
      </c>
      <c r="AL153" s="74">
        <f t="shared" si="14"/>
        <v>18022</v>
      </c>
      <c r="AM153" s="204">
        <f t="shared" si="15"/>
        <v>0</v>
      </c>
      <c r="AN153" s="204">
        <f t="shared" si="16"/>
        <v>18022</v>
      </c>
    </row>
    <row r="154" spans="1:41" s="59" customFormat="1" ht="25.15" customHeight="1" x14ac:dyDescent="0.2">
      <c r="A154" s="14">
        <v>2</v>
      </c>
      <c r="B154" s="20" t="s">
        <v>719</v>
      </c>
      <c r="C154" s="20" t="s">
        <v>264</v>
      </c>
      <c r="D154" s="20" t="s">
        <v>725</v>
      </c>
      <c r="E154" s="20" t="s">
        <v>726</v>
      </c>
      <c r="F154" s="20" t="s">
        <v>262</v>
      </c>
      <c r="G154" s="20" t="s">
        <v>263</v>
      </c>
      <c r="H154" s="123" t="s">
        <v>38</v>
      </c>
      <c r="I154" s="123" t="s">
        <v>39</v>
      </c>
      <c r="J154" s="75" t="s">
        <v>592</v>
      </c>
      <c r="K154" s="123" t="s">
        <v>40</v>
      </c>
      <c r="L154" s="20" t="s">
        <v>555</v>
      </c>
      <c r="M154" s="7" t="s">
        <v>41</v>
      </c>
      <c r="N154" s="20" t="s">
        <v>42</v>
      </c>
      <c r="O154" s="16"/>
      <c r="P154" s="17" t="s">
        <v>727</v>
      </c>
      <c r="Q154" s="17" t="s">
        <v>728</v>
      </c>
      <c r="R154" s="12">
        <v>45658</v>
      </c>
      <c r="S154" s="12">
        <v>46022</v>
      </c>
      <c r="T154" s="228"/>
      <c r="U154" s="18" t="s">
        <v>642</v>
      </c>
      <c r="V154" s="22">
        <v>0</v>
      </c>
      <c r="W154" s="22">
        <v>100</v>
      </c>
      <c r="X154" s="54">
        <f t="shared" si="13"/>
        <v>100</v>
      </c>
      <c r="Y154" s="193"/>
      <c r="Z154" s="11">
        <v>2481</v>
      </c>
      <c r="AA154" s="243">
        <v>2774</v>
      </c>
      <c r="AB154" s="233"/>
      <c r="AC154" s="232">
        <v>2860</v>
      </c>
      <c r="AD154" s="233"/>
      <c r="AE154" s="232">
        <v>11</v>
      </c>
      <c r="AF154" s="233"/>
      <c r="AG154" s="232">
        <v>2860</v>
      </c>
      <c r="AH154" s="233"/>
      <c r="AI154" s="74">
        <v>881</v>
      </c>
      <c r="AJ154" s="232">
        <v>4106</v>
      </c>
      <c r="AK154" s="233"/>
      <c r="AL154" s="74">
        <f>Z154+AA154+AB154+AC154+AE154+AF154+AG154+AH154+AI154+AJ154+AK154+AD154</f>
        <v>15973</v>
      </c>
      <c r="AM154" s="204">
        <f t="shared" si="15"/>
        <v>0</v>
      </c>
      <c r="AN154" s="204">
        <f t="shared" si="16"/>
        <v>15973</v>
      </c>
    </row>
    <row r="155" spans="1:41" s="59" customFormat="1" ht="25.15" customHeight="1" x14ac:dyDescent="0.2">
      <c r="A155" s="14">
        <v>3</v>
      </c>
      <c r="B155" s="20" t="s">
        <v>719</v>
      </c>
      <c r="C155" s="20" t="s">
        <v>264</v>
      </c>
      <c r="D155" s="75" t="s">
        <v>729</v>
      </c>
      <c r="E155" s="84" t="s">
        <v>730</v>
      </c>
      <c r="F155" s="75" t="s">
        <v>262</v>
      </c>
      <c r="G155" s="75" t="s">
        <v>263</v>
      </c>
      <c r="H155" s="123" t="s">
        <v>38</v>
      </c>
      <c r="I155" s="123" t="s">
        <v>39</v>
      </c>
      <c r="J155" s="75" t="s">
        <v>592</v>
      </c>
      <c r="K155" s="123" t="s">
        <v>40</v>
      </c>
      <c r="L155" s="20" t="s">
        <v>639</v>
      </c>
      <c r="M155" s="8" t="s">
        <v>54</v>
      </c>
      <c r="N155" s="20" t="s">
        <v>42</v>
      </c>
      <c r="O155" s="16"/>
      <c r="P155" s="17" t="s">
        <v>731</v>
      </c>
      <c r="Q155" s="17" t="s">
        <v>732</v>
      </c>
      <c r="R155" s="12">
        <v>45658</v>
      </c>
      <c r="S155" s="12">
        <v>46022</v>
      </c>
      <c r="T155" s="228"/>
      <c r="U155" s="18" t="s">
        <v>642</v>
      </c>
      <c r="V155" s="22">
        <v>0</v>
      </c>
      <c r="W155" s="22">
        <v>100</v>
      </c>
      <c r="X155" s="54">
        <f t="shared" si="13"/>
        <v>100</v>
      </c>
      <c r="Y155" s="193"/>
      <c r="Z155" s="19">
        <v>25689</v>
      </c>
      <c r="AA155" s="19">
        <v>1940</v>
      </c>
      <c r="AB155" s="19">
        <v>17914</v>
      </c>
      <c r="AC155" s="19">
        <v>11823</v>
      </c>
      <c r="AD155" s="19">
        <v>1469</v>
      </c>
      <c r="AE155" s="19">
        <v>0</v>
      </c>
      <c r="AF155" s="19">
        <v>0</v>
      </c>
      <c r="AG155" s="19">
        <v>1469</v>
      </c>
      <c r="AH155" s="19">
        <v>11823</v>
      </c>
      <c r="AI155" s="19">
        <v>10889</v>
      </c>
      <c r="AJ155" s="19">
        <v>20320</v>
      </c>
      <c r="AK155" s="19">
        <v>24050</v>
      </c>
      <c r="AL155" s="74">
        <f t="shared" si="14"/>
        <v>127386</v>
      </c>
      <c r="AM155" s="204">
        <f t="shared" si="15"/>
        <v>0</v>
      </c>
      <c r="AN155" s="204">
        <f t="shared" si="16"/>
        <v>127386</v>
      </c>
    </row>
    <row r="156" spans="1:41" ht="25.15" customHeight="1" x14ac:dyDescent="0.2">
      <c r="A156" s="14">
        <v>4</v>
      </c>
      <c r="B156" s="75" t="s">
        <v>260</v>
      </c>
      <c r="C156" s="84" t="s">
        <v>733</v>
      </c>
      <c r="D156" s="75" t="s">
        <v>734</v>
      </c>
      <c r="E156" s="84" t="s">
        <v>735</v>
      </c>
      <c r="F156" s="75" t="s">
        <v>262</v>
      </c>
      <c r="G156" s="75" t="s">
        <v>263</v>
      </c>
      <c r="H156" s="123" t="s">
        <v>38</v>
      </c>
      <c r="I156" s="123" t="s">
        <v>39</v>
      </c>
      <c r="J156" s="75" t="s">
        <v>132</v>
      </c>
      <c r="K156" s="123" t="s">
        <v>40</v>
      </c>
      <c r="L156" s="20" t="s">
        <v>555</v>
      </c>
      <c r="M156" s="15" t="s">
        <v>102</v>
      </c>
      <c r="N156" s="20" t="s">
        <v>42</v>
      </c>
      <c r="O156" s="16"/>
      <c r="P156" s="17" t="s">
        <v>736</v>
      </c>
      <c r="Q156" s="17" t="s">
        <v>737</v>
      </c>
      <c r="R156" s="12">
        <v>45658</v>
      </c>
      <c r="S156" s="12">
        <v>46022</v>
      </c>
      <c r="T156" s="228"/>
      <c r="U156" s="18" t="s">
        <v>642</v>
      </c>
      <c r="V156" s="22">
        <v>0</v>
      </c>
      <c r="W156" s="22">
        <v>100</v>
      </c>
      <c r="X156" s="54">
        <f t="shared" si="13"/>
        <v>100</v>
      </c>
      <c r="Y156" s="197"/>
      <c r="Z156" s="19">
        <v>661.2</v>
      </c>
      <c r="AA156" s="19">
        <v>739.1</v>
      </c>
      <c r="AB156" s="19">
        <v>610</v>
      </c>
      <c r="AC156" s="19">
        <v>594.9</v>
      </c>
      <c r="AD156" s="19">
        <v>661</v>
      </c>
      <c r="AE156" s="19">
        <v>650</v>
      </c>
      <c r="AF156" s="19">
        <v>643</v>
      </c>
      <c r="AG156" s="19">
        <v>627</v>
      </c>
      <c r="AH156" s="19">
        <v>562</v>
      </c>
      <c r="AI156" s="19">
        <v>80</v>
      </c>
      <c r="AJ156" s="19">
        <v>80</v>
      </c>
      <c r="AK156" s="19">
        <v>92</v>
      </c>
      <c r="AL156" s="74">
        <f t="shared" si="14"/>
        <v>6000.2000000000007</v>
      </c>
      <c r="AM156" s="204">
        <f t="shared" si="15"/>
        <v>0</v>
      </c>
      <c r="AN156" s="204">
        <f t="shared" si="16"/>
        <v>6000</v>
      </c>
      <c r="AO156" s="178"/>
    </row>
    <row r="157" spans="1:41" s="59" customFormat="1" ht="25.15" customHeight="1" x14ac:dyDescent="0.2">
      <c r="A157" s="14">
        <v>5</v>
      </c>
      <c r="B157" s="20" t="s">
        <v>719</v>
      </c>
      <c r="C157" s="84" t="s">
        <v>738</v>
      </c>
      <c r="D157" s="184"/>
      <c r="E157" s="184" t="s">
        <v>739</v>
      </c>
      <c r="F157" s="184" t="s">
        <v>262</v>
      </c>
      <c r="G157" s="184" t="s">
        <v>263</v>
      </c>
      <c r="H157" s="123" t="s">
        <v>38</v>
      </c>
      <c r="I157" s="123" t="s">
        <v>39</v>
      </c>
      <c r="J157" s="75" t="s">
        <v>592</v>
      </c>
      <c r="K157" s="123" t="s">
        <v>40</v>
      </c>
      <c r="L157" s="20" t="s">
        <v>639</v>
      </c>
      <c r="M157" s="8" t="s">
        <v>41</v>
      </c>
      <c r="N157" s="20" t="s">
        <v>42</v>
      </c>
      <c r="O157" s="16"/>
      <c r="P157" s="6" t="s">
        <v>740</v>
      </c>
      <c r="Q157" s="58" t="s">
        <v>741</v>
      </c>
      <c r="R157" s="12">
        <v>45658</v>
      </c>
      <c r="S157" s="12">
        <v>46022</v>
      </c>
      <c r="T157" s="228"/>
      <c r="U157" s="18" t="s">
        <v>642</v>
      </c>
      <c r="V157" s="22">
        <v>0</v>
      </c>
      <c r="W157" s="22">
        <v>100</v>
      </c>
      <c r="X157" s="54">
        <f t="shared" si="13"/>
        <v>100</v>
      </c>
      <c r="Y157" s="193"/>
      <c r="Z157" s="224">
        <v>2165</v>
      </c>
      <c r="AA157" s="225"/>
      <c r="AB157" s="226"/>
      <c r="AC157" s="224">
        <v>5480</v>
      </c>
      <c r="AD157" s="226"/>
      <c r="AE157" s="19">
        <v>68</v>
      </c>
      <c r="AF157" s="19">
        <v>56</v>
      </c>
      <c r="AG157" s="19">
        <v>69</v>
      </c>
      <c r="AH157" s="19">
        <v>57</v>
      </c>
      <c r="AI157" s="19">
        <v>5227</v>
      </c>
      <c r="AJ157" s="19">
        <v>9145</v>
      </c>
      <c r="AK157" s="19">
        <v>11241</v>
      </c>
      <c r="AL157" s="74">
        <f t="shared" si="14"/>
        <v>33508</v>
      </c>
      <c r="AM157" s="204">
        <f t="shared" si="15"/>
        <v>0</v>
      </c>
      <c r="AN157" s="204">
        <f t="shared" si="16"/>
        <v>33508</v>
      </c>
    </row>
    <row r="158" spans="1:41" s="59" customFormat="1" ht="27" customHeight="1" x14ac:dyDescent="0.2">
      <c r="A158" s="14">
        <v>6</v>
      </c>
      <c r="B158" s="20" t="s">
        <v>719</v>
      </c>
      <c r="C158" s="20" t="s">
        <v>264</v>
      </c>
      <c r="D158" s="184"/>
      <c r="E158" s="184" t="s">
        <v>742</v>
      </c>
      <c r="F158" s="184" t="s">
        <v>431</v>
      </c>
      <c r="G158" s="184" t="s">
        <v>743</v>
      </c>
      <c r="H158" s="123" t="s">
        <v>38</v>
      </c>
      <c r="I158" s="123" t="s">
        <v>39</v>
      </c>
      <c r="J158" s="75" t="s">
        <v>592</v>
      </c>
      <c r="K158" s="123" t="s">
        <v>606</v>
      </c>
      <c r="L158" s="20" t="s">
        <v>639</v>
      </c>
      <c r="M158" s="8" t="s">
        <v>119</v>
      </c>
      <c r="N158" s="20" t="s">
        <v>42</v>
      </c>
      <c r="O158" s="16"/>
      <c r="P158" s="6" t="s">
        <v>744</v>
      </c>
      <c r="Q158" s="58" t="s">
        <v>745</v>
      </c>
      <c r="R158" s="12">
        <v>45658</v>
      </c>
      <c r="S158" s="12">
        <v>46022</v>
      </c>
      <c r="T158" s="263"/>
      <c r="U158" s="18" t="s">
        <v>642</v>
      </c>
      <c r="V158" s="22">
        <v>0</v>
      </c>
      <c r="W158" s="22">
        <v>100</v>
      </c>
      <c r="X158" s="54">
        <f t="shared" si="13"/>
        <v>100</v>
      </c>
      <c r="Y158" s="21"/>
      <c r="Z158" s="224">
        <v>1100</v>
      </c>
      <c r="AA158" s="225"/>
      <c r="AB158" s="225"/>
      <c r="AC158" s="226"/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224">
        <v>700</v>
      </c>
      <c r="AJ158" s="226"/>
      <c r="AK158" s="19">
        <v>1200</v>
      </c>
      <c r="AL158" s="74">
        <f t="shared" si="14"/>
        <v>3000</v>
      </c>
      <c r="AM158" s="204">
        <f t="shared" si="15"/>
        <v>0</v>
      </c>
      <c r="AN158" s="204">
        <f t="shared" si="16"/>
        <v>3000</v>
      </c>
    </row>
    <row r="159" spans="1:41" s="59" customFormat="1" ht="25.15" customHeight="1" x14ac:dyDescent="0.2">
      <c r="A159" s="198">
        <v>1</v>
      </c>
      <c r="B159" s="20" t="s">
        <v>418</v>
      </c>
      <c r="C159" s="20" t="s">
        <v>746</v>
      </c>
      <c r="D159" s="199" t="s">
        <v>747</v>
      </c>
      <c r="E159" s="199" t="s">
        <v>748</v>
      </c>
      <c r="F159" s="199" t="s">
        <v>300</v>
      </c>
      <c r="G159" s="199" t="s">
        <v>386</v>
      </c>
      <c r="H159" s="123" t="s">
        <v>38</v>
      </c>
      <c r="I159" s="124" t="s">
        <v>39</v>
      </c>
      <c r="J159" s="75" t="s">
        <v>592</v>
      </c>
      <c r="K159" s="199" t="s">
        <v>40</v>
      </c>
      <c r="L159" s="20" t="s">
        <v>555</v>
      </c>
      <c r="M159" s="7" t="s">
        <v>41</v>
      </c>
      <c r="N159" s="20" t="s">
        <v>42</v>
      </c>
      <c r="O159" s="16"/>
      <c r="P159" s="16" t="s">
        <v>749</v>
      </c>
      <c r="Q159" s="17" t="s">
        <v>750</v>
      </c>
      <c r="R159" s="12">
        <v>45658</v>
      </c>
      <c r="S159" s="12">
        <v>46022</v>
      </c>
      <c r="T159" s="244" t="s">
        <v>336</v>
      </c>
      <c r="U159" s="18" t="s">
        <v>642</v>
      </c>
      <c r="V159" s="22">
        <v>0</v>
      </c>
      <c r="W159" s="22">
        <v>100</v>
      </c>
      <c r="X159" s="54">
        <f t="shared" si="13"/>
        <v>100</v>
      </c>
      <c r="Y159" s="195"/>
      <c r="Z159" s="70">
        <v>17406</v>
      </c>
      <c r="AA159" s="70">
        <v>24605</v>
      </c>
      <c r="AB159" s="241">
        <v>12145</v>
      </c>
      <c r="AC159" s="271"/>
      <c r="AD159" s="242"/>
      <c r="AE159" s="70">
        <v>0</v>
      </c>
      <c r="AF159" s="70">
        <v>0</v>
      </c>
      <c r="AG159" s="71">
        <v>0</v>
      </c>
      <c r="AH159" s="70">
        <v>0</v>
      </c>
      <c r="AI159" s="241">
        <v>15334</v>
      </c>
      <c r="AJ159" s="242"/>
      <c r="AK159" s="70">
        <v>17406</v>
      </c>
      <c r="AL159" s="74">
        <f t="shared" si="14"/>
        <v>86896</v>
      </c>
      <c r="AM159" s="204">
        <f t="shared" si="15"/>
        <v>0</v>
      </c>
      <c r="AN159" s="204">
        <f t="shared" si="16"/>
        <v>86896</v>
      </c>
    </row>
    <row r="160" spans="1:41" ht="25.15" customHeight="1" x14ac:dyDescent="0.2">
      <c r="A160" s="14">
        <v>2</v>
      </c>
      <c r="B160" s="20" t="s">
        <v>388</v>
      </c>
      <c r="C160" s="20" t="s">
        <v>304</v>
      </c>
      <c r="D160" s="20" t="s">
        <v>747</v>
      </c>
      <c r="E160" s="20" t="s">
        <v>751</v>
      </c>
      <c r="F160" s="20" t="s">
        <v>752</v>
      </c>
      <c r="G160" s="20" t="s">
        <v>386</v>
      </c>
      <c r="H160" s="123" t="s">
        <v>38</v>
      </c>
      <c r="I160" s="123" t="s">
        <v>39</v>
      </c>
      <c r="J160" s="75" t="s">
        <v>592</v>
      </c>
      <c r="K160" s="20" t="s">
        <v>40</v>
      </c>
      <c r="L160" s="20" t="s">
        <v>639</v>
      </c>
      <c r="M160" s="7" t="s">
        <v>41</v>
      </c>
      <c r="N160" s="20" t="s">
        <v>42</v>
      </c>
      <c r="O160" s="16"/>
      <c r="P160" s="17" t="s">
        <v>753</v>
      </c>
      <c r="Q160" s="17" t="s">
        <v>754</v>
      </c>
      <c r="R160" s="12">
        <v>45658</v>
      </c>
      <c r="S160" s="12">
        <v>46022</v>
      </c>
      <c r="T160" s="245"/>
      <c r="U160" s="18" t="s">
        <v>642</v>
      </c>
      <c r="V160" s="22">
        <v>0</v>
      </c>
      <c r="W160" s="22">
        <v>100</v>
      </c>
      <c r="X160" s="54">
        <f t="shared" si="13"/>
        <v>100</v>
      </c>
      <c r="Y160" s="75"/>
      <c r="Z160" s="200">
        <v>11794</v>
      </c>
      <c r="AA160" s="19">
        <v>4717</v>
      </c>
      <c r="AB160" s="272">
        <v>13540</v>
      </c>
      <c r="AC160" s="273"/>
      <c r="AD160" s="200">
        <v>518</v>
      </c>
      <c r="AE160" s="200">
        <v>1051</v>
      </c>
      <c r="AF160" s="200">
        <v>174</v>
      </c>
      <c r="AG160" s="200">
        <v>174</v>
      </c>
      <c r="AH160" s="19">
        <v>232</v>
      </c>
      <c r="AI160" s="19">
        <v>233</v>
      </c>
      <c r="AJ160" s="200">
        <v>2972</v>
      </c>
      <c r="AK160" s="19">
        <v>26532</v>
      </c>
      <c r="AL160" s="74">
        <f t="shared" si="14"/>
        <v>61937</v>
      </c>
      <c r="AM160" s="204">
        <f t="shared" si="15"/>
        <v>0</v>
      </c>
      <c r="AN160" s="204">
        <f t="shared" si="16"/>
        <v>61937</v>
      </c>
    </row>
    <row r="161" spans="1:41" s="59" customFormat="1" ht="25.15" customHeight="1" x14ac:dyDescent="0.2">
      <c r="A161" s="198">
        <v>3</v>
      </c>
      <c r="B161" s="20" t="s">
        <v>418</v>
      </c>
      <c r="C161" s="20" t="s">
        <v>746</v>
      </c>
      <c r="D161" s="199" t="s">
        <v>747</v>
      </c>
      <c r="E161" s="199" t="s">
        <v>755</v>
      </c>
      <c r="F161" s="199" t="s">
        <v>300</v>
      </c>
      <c r="G161" s="199" t="s">
        <v>386</v>
      </c>
      <c r="H161" s="123" t="s">
        <v>38</v>
      </c>
      <c r="I161" s="124" t="s">
        <v>39</v>
      </c>
      <c r="J161" s="75" t="s">
        <v>592</v>
      </c>
      <c r="K161" s="199" t="s">
        <v>40</v>
      </c>
      <c r="L161" s="20" t="s">
        <v>555</v>
      </c>
      <c r="M161" s="7" t="s">
        <v>41</v>
      </c>
      <c r="N161" s="20" t="s">
        <v>42</v>
      </c>
      <c r="O161" s="16"/>
      <c r="P161" s="16" t="s">
        <v>756</v>
      </c>
      <c r="Q161" s="17" t="s">
        <v>757</v>
      </c>
      <c r="R161" s="12">
        <v>45658</v>
      </c>
      <c r="S161" s="12">
        <v>46022</v>
      </c>
      <c r="T161" s="245"/>
      <c r="U161" s="18" t="s">
        <v>642</v>
      </c>
      <c r="V161" s="22">
        <v>0</v>
      </c>
      <c r="W161" s="22">
        <v>100</v>
      </c>
      <c r="X161" s="54">
        <f t="shared" si="13"/>
        <v>100</v>
      </c>
      <c r="Y161" s="195"/>
      <c r="Z161" s="70">
        <v>13258</v>
      </c>
      <c r="AA161" s="70">
        <v>2981</v>
      </c>
      <c r="AB161" s="255">
        <v>3875</v>
      </c>
      <c r="AC161" s="274"/>
      <c r="AD161" s="256"/>
      <c r="AE161" s="70">
        <v>0</v>
      </c>
      <c r="AF161" s="70">
        <v>0</v>
      </c>
      <c r="AG161" s="255">
        <v>987</v>
      </c>
      <c r="AH161" s="256"/>
      <c r="AI161" s="241">
        <v>2449</v>
      </c>
      <c r="AJ161" s="242"/>
      <c r="AK161" s="70">
        <v>13258</v>
      </c>
      <c r="AL161" s="74">
        <f t="shared" si="14"/>
        <v>36808</v>
      </c>
      <c r="AM161" s="204">
        <f t="shared" si="15"/>
        <v>0</v>
      </c>
      <c r="AN161" s="204">
        <f t="shared" si="16"/>
        <v>36808</v>
      </c>
    </row>
    <row r="162" spans="1:41" s="59" customFormat="1" ht="25.15" customHeight="1" x14ac:dyDescent="0.2">
      <c r="A162" s="198">
        <v>4</v>
      </c>
      <c r="B162" s="20" t="s">
        <v>418</v>
      </c>
      <c r="C162" s="20" t="s">
        <v>746</v>
      </c>
      <c r="D162" s="199" t="s">
        <v>758</v>
      </c>
      <c r="E162" s="199" t="s">
        <v>759</v>
      </c>
      <c r="F162" s="199" t="s">
        <v>300</v>
      </c>
      <c r="G162" s="199" t="s">
        <v>386</v>
      </c>
      <c r="H162" s="123" t="s">
        <v>38</v>
      </c>
      <c r="I162" s="124" t="s">
        <v>39</v>
      </c>
      <c r="J162" s="75" t="s">
        <v>132</v>
      </c>
      <c r="K162" s="199" t="s">
        <v>606</v>
      </c>
      <c r="L162" s="20" t="s">
        <v>760</v>
      </c>
      <c r="M162" s="7" t="s">
        <v>119</v>
      </c>
      <c r="N162" s="20" t="s">
        <v>42</v>
      </c>
      <c r="O162" s="16"/>
      <c r="P162" s="201" t="s">
        <v>761</v>
      </c>
      <c r="Q162" s="17" t="s">
        <v>762</v>
      </c>
      <c r="R162" s="12">
        <v>45658</v>
      </c>
      <c r="S162" s="12">
        <v>46022</v>
      </c>
      <c r="T162" s="246"/>
      <c r="U162" s="18" t="s">
        <v>642</v>
      </c>
      <c r="V162" s="22">
        <v>0</v>
      </c>
      <c r="W162" s="22">
        <v>100</v>
      </c>
      <c r="X162" s="54">
        <f t="shared" si="13"/>
        <v>100</v>
      </c>
      <c r="Y162" s="195"/>
      <c r="Z162" s="70">
        <v>635</v>
      </c>
      <c r="AA162" s="70">
        <v>104</v>
      </c>
      <c r="AB162" s="71">
        <v>69</v>
      </c>
      <c r="AC162" s="70">
        <v>69</v>
      </c>
      <c r="AD162" s="71">
        <v>58</v>
      </c>
      <c r="AE162" s="70">
        <v>115</v>
      </c>
      <c r="AF162" s="70">
        <v>89</v>
      </c>
      <c r="AG162" s="71">
        <v>89</v>
      </c>
      <c r="AH162" s="70">
        <v>58</v>
      </c>
      <c r="AI162" s="70">
        <v>89</v>
      </c>
      <c r="AJ162" s="70">
        <v>220</v>
      </c>
      <c r="AK162" s="70">
        <v>228</v>
      </c>
      <c r="AL162" s="74">
        <f t="shared" si="14"/>
        <v>1823</v>
      </c>
      <c r="AM162" s="204">
        <f t="shared" si="15"/>
        <v>0</v>
      </c>
      <c r="AN162" s="204">
        <f t="shared" si="16"/>
        <v>1823</v>
      </c>
    </row>
    <row r="163" spans="1:41" s="24" customFormat="1" ht="25.15" customHeight="1" x14ac:dyDescent="0.2">
      <c r="A163" s="6">
        <v>1</v>
      </c>
      <c r="B163" s="75" t="s">
        <v>547</v>
      </c>
      <c r="C163" s="75" t="s">
        <v>763</v>
      </c>
      <c r="D163" s="75" t="s">
        <v>764</v>
      </c>
      <c r="E163" s="84" t="s">
        <v>765</v>
      </c>
      <c r="F163" s="75" t="s">
        <v>219</v>
      </c>
      <c r="G163" s="75" t="s">
        <v>220</v>
      </c>
      <c r="H163" s="123" t="s">
        <v>38</v>
      </c>
      <c r="I163" s="124" t="s">
        <v>39</v>
      </c>
      <c r="J163" s="84" t="s">
        <v>438</v>
      </c>
      <c r="K163" s="75" t="s">
        <v>40</v>
      </c>
      <c r="L163" s="20" t="s">
        <v>639</v>
      </c>
      <c r="M163" s="8" t="s">
        <v>119</v>
      </c>
      <c r="N163" s="75" t="s">
        <v>42</v>
      </c>
      <c r="O163" s="6"/>
      <c r="P163" s="58" t="s">
        <v>766</v>
      </c>
      <c r="Q163" s="78" t="s">
        <v>767</v>
      </c>
      <c r="R163" s="12">
        <v>45658</v>
      </c>
      <c r="S163" s="12">
        <v>46022</v>
      </c>
      <c r="T163" s="275" t="s">
        <v>336</v>
      </c>
      <c r="U163" s="18" t="s">
        <v>642</v>
      </c>
      <c r="V163" s="22">
        <v>0</v>
      </c>
      <c r="W163" s="22">
        <v>100</v>
      </c>
      <c r="X163" s="54">
        <f t="shared" si="13"/>
        <v>100</v>
      </c>
      <c r="Y163" s="195"/>
      <c r="Z163" s="80">
        <v>25000</v>
      </c>
      <c r="AA163" s="80">
        <v>25000</v>
      </c>
      <c r="AB163" s="80">
        <v>25000</v>
      </c>
      <c r="AC163" s="80">
        <v>25000</v>
      </c>
      <c r="AD163" s="80">
        <v>25000</v>
      </c>
      <c r="AE163" s="80">
        <v>0</v>
      </c>
      <c r="AF163" s="80">
        <v>0</v>
      </c>
      <c r="AG163" s="80">
        <v>0</v>
      </c>
      <c r="AH163" s="80">
        <v>0</v>
      </c>
      <c r="AI163" s="80">
        <v>0</v>
      </c>
      <c r="AJ163" s="80">
        <v>0</v>
      </c>
      <c r="AK163" s="80">
        <v>25000</v>
      </c>
      <c r="AL163" s="80">
        <f t="shared" ref="AL163:AL169" si="17">AK163+AJ163+AI163+AH163+AG163+AF163+AE163+AD163+AC163+AB163+AA163+Z163</f>
        <v>150000</v>
      </c>
      <c r="AM163" s="204">
        <f t="shared" si="15"/>
        <v>0</v>
      </c>
      <c r="AN163" s="204">
        <f t="shared" si="16"/>
        <v>150000</v>
      </c>
    </row>
    <row r="164" spans="1:41" s="24" customFormat="1" ht="25.15" customHeight="1" x14ac:dyDescent="0.2">
      <c r="A164" s="6">
        <v>2</v>
      </c>
      <c r="B164" s="75" t="s">
        <v>547</v>
      </c>
      <c r="C164" s="75" t="s">
        <v>449</v>
      </c>
      <c r="D164" s="75" t="s">
        <v>768</v>
      </c>
      <c r="E164" s="84" t="s">
        <v>769</v>
      </c>
      <c r="F164" s="75" t="s">
        <v>219</v>
      </c>
      <c r="G164" s="75" t="s">
        <v>220</v>
      </c>
      <c r="H164" s="123" t="s">
        <v>38</v>
      </c>
      <c r="I164" s="124" t="s">
        <v>39</v>
      </c>
      <c r="J164" s="84" t="s">
        <v>592</v>
      </c>
      <c r="K164" s="75" t="s">
        <v>40</v>
      </c>
      <c r="L164" s="20" t="s">
        <v>555</v>
      </c>
      <c r="M164" s="15" t="s">
        <v>102</v>
      </c>
      <c r="N164" s="75" t="s">
        <v>10</v>
      </c>
      <c r="O164" s="6"/>
      <c r="P164" s="58" t="s">
        <v>770</v>
      </c>
      <c r="Q164" s="58" t="s">
        <v>771</v>
      </c>
      <c r="R164" s="12">
        <v>45658</v>
      </c>
      <c r="S164" s="12">
        <v>46022</v>
      </c>
      <c r="T164" s="276"/>
      <c r="U164" s="18" t="s">
        <v>642</v>
      </c>
      <c r="V164" s="22">
        <v>0</v>
      </c>
      <c r="W164" s="22">
        <v>100</v>
      </c>
      <c r="X164" s="54">
        <f t="shared" si="13"/>
        <v>100</v>
      </c>
      <c r="Y164" s="195"/>
      <c r="Z164" s="80">
        <v>1346</v>
      </c>
      <c r="AA164" s="80">
        <v>725</v>
      </c>
      <c r="AB164" s="80">
        <v>498</v>
      </c>
      <c r="AC164" s="80">
        <v>250</v>
      </c>
      <c r="AD164" s="80">
        <v>0</v>
      </c>
      <c r="AE164" s="80">
        <v>0</v>
      </c>
      <c r="AF164" s="80">
        <v>0</v>
      </c>
      <c r="AG164" s="80">
        <v>0</v>
      </c>
      <c r="AH164" s="80">
        <v>0</v>
      </c>
      <c r="AI164" s="80">
        <v>113</v>
      </c>
      <c r="AJ164" s="80">
        <v>635</v>
      </c>
      <c r="AK164" s="80">
        <v>782</v>
      </c>
      <c r="AL164" s="80">
        <f t="shared" si="17"/>
        <v>4349</v>
      </c>
      <c r="AM164" s="204">
        <f t="shared" si="15"/>
        <v>0</v>
      </c>
      <c r="AN164" s="204">
        <f t="shared" si="16"/>
        <v>4349</v>
      </c>
    </row>
    <row r="165" spans="1:41" s="24" customFormat="1" ht="25.15" customHeight="1" x14ac:dyDescent="0.2">
      <c r="A165" s="6">
        <v>3</v>
      </c>
      <c r="B165" s="75" t="s">
        <v>547</v>
      </c>
      <c r="C165" s="75" t="s">
        <v>449</v>
      </c>
      <c r="D165" s="75" t="s">
        <v>772</v>
      </c>
      <c r="E165" s="84" t="s">
        <v>773</v>
      </c>
      <c r="F165" s="75" t="s">
        <v>219</v>
      </c>
      <c r="G165" s="75" t="s">
        <v>220</v>
      </c>
      <c r="H165" s="123" t="s">
        <v>38</v>
      </c>
      <c r="I165" s="124" t="s">
        <v>39</v>
      </c>
      <c r="J165" s="84" t="s">
        <v>592</v>
      </c>
      <c r="K165" s="75" t="s">
        <v>40</v>
      </c>
      <c r="L165" s="20" t="s">
        <v>639</v>
      </c>
      <c r="M165" s="15" t="s">
        <v>102</v>
      </c>
      <c r="N165" s="75" t="s">
        <v>10</v>
      </c>
      <c r="O165" s="6"/>
      <c r="P165" s="78" t="s">
        <v>774</v>
      </c>
      <c r="Q165" s="78" t="s">
        <v>775</v>
      </c>
      <c r="R165" s="12">
        <v>45658</v>
      </c>
      <c r="S165" s="12">
        <v>46022</v>
      </c>
      <c r="T165" s="276"/>
      <c r="U165" s="18" t="s">
        <v>642</v>
      </c>
      <c r="V165" s="22">
        <v>0</v>
      </c>
      <c r="W165" s="22">
        <v>100</v>
      </c>
      <c r="X165" s="54">
        <f t="shared" si="13"/>
        <v>100</v>
      </c>
      <c r="Y165" s="195"/>
      <c r="Z165" s="80">
        <v>1706</v>
      </c>
      <c r="AA165" s="80">
        <v>967</v>
      </c>
      <c r="AB165" s="80">
        <v>723</v>
      </c>
      <c r="AC165" s="80">
        <v>244</v>
      </c>
      <c r="AD165" s="80">
        <v>111</v>
      </c>
      <c r="AE165" s="80">
        <v>11</v>
      </c>
      <c r="AF165" s="80">
        <v>0</v>
      </c>
      <c r="AG165" s="80">
        <v>11</v>
      </c>
      <c r="AH165" s="80">
        <v>0</v>
      </c>
      <c r="AI165" s="80">
        <v>260</v>
      </c>
      <c r="AJ165" s="80">
        <v>843</v>
      </c>
      <c r="AK165" s="80">
        <v>1357</v>
      </c>
      <c r="AL165" s="80">
        <f t="shared" si="17"/>
        <v>6233</v>
      </c>
      <c r="AM165" s="204">
        <f t="shared" si="15"/>
        <v>0</v>
      </c>
      <c r="AN165" s="204">
        <f t="shared" si="16"/>
        <v>6233</v>
      </c>
    </row>
    <row r="166" spans="1:41" s="24" customFormat="1" ht="25.15" customHeight="1" x14ac:dyDescent="0.2">
      <c r="A166" s="6">
        <v>4</v>
      </c>
      <c r="B166" s="75" t="s">
        <v>547</v>
      </c>
      <c r="C166" s="75" t="s">
        <v>449</v>
      </c>
      <c r="D166" s="75" t="s">
        <v>450</v>
      </c>
      <c r="E166" s="84" t="s">
        <v>457</v>
      </c>
      <c r="F166" s="75" t="s">
        <v>219</v>
      </c>
      <c r="G166" s="75" t="s">
        <v>220</v>
      </c>
      <c r="H166" s="123" t="s">
        <v>38</v>
      </c>
      <c r="I166" s="124" t="s">
        <v>39</v>
      </c>
      <c r="J166" s="84" t="s">
        <v>592</v>
      </c>
      <c r="K166" s="75" t="s">
        <v>40</v>
      </c>
      <c r="L166" s="20" t="s">
        <v>555</v>
      </c>
      <c r="M166" s="8" t="s">
        <v>119</v>
      </c>
      <c r="N166" s="75" t="s">
        <v>42</v>
      </c>
      <c r="O166" s="6"/>
      <c r="P166" s="58" t="s">
        <v>776</v>
      </c>
      <c r="Q166" s="78" t="s">
        <v>777</v>
      </c>
      <c r="R166" s="12">
        <v>45658</v>
      </c>
      <c r="S166" s="12">
        <v>46022</v>
      </c>
      <c r="T166" s="276"/>
      <c r="U166" s="18" t="s">
        <v>642</v>
      </c>
      <c r="V166" s="22">
        <v>0</v>
      </c>
      <c r="W166" s="22">
        <v>100</v>
      </c>
      <c r="X166" s="54">
        <f t="shared" si="13"/>
        <v>100</v>
      </c>
      <c r="Y166" s="193"/>
      <c r="Z166" s="80">
        <v>0</v>
      </c>
      <c r="AA166" s="80">
        <v>0</v>
      </c>
      <c r="AB166" s="80">
        <v>0</v>
      </c>
      <c r="AC166" s="80">
        <v>0</v>
      </c>
      <c r="AD166" s="80">
        <v>0</v>
      </c>
      <c r="AE166" s="80">
        <v>0</v>
      </c>
      <c r="AF166" s="80">
        <v>0</v>
      </c>
      <c r="AG166" s="80">
        <v>0</v>
      </c>
      <c r="AH166" s="80">
        <v>0</v>
      </c>
      <c r="AI166" s="252">
        <v>100</v>
      </c>
      <c r="AJ166" s="253"/>
      <c r="AK166" s="254"/>
      <c r="AL166" s="80">
        <f t="shared" si="17"/>
        <v>100</v>
      </c>
      <c r="AM166" s="204">
        <f t="shared" si="15"/>
        <v>0</v>
      </c>
      <c r="AN166" s="204">
        <f t="shared" si="16"/>
        <v>100</v>
      </c>
    </row>
    <row r="167" spans="1:41" s="24" customFormat="1" ht="25.15" customHeight="1" x14ac:dyDescent="0.2">
      <c r="A167" s="6">
        <v>5</v>
      </c>
      <c r="B167" s="75" t="s">
        <v>547</v>
      </c>
      <c r="C167" s="75" t="s">
        <v>512</v>
      </c>
      <c r="D167" s="84" t="s">
        <v>520</v>
      </c>
      <c r="E167" s="84" t="s">
        <v>518</v>
      </c>
      <c r="F167" s="75" t="s">
        <v>219</v>
      </c>
      <c r="G167" s="84" t="s">
        <v>220</v>
      </c>
      <c r="H167" s="123" t="s">
        <v>38</v>
      </c>
      <c r="I167" s="124" t="s">
        <v>39</v>
      </c>
      <c r="J167" s="84" t="s">
        <v>592</v>
      </c>
      <c r="K167" s="75" t="s">
        <v>40</v>
      </c>
      <c r="L167" s="20" t="s">
        <v>639</v>
      </c>
      <c r="M167" s="8" t="s">
        <v>119</v>
      </c>
      <c r="N167" s="75" t="s">
        <v>42</v>
      </c>
      <c r="O167" s="6"/>
      <c r="P167" s="58" t="s">
        <v>778</v>
      </c>
      <c r="Q167" s="78" t="s">
        <v>779</v>
      </c>
      <c r="R167" s="12">
        <v>45658</v>
      </c>
      <c r="S167" s="12">
        <v>46022</v>
      </c>
      <c r="T167" s="276"/>
      <c r="U167" s="18" t="s">
        <v>642</v>
      </c>
      <c r="V167" s="22">
        <v>0</v>
      </c>
      <c r="W167" s="22">
        <v>100</v>
      </c>
      <c r="X167" s="54">
        <f t="shared" si="13"/>
        <v>100</v>
      </c>
      <c r="Y167" s="193"/>
      <c r="Z167" s="80">
        <v>0</v>
      </c>
      <c r="AA167" s="80">
        <v>0</v>
      </c>
      <c r="AB167" s="80">
        <v>0</v>
      </c>
      <c r="AC167" s="80">
        <v>0</v>
      </c>
      <c r="AD167" s="80">
        <v>0</v>
      </c>
      <c r="AE167" s="80">
        <v>0</v>
      </c>
      <c r="AF167" s="80">
        <v>0</v>
      </c>
      <c r="AG167" s="80">
        <v>0</v>
      </c>
      <c r="AH167" s="252">
        <v>11</v>
      </c>
      <c r="AI167" s="253"/>
      <c r="AJ167" s="253"/>
      <c r="AK167" s="254"/>
      <c r="AL167" s="80">
        <f t="shared" si="17"/>
        <v>11</v>
      </c>
      <c r="AM167" s="204">
        <f t="shared" si="15"/>
        <v>0</v>
      </c>
      <c r="AN167" s="204">
        <f t="shared" si="16"/>
        <v>11</v>
      </c>
    </row>
    <row r="168" spans="1:41" s="25" customFormat="1" ht="25.15" customHeight="1" x14ac:dyDescent="0.2">
      <c r="A168" s="6">
        <v>6</v>
      </c>
      <c r="B168" s="75" t="s">
        <v>547</v>
      </c>
      <c r="C168" s="84" t="s">
        <v>512</v>
      </c>
      <c r="D168" s="121" t="s">
        <v>591</v>
      </c>
      <c r="E168" s="122" t="s">
        <v>521</v>
      </c>
      <c r="F168" s="84" t="s">
        <v>219</v>
      </c>
      <c r="G168" s="84" t="s">
        <v>220</v>
      </c>
      <c r="H168" s="123" t="s">
        <v>38</v>
      </c>
      <c r="I168" s="124" t="s">
        <v>39</v>
      </c>
      <c r="J168" s="84" t="s">
        <v>592</v>
      </c>
      <c r="K168" s="84" t="s">
        <v>40</v>
      </c>
      <c r="L168" s="20" t="s">
        <v>639</v>
      </c>
      <c r="M168" s="8" t="s">
        <v>119</v>
      </c>
      <c r="N168" s="84" t="s">
        <v>42</v>
      </c>
      <c r="O168" s="14"/>
      <c r="P168" s="82" t="s">
        <v>780</v>
      </c>
      <c r="Q168" s="82" t="s">
        <v>781</v>
      </c>
      <c r="R168" s="12">
        <v>45658</v>
      </c>
      <c r="S168" s="12">
        <v>46022</v>
      </c>
      <c r="T168" s="276"/>
      <c r="U168" s="18" t="s">
        <v>642</v>
      </c>
      <c r="V168" s="22">
        <v>0</v>
      </c>
      <c r="W168" s="22">
        <v>100</v>
      </c>
      <c r="X168" s="54">
        <f t="shared" si="13"/>
        <v>100</v>
      </c>
      <c r="Y168" s="193"/>
      <c r="Z168" s="80">
        <v>0</v>
      </c>
      <c r="AA168" s="80">
        <v>0</v>
      </c>
      <c r="AB168" s="80">
        <v>0</v>
      </c>
      <c r="AC168" s="80">
        <v>0</v>
      </c>
      <c r="AD168" s="80">
        <v>0</v>
      </c>
      <c r="AE168" s="80">
        <v>0</v>
      </c>
      <c r="AF168" s="80">
        <v>0</v>
      </c>
      <c r="AG168" s="80">
        <v>0</v>
      </c>
      <c r="AH168" s="252">
        <v>11</v>
      </c>
      <c r="AI168" s="253"/>
      <c r="AJ168" s="253"/>
      <c r="AK168" s="254"/>
      <c r="AL168" s="80">
        <f t="shared" si="17"/>
        <v>11</v>
      </c>
      <c r="AM168" s="204">
        <f t="shared" si="15"/>
        <v>0</v>
      </c>
      <c r="AN168" s="204">
        <f t="shared" si="16"/>
        <v>11</v>
      </c>
    </row>
    <row r="169" spans="1:41" s="24" customFormat="1" ht="25.15" customHeight="1" thickBot="1" x14ac:dyDescent="0.25">
      <c r="A169" s="6">
        <v>7</v>
      </c>
      <c r="B169" s="75" t="s">
        <v>547</v>
      </c>
      <c r="C169" s="75" t="s">
        <v>763</v>
      </c>
      <c r="D169" s="75" t="s">
        <v>782</v>
      </c>
      <c r="E169" s="84" t="s">
        <v>783</v>
      </c>
      <c r="F169" s="75" t="s">
        <v>219</v>
      </c>
      <c r="G169" s="75" t="s">
        <v>220</v>
      </c>
      <c r="H169" s="123" t="s">
        <v>38</v>
      </c>
      <c r="I169" s="124" t="s">
        <v>39</v>
      </c>
      <c r="J169" s="84" t="s">
        <v>592</v>
      </c>
      <c r="K169" s="75" t="s">
        <v>40</v>
      </c>
      <c r="L169" s="20" t="s">
        <v>555</v>
      </c>
      <c r="M169" s="8" t="s">
        <v>54</v>
      </c>
      <c r="N169" s="75" t="s">
        <v>42</v>
      </c>
      <c r="O169" s="6"/>
      <c r="P169" s="78" t="s">
        <v>784</v>
      </c>
      <c r="Q169" s="202" t="s">
        <v>785</v>
      </c>
      <c r="R169" s="12">
        <v>45658</v>
      </c>
      <c r="S169" s="12">
        <v>46022</v>
      </c>
      <c r="T169" s="277"/>
      <c r="U169" s="18" t="s">
        <v>642</v>
      </c>
      <c r="V169" s="22">
        <v>0</v>
      </c>
      <c r="W169" s="22">
        <v>100</v>
      </c>
      <c r="X169" s="54">
        <f t="shared" si="13"/>
        <v>100</v>
      </c>
      <c r="Y169" s="193"/>
      <c r="Z169" s="80">
        <v>27651</v>
      </c>
      <c r="AA169" s="80">
        <v>16795</v>
      </c>
      <c r="AB169" s="80">
        <v>14740</v>
      </c>
      <c r="AC169" s="80">
        <v>10372</v>
      </c>
      <c r="AD169" s="80">
        <v>689</v>
      </c>
      <c r="AE169" s="80">
        <v>0</v>
      </c>
      <c r="AF169" s="80">
        <v>0</v>
      </c>
      <c r="AG169" s="80">
        <v>0</v>
      </c>
      <c r="AH169" s="80">
        <v>46</v>
      </c>
      <c r="AI169" s="80">
        <v>3248</v>
      </c>
      <c r="AJ169" s="80">
        <v>19910</v>
      </c>
      <c r="AK169" s="80">
        <v>23859</v>
      </c>
      <c r="AL169" s="80">
        <f t="shared" si="17"/>
        <v>117310</v>
      </c>
      <c r="AM169" s="204">
        <f t="shared" si="15"/>
        <v>0</v>
      </c>
      <c r="AN169" s="204">
        <f t="shared" si="16"/>
        <v>117310</v>
      </c>
    </row>
    <row r="170" spans="1:41" ht="25.15" customHeight="1" thickBot="1" x14ac:dyDescent="0.3">
      <c r="A170" s="25"/>
      <c r="L170" s="27"/>
      <c r="AK170" s="62" t="s">
        <v>623</v>
      </c>
      <c r="AL170" s="63">
        <f>SUM(AL4:AL169)</f>
        <v>20957759.199999999</v>
      </c>
      <c r="AM170" s="170">
        <f>SUM(AM4:AM169)</f>
        <v>15754959</v>
      </c>
      <c r="AN170" s="61">
        <f>SUM(AN4:AN169)</f>
        <v>5202800</v>
      </c>
      <c r="AO170" s="168"/>
    </row>
    <row r="171" spans="1:41" ht="25.15" customHeight="1" x14ac:dyDescent="0.25">
      <c r="A171" s="25"/>
      <c r="L171" s="27"/>
      <c r="AK171" s="28"/>
      <c r="AL171" s="24"/>
      <c r="AN171" s="2"/>
      <c r="AO171" s="169"/>
    </row>
    <row r="172" spans="1:41" x14ac:dyDescent="0.25">
      <c r="A172" s="25"/>
      <c r="L172" s="27"/>
      <c r="AK172" s="28"/>
      <c r="AL172" s="24"/>
      <c r="AN172" s="2"/>
      <c r="AO172" s="169"/>
    </row>
    <row r="173" spans="1:41" x14ac:dyDescent="0.25">
      <c r="A173" s="25"/>
      <c r="L173" s="27"/>
    </row>
    <row r="174" spans="1:41" x14ac:dyDescent="0.25">
      <c r="A174" s="25"/>
      <c r="L174" s="27"/>
    </row>
    <row r="175" spans="1:41" x14ac:dyDescent="0.25">
      <c r="A175" s="25"/>
      <c r="B175" s="42" t="s">
        <v>337</v>
      </c>
      <c r="C175" s="29"/>
      <c r="D175" s="29"/>
      <c r="E175" s="29"/>
      <c r="F175" s="29"/>
      <c r="G175" s="29"/>
      <c r="H175" s="29"/>
      <c r="I175" s="29"/>
      <c r="K175" s="29"/>
      <c r="L175" s="27"/>
    </row>
    <row r="176" spans="1:41" ht="54.4" customHeight="1" x14ac:dyDescent="0.25">
      <c r="A176" s="14"/>
      <c r="B176" s="30" t="s">
        <v>338</v>
      </c>
      <c r="C176" s="32" t="s">
        <v>339</v>
      </c>
      <c r="D176" s="32" t="s">
        <v>340</v>
      </c>
      <c r="E176" s="32" t="s">
        <v>789</v>
      </c>
      <c r="F176" s="32" t="s">
        <v>34</v>
      </c>
      <c r="G176" s="32" t="s">
        <v>341</v>
      </c>
      <c r="H176" s="32" t="s">
        <v>342</v>
      </c>
      <c r="I176" s="33" t="s">
        <v>343</v>
      </c>
      <c r="J176" s="32" t="s">
        <v>344</v>
      </c>
      <c r="K176" s="34" t="s">
        <v>345</v>
      </c>
      <c r="L176" s="21" t="s">
        <v>548</v>
      </c>
      <c r="M176" s="21" t="s">
        <v>634</v>
      </c>
      <c r="T176" s="35"/>
      <c r="W176" s="28"/>
      <c r="X176" s="28"/>
      <c r="Y176" s="185"/>
      <c r="AK176" s="1"/>
      <c r="AL176" s="24"/>
    </row>
    <row r="177" spans="1:38" ht="15" customHeight="1" x14ac:dyDescent="0.25">
      <c r="A177" s="14"/>
      <c r="B177" s="36" t="s">
        <v>46</v>
      </c>
      <c r="C177" s="31" t="s">
        <v>39</v>
      </c>
      <c r="D177" s="31" t="s">
        <v>42</v>
      </c>
      <c r="E177" s="31">
        <v>32</v>
      </c>
      <c r="F177" s="31">
        <v>12</v>
      </c>
      <c r="G177" s="31">
        <f>E177*F177</f>
        <v>384</v>
      </c>
      <c r="H177" s="31">
        <v>8633</v>
      </c>
      <c r="I177" s="37">
        <v>365</v>
      </c>
      <c r="J177" s="38">
        <f>(H177*I177*24)</f>
        <v>75625080</v>
      </c>
      <c r="K177" s="39">
        <v>7649802</v>
      </c>
      <c r="L177" s="40">
        <v>1989768</v>
      </c>
      <c r="M177" s="40">
        <f>SUBTOTAL(9,K177:L177)</f>
        <v>9639570</v>
      </c>
      <c r="T177" s="35"/>
      <c r="W177" s="28"/>
      <c r="X177" s="28"/>
      <c r="Y177" s="185"/>
      <c r="AK177" s="1"/>
      <c r="AL177" s="24"/>
    </row>
    <row r="178" spans="1:38" ht="15" customHeight="1" x14ac:dyDescent="0.25">
      <c r="A178" s="14"/>
      <c r="B178" s="36" t="s">
        <v>46</v>
      </c>
      <c r="C178" s="31" t="s">
        <v>39</v>
      </c>
      <c r="D178" s="31" t="s">
        <v>340</v>
      </c>
      <c r="E178" s="31">
        <v>2</v>
      </c>
      <c r="F178" s="31">
        <v>12</v>
      </c>
      <c r="G178" s="31">
        <f t="shared" ref="G178:G195" si="18">E178*F178</f>
        <v>24</v>
      </c>
      <c r="H178" s="31">
        <v>603</v>
      </c>
      <c r="I178" s="37">
        <v>365</v>
      </c>
      <c r="J178" s="38">
        <f t="shared" ref="J178:J195" si="19">(H178*I178*24)</f>
        <v>5282280</v>
      </c>
      <c r="K178" s="39">
        <v>866698</v>
      </c>
      <c r="L178" s="40">
        <v>243528</v>
      </c>
      <c r="M178" s="40">
        <f t="shared" ref="M178:M195" si="20">SUBTOTAL(9,K178:L178)</f>
        <v>1110226</v>
      </c>
      <c r="T178" s="35"/>
      <c r="W178" s="28"/>
      <c r="X178" s="28"/>
      <c r="Y178" s="185"/>
      <c r="AK178" s="1"/>
      <c r="AL178" s="24"/>
    </row>
    <row r="179" spans="1:38" ht="15" customHeight="1" x14ac:dyDescent="0.25">
      <c r="A179" s="14"/>
      <c r="B179" s="36" t="s">
        <v>54</v>
      </c>
      <c r="C179" s="31" t="s">
        <v>39</v>
      </c>
      <c r="D179" s="31" t="s">
        <v>42</v>
      </c>
      <c r="E179" s="31">
        <v>14</v>
      </c>
      <c r="F179" s="31">
        <v>12</v>
      </c>
      <c r="G179" s="31">
        <f t="shared" si="18"/>
        <v>168</v>
      </c>
      <c r="H179" s="31"/>
      <c r="I179" s="37">
        <v>365</v>
      </c>
      <c r="J179" s="38">
        <f t="shared" si="19"/>
        <v>0</v>
      </c>
      <c r="K179" s="39">
        <v>1360505</v>
      </c>
      <c r="L179" s="40">
        <v>555768</v>
      </c>
      <c r="M179" s="40">
        <f t="shared" si="20"/>
        <v>1916273</v>
      </c>
      <c r="T179" s="35"/>
      <c r="W179" s="28"/>
      <c r="X179" s="28"/>
      <c r="Y179" s="185"/>
      <c r="AK179" s="1"/>
      <c r="AL179" s="24"/>
    </row>
    <row r="180" spans="1:38" ht="15" customHeight="1" x14ac:dyDescent="0.25">
      <c r="A180" s="14"/>
      <c r="B180" s="36" t="s">
        <v>54</v>
      </c>
      <c r="C180" s="31" t="s">
        <v>39</v>
      </c>
      <c r="D180" s="31" t="s">
        <v>340</v>
      </c>
      <c r="E180" s="31">
        <v>4</v>
      </c>
      <c r="F180" s="31">
        <v>12</v>
      </c>
      <c r="G180" s="31">
        <f t="shared" si="18"/>
        <v>48</v>
      </c>
      <c r="H180" s="31"/>
      <c r="I180" s="37">
        <v>365</v>
      </c>
      <c r="J180" s="38">
        <f t="shared" si="19"/>
        <v>0</v>
      </c>
      <c r="K180" s="39">
        <v>576065</v>
      </c>
      <c r="L180" s="40">
        <v>0</v>
      </c>
      <c r="M180" s="40">
        <f t="shared" si="20"/>
        <v>576065</v>
      </c>
      <c r="T180" s="35"/>
      <c r="W180" s="28"/>
      <c r="X180" s="28"/>
      <c r="Y180" s="185"/>
      <c r="AK180" s="1"/>
      <c r="AL180" s="24"/>
    </row>
    <row r="181" spans="1:38" ht="15" customHeight="1" x14ac:dyDescent="0.25">
      <c r="A181" s="14"/>
      <c r="B181" s="36" t="s">
        <v>41</v>
      </c>
      <c r="C181" s="31" t="s">
        <v>39</v>
      </c>
      <c r="D181" s="31" t="s">
        <v>42</v>
      </c>
      <c r="E181" s="31">
        <v>51</v>
      </c>
      <c r="F181" s="31">
        <v>12</v>
      </c>
      <c r="G181" s="31">
        <f t="shared" si="18"/>
        <v>612</v>
      </c>
      <c r="H181" s="31"/>
      <c r="I181" s="37">
        <v>365</v>
      </c>
      <c r="J181" s="38">
        <f t="shared" si="19"/>
        <v>0</v>
      </c>
      <c r="K181" s="39">
        <v>1713605</v>
      </c>
      <c r="L181" s="40">
        <v>579954</v>
      </c>
      <c r="M181" s="40">
        <f t="shared" si="20"/>
        <v>2293559</v>
      </c>
      <c r="T181" s="35"/>
      <c r="W181" s="28"/>
      <c r="X181" s="28"/>
      <c r="Y181" s="185"/>
      <c r="AK181" s="1"/>
      <c r="AL181" s="24"/>
    </row>
    <row r="182" spans="1:38" ht="15" customHeight="1" x14ac:dyDescent="0.25">
      <c r="A182" s="14"/>
      <c r="B182" s="36" t="s">
        <v>41</v>
      </c>
      <c r="C182" s="31" t="s">
        <v>39</v>
      </c>
      <c r="D182" s="31" t="s">
        <v>340</v>
      </c>
      <c r="E182" s="31">
        <v>9</v>
      </c>
      <c r="F182" s="31">
        <v>12</v>
      </c>
      <c r="G182" s="31">
        <f t="shared" ref="G182:G184" si="21">E182*F182</f>
        <v>108</v>
      </c>
      <c r="H182" s="31"/>
      <c r="I182" s="37">
        <v>365</v>
      </c>
      <c r="J182" s="38">
        <f t="shared" ref="J182:J184" si="22">(H182*I182*24)</f>
        <v>0</v>
      </c>
      <c r="K182" s="39">
        <v>245863</v>
      </c>
      <c r="L182" s="40">
        <v>64825</v>
      </c>
      <c r="M182" s="40">
        <f t="shared" si="20"/>
        <v>310688</v>
      </c>
      <c r="T182" s="35"/>
      <c r="W182" s="28"/>
      <c r="X182" s="28"/>
      <c r="Y182" s="185"/>
      <c r="AK182" s="1"/>
      <c r="AL182" s="24"/>
    </row>
    <row r="183" spans="1:38" ht="15" customHeight="1" x14ac:dyDescent="0.25">
      <c r="A183" s="14"/>
      <c r="B183" s="36" t="s">
        <v>102</v>
      </c>
      <c r="C183" s="31" t="s">
        <v>39</v>
      </c>
      <c r="D183" s="31" t="s">
        <v>42</v>
      </c>
      <c r="E183" s="31">
        <v>14</v>
      </c>
      <c r="F183" s="31">
        <v>12</v>
      </c>
      <c r="G183" s="31">
        <f t="shared" si="21"/>
        <v>168</v>
      </c>
      <c r="H183" s="31"/>
      <c r="I183" s="37">
        <v>365</v>
      </c>
      <c r="J183" s="38">
        <f t="shared" si="22"/>
        <v>0</v>
      </c>
      <c r="K183" s="39">
        <v>53570</v>
      </c>
      <c r="L183" s="40">
        <v>60777</v>
      </c>
      <c r="M183" s="40">
        <f t="shared" si="20"/>
        <v>114347</v>
      </c>
      <c r="T183" s="35"/>
      <c r="W183" s="28"/>
      <c r="X183" s="28"/>
      <c r="Y183" s="185"/>
      <c r="AK183" s="1"/>
      <c r="AL183" s="24"/>
    </row>
    <row r="184" spans="1:38" ht="15" customHeight="1" x14ac:dyDescent="0.25">
      <c r="A184" s="14"/>
      <c r="B184" s="36" t="s">
        <v>102</v>
      </c>
      <c r="C184" s="31" t="s">
        <v>39</v>
      </c>
      <c r="D184" s="31" t="s">
        <v>340</v>
      </c>
      <c r="E184" s="31">
        <v>3</v>
      </c>
      <c r="F184" s="31">
        <v>12</v>
      </c>
      <c r="G184" s="31">
        <f t="shared" si="21"/>
        <v>36</v>
      </c>
      <c r="H184" s="31"/>
      <c r="I184" s="37">
        <v>365</v>
      </c>
      <c r="J184" s="38">
        <f t="shared" si="22"/>
        <v>0</v>
      </c>
      <c r="K184" s="39">
        <v>12940</v>
      </c>
      <c r="L184" s="40">
        <v>10582</v>
      </c>
      <c r="M184" s="40">
        <f t="shared" si="20"/>
        <v>23522</v>
      </c>
      <c r="T184" s="35"/>
      <c r="W184" s="28"/>
      <c r="X184" s="28"/>
      <c r="Y184" s="185"/>
      <c r="AK184" s="1"/>
      <c r="AL184" s="24"/>
    </row>
    <row r="185" spans="1:38" ht="15" customHeight="1" x14ac:dyDescent="0.25">
      <c r="A185" s="14"/>
      <c r="B185" s="36" t="s">
        <v>119</v>
      </c>
      <c r="C185" s="31" t="s">
        <v>39</v>
      </c>
      <c r="D185" s="31" t="s">
        <v>42</v>
      </c>
      <c r="E185" s="31">
        <v>12</v>
      </c>
      <c r="F185" s="31">
        <v>12</v>
      </c>
      <c r="G185" s="31">
        <f t="shared" si="18"/>
        <v>144</v>
      </c>
      <c r="H185" s="31"/>
      <c r="I185" s="37">
        <v>365</v>
      </c>
      <c r="J185" s="38">
        <f t="shared" si="19"/>
        <v>0</v>
      </c>
      <c r="K185" s="39">
        <v>3637</v>
      </c>
      <c r="L185" s="40">
        <v>156100</v>
      </c>
      <c r="M185" s="40">
        <f t="shared" si="20"/>
        <v>159737</v>
      </c>
      <c r="T185" s="35"/>
      <c r="W185" s="28"/>
      <c r="X185" s="28"/>
      <c r="Y185" s="185"/>
      <c r="AK185" s="1"/>
      <c r="AL185" s="24"/>
    </row>
    <row r="186" spans="1:38" ht="15" customHeight="1" x14ac:dyDescent="0.25">
      <c r="A186" s="14"/>
      <c r="B186" s="36" t="s">
        <v>119</v>
      </c>
      <c r="C186" s="31" t="s">
        <v>39</v>
      </c>
      <c r="D186" s="31" t="s">
        <v>340</v>
      </c>
      <c r="E186" s="31">
        <v>1</v>
      </c>
      <c r="F186" s="31">
        <v>12</v>
      </c>
      <c r="G186" s="31">
        <f t="shared" si="18"/>
        <v>12</v>
      </c>
      <c r="H186" s="31"/>
      <c r="I186" s="37">
        <v>365</v>
      </c>
      <c r="J186" s="38">
        <f t="shared" si="19"/>
        <v>0</v>
      </c>
      <c r="K186" s="39">
        <v>2681</v>
      </c>
      <c r="L186" s="40">
        <v>298</v>
      </c>
      <c r="M186" s="40">
        <f t="shared" si="20"/>
        <v>2979</v>
      </c>
      <c r="T186" s="35"/>
      <c r="W186" s="28"/>
      <c r="X186" s="28"/>
      <c r="Y186" s="185"/>
      <c r="AK186" s="1"/>
      <c r="AL186" s="24"/>
    </row>
    <row r="187" spans="1:38" ht="15" customHeight="1" x14ac:dyDescent="0.25">
      <c r="A187" s="14"/>
      <c r="B187" s="36" t="s">
        <v>46</v>
      </c>
      <c r="C187" s="31" t="s">
        <v>135</v>
      </c>
      <c r="D187" s="31" t="s">
        <v>42</v>
      </c>
      <c r="E187" s="31">
        <v>3</v>
      </c>
      <c r="F187" s="31">
        <v>12</v>
      </c>
      <c r="G187" s="31">
        <f t="shared" si="18"/>
        <v>36</v>
      </c>
      <c r="H187" s="31">
        <v>456</v>
      </c>
      <c r="I187" s="37">
        <v>365</v>
      </c>
      <c r="J187" s="38">
        <f t="shared" si="19"/>
        <v>3994560</v>
      </c>
      <c r="K187" s="39">
        <v>556242</v>
      </c>
      <c r="L187" s="40">
        <v>0</v>
      </c>
      <c r="M187" s="40">
        <f t="shared" si="20"/>
        <v>556242</v>
      </c>
      <c r="T187" s="35"/>
      <c r="W187" s="28"/>
      <c r="X187" s="28"/>
      <c r="Y187" s="185"/>
      <c r="AK187" s="1"/>
      <c r="AL187" s="24"/>
    </row>
    <row r="188" spans="1:38" ht="15" customHeight="1" x14ac:dyDescent="0.25">
      <c r="A188" s="14"/>
      <c r="B188" s="36" t="s">
        <v>41</v>
      </c>
      <c r="C188" s="31" t="s">
        <v>135</v>
      </c>
      <c r="D188" s="31" t="s">
        <v>42</v>
      </c>
      <c r="E188" s="31">
        <v>1</v>
      </c>
      <c r="F188" s="31">
        <v>12</v>
      </c>
      <c r="G188" s="31">
        <f t="shared" si="18"/>
        <v>12</v>
      </c>
      <c r="H188" s="31"/>
      <c r="I188" s="37">
        <v>365</v>
      </c>
      <c r="J188" s="38">
        <f t="shared" si="19"/>
        <v>0</v>
      </c>
      <c r="K188" s="39">
        <v>0</v>
      </c>
      <c r="L188" s="40">
        <v>26206</v>
      </c>
      <c r="M188" s="40">
        <f t="shared" si="20"/>
        <v>26206</v>
      </c>
      <c r="T188" s="35"/>
      <c r="W188" s="28"/>
      <c r="X188" s="28"/>
      <c r="Y188" s="185"/>
      <c r="AK188" s="1"/>
      <c r="AL188" s="24"/>
    </row>
    <row r="189" spans="1:38" ht="15" customHeight="1" x14ac:dyDescent="0.25">
      <c r="A189" s="14"/>
      <c r="B189" s="36" t="s">
        <v>119</v>
      </c>
      <c r="C189" s="31" t="s">
        <v>135</v>
      </c>
      <c r="D189" s="31" t="s">
        <v>42</v>
      </c>
      <c r="E189" s="31">
        <v>1</v>
      </c>
      <c r="F189" s="31">
        <v>12</v>
      </c>
      <c r="G189" s="31">
        <f t="shared" si="18"/>
        <v>12</v>
      </c>
      <c r="H189" s="31"/>
      <c r="I189" s="37">
        <v>365</v>
      </c>
      <c r="J189" s="38">
        <f t="shared" si="19"/>
        <v>0</v>
      </c>
      <c r="K189" s="39">
        <v>95</v>
      </c>
      <c r="L189" s="40">
        <v>0</v>
      </c>
      <c r="M189" s="40">
        <f t="shared" si="20"/>
        <v>95</v>
      </c>
      <c r="T189" s="35"/>
      <c r="W189" s="28"/>
      <c r="X189" s="28"/>
      <c r="Y189" s="185"/>
      <c r="AK189" s="1"/>
      <c r="AL189" s="24"/>
    </row>
    <row r="190" spans="1:38" ht="15" customHeight="1" x14ac:dyDescent="0.25">
      <c r="A190" s="14"/>
      <c r="B190" s="36" t="s">
        <v>46</v>
      </c>
      <c r="C190" s="31" t="s">
        <v>53</v>
      </c>
      <c r="D190" s="31" t="s">
        <v>42</v>
      </c>
      <c r="E190" s="31">
        <v>6</v>
      </c>
      <c r="F190" s="31">
        <v>12</v>
      </c>
      <c r="G190" s="31">
        <f t="shared" si="18"/>
        <v>72</v>
      </c>
      <c r="H190" s="31">
        <v>1775</v>
      </c>
      <c r="I190" s="37">
        <v>365</v>
      </c>
      <c r="J190" s="38">
        <f t="shared" si="19"/>
        <v>15549000</v>
      </c>
      <c r="K190" s="40">
        <v>1406113</v>
      </c>
      <c r="L190" s="40">
        <v>891181</v>
      </c>
      <c r="M190" s="40">
        <f t="shared" si="20"/>
        <v>2297294</v>
      </c>
      <c r="T190" s="35"/>
      <c r="W190" s="28"/>
      <c r="X190" s="28"/>
      <c r="Y190" s="185"/>
      <c r="AK190" s="1"/>
      <c r="AL190" s="24"/>
    </row>
    <row r="191" spans="1:38" ht="15" customHeight="1" x14ac:dyDescent="0.25">
      <c r="A191" s="14"/>
      <c r="B191" s="36" t="s">
        <v>46</v>
      </c>
      <c r="C191" s="31" t="s">
        <v>53</v>
      </c>
      <c r="D191" s="31" t="s">
        <v>340</v>
      </c>
      <c r="E191" s="31">
        <v>3</v>
      </c>
      <c r="F191" s="31">
        <v>12</v>
      </c>
      <c r="G191" s="31">
        <f t="shared" si="18"/>
        <v>36</v>
      </c>
      <c r="H191" s="31">
        <v>580</v>
      </c>
      <c r="I191" s="37">
        <v>365</v>
      </c>
      <c r="J191" s="38">
        <f t="shared" si="19"/>
        <v>5080800</v>
      </c>
      <c r="K191" s="40">
        <v>471118</v>
      </c>
      <c r="L191" s="40">
        <v>443048</v>
      </c>
      <c r="M191" s="40">
        <f t="shared" si="20"/>
        <v>914166</v>
      </c>
      <c r="T191" s="35"/>
      <c r="W191" s="28"/>
      <c r="X191" s="28"/>
      <c r="Y191" s="185"/>
      <c r="AK191" s="1"/>
      <c r="AL191" s="24"/>
    </row>
    <row r="192" spans="1:38" ht="15" customHeight="1" x14ac:dyDescent="0.25">
      <c r="A192" s="14"/>
      <c r="B192" s="36" t="s">
        <v>54</v>
      </c>
      <c r="C192" s="31" t="s">
        <v>53</v>
      </c>
      <c r="D192" s="31" t="s">
        <v>42</v>
      </c>
      <c r="E192" s="31">
        <v>3</v>
      </c>
      <c r="F192" s="31">
        <v>12</v>
      </c>
      <c r="G192" s="31">
        <f t="shared" si="18"/>
        <v>36</v>
      </c>
      <c r="H192" s="31"/>
      <c r="I192" s="37">
        <v>365</v>
      </c>
      <c r="J192" s="38">
        <f t="shared" si="19"/>
        <v>0</v>
      </c>
      <c r="K192" s="39">
        <v>514255</v>
      </c>
      <c r="L192" s="40">
        <v>0</v>
      </c>
      <c r="M192" s="40">
        <f t="shared" si="20"/>
        <v>514255</v>
      </c>
      <c r="T192" s="35"/>
      <c r="W192" s="28"/>
      <c r="X192" s="28"/>
      <c r="Y192" s="185"/>
      <c r="AK192" s="1"/>
      <c r="AL192" s="24"/>
    </row>
    <row r="193" spans="1:40" ht="15" customHeight="1" x14ac:dyDescent="0.25">
      <c r="A193" s="14"/>
      <c r="B193" s="36" t="s">
        <v>41</v>
      </c>
      <c r="C193" s="31" t="s">
        <v>53</v>
      </c>
      <c r="D193" s="31" t="s">
        <v>42</v>
      </c>
      <c r="E193" s="38">
        <v>4</v>
      </c>
      <c r="F193" s="38">
        <v>12</v>
      </c>
      <c r="G193" s="38">
        <f t="shared" si="18"/>
        <v>48</v>
      </c>
      <c r="H193" s="38"/>
      <c r="I193" s="37">
        <v>365</v>
      </c>
      <c r="J193" s="38">
        <f t="shared" si="19"/>
        <v>0</v>
      </c>
      <c r="K193" s="41">
        <v>309345</v>
      </c>
      <c r="L193" s="38">
        <v>107183</v>
      </c>
      <c r="M193" s="40">
        <f t="shared" si="20"/>
        <v>416528</v>
      </c>
      <c r="N193" s="2"/>
      <c r="T193" s="35"/>
      <c r="W193" s="28"/>
      <c r="X193" s="28"/>
      <c r="Y193" s="185"/>
      <c r="AK193" s="1"/>
      <c r="AL193" s="24"/>
    </row>
    <row r="194" spans="1:40" ht="15" customHeight="1" x14ac:dyDescent="0.25">
      <c r="A194" s="14"/>
      <c r="B194" s="36" t="s">
        <v>41</v>
      </c>
      <c r="C194" s="31" t="s">
        <v>53</v>
      </c>
      <c r="D194" s="31" t="s">
        <v>340</v>
      </c>
      <c r="E194" s="38">
        <v>2</v>
      </c>
      <c r="F194" s="38">
        <v>12</v>
      </c>
      <c r="G194" s="38">
        <f t="shared" si="18"/>
        <v>24</v>
      </c>
      <c r="H194" s="38"/>
      <c r="I194" s="37">
        <v>365</v>
      </c>
      <c r="J194" s="38">
        <f t="shared" si="19"/>
        <v>0</v>
      </c>
      <c r="K194" s="41">
        <v>12425</v>
      </c>
      <c r="L194" s="38">
        <v>65962</v>
      </c>
      <c r="M194" s="40">
        <f t="shared" si="20"/>
        <v>78387</v>
      </c>
      <c r="T194" s="35"/>
      <c r="W194" s="28"/>
      <c r="X194" s="28"/>
      <c r="Y194" s="185"/>
      <c r="AK194" s="1"/>
      <c r="AL194" s="24"/>
    </row>
    <row r="195" spans="1:40" ht="15" customHeight="1" x14ac:dyDescent="0.25">
      <c r="A195" s="25"/>
      <c r="B195" s="36" t="s">
        <v>102</v>
      </c>
      <c r="C195" s="31" t="s">
        <v>53</v>
      </c>
      <c r="D195" s="31" t="s">
        <v>340</v>
      </c>
      <c r="E195" s="38">
        <v>1</v>
      </c>
      <c r="F195" s="38">
        <v>12</v>
      </c>
      <c r="G195" s="38">
        <f t="shared" si="18"/>
        <v>12</v>
      </c>
      <c r="H195" s="38"/>
      <c r="I195" s="37">
        <v>365</v>
      </c>
      <c r="J195" s="38">
        <f t="shared" si="19"/>
        <v>0</v>
      </c>
      <c r="K195" s="41">
        <v>0</v>
      </c>
      <c r="L195" s="38">
        <v>7620</v>
      </c>
      <c r="M195" s="40">
        <f t="shared" si="20"/>
        <v>7620</v>
      </c>
      <c r="T195" s="35"/>
      <c r="W195" s="28"/>
      <c r="X195" s="28"/>
      <c r="Y195" s="185"/>
      <c r="AK195" s="1"/>
      <c r="AL195" s="24"/>
    </row>
    <row r="196" spans="1:40" s="35" customFormat="1" ht="15" customHeight="1" x14ac:dyDescent="0.25">
      <c r="A196" s="4"/>
      <c r="B196" s="42"/>
      <c r="C196" s="43"/>
      <c r="D196" s="43"/>
      <c r="E196" s="44">
        <f>SUBTOTAL(9,E177:E195)</f>
        <v>166</v>
      </c>
      <c r="F196" s="44" t="s">
        <v>635</v>
      </c>
      <c r="G196" s="44">
        <f>SUBTOTAL(9,G177:G195)</f>
        <v>1992</v>
      </c>
      <c r="H196" s="44">
        <f>SUBTOTAL(9,H177:H191)</f>
        <v>12047</v>
      </c>
      <c r="I196" s="45" t="s">
        <v>635</v>
      </c>
      <c r="J196" s="44">
        <f>SUBTOTAL(9,J177:J195)</f>
        <v>105531720</v>
      </c>
      <c r="K196" s="46">
        <f>SUBTOTAL(9,K177:K195)</f>
        <v>15754959</v>
      </c>
      <c r="L196" s="44">
        <f>SUBTOTAL(9,L177:L195)</f>
        <v>5202800</v>
      </c>
      <c r="M196" s="44">
        <f>SUM(M177:M195)</f>
        <v>20957759</v>
      </c>
      <c r="N196" s="47"/>
      <c r="O196" s="48"/>
      <c r="P196" s="4"/>
      <c r="Q196" s="4"/>
      <c r="R196" s="4"/>
      <c r="S196" s="4"/>
      <c r="U196" s="4"/>
      <c r="V196" s="4"/>
      <c r="W196" s="48"/>
      <c r="X196" s="48"/>
      <c r="Y196" s="186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49"/>
      <c r="AL196" s="4"/>
      <c r="AM196" s="4"/>
      <c r="AN196" s="4"/>
    </row>
    <row r="197" spans="1:40" x14ac:dyDescent="0.25">
      <c r="B197" s="51"/>
      <c r="C197" s="27"/>
      <c r="D197" s="27"/>
      <c r="E197" s="27"/>
      <c r="F197" s="27"/>
      <c r="G197" s="27"/>
      <c r="H197" s="27"/>
      <c r="I197" s="27"/>
      <c r="J197" s="52"/>
      <c r="K197" s="27"/>
      <c r="L197" s="27"/>
    </row>
    <row r="198" spans="1:40" x14ac:dyDescent="0.25">
      <c r="K198" s="177"/>
      <c r="L198" s="27"/>
    </row>
    <row r="199" spans="1:40" x14ac:dyDescent="0.25">
      <c r="B199" s="178"/>
      <c r="L199" s="27"/>
    </row>
    <row r="200" spans="1:40" x14ac:dyDescent="0.25">
      <c r="B200" s="178"/>
      <c r="L200" s="27"/>
    </row>
  </sheetData>
  <autoFilter ref="A2:HN170">
    <filterColumn colId="4" showButton="0"/>
    <filterColumn colId="5" showButton="0"/>
    <filterColumn colId="7" showButton="0"/>
    <filterColumn colId="17" showButton="0"/>
    <filterColumn colId="21" showButton="0"/>
    <filterColumn colId="38" showButton="0"/>
  </autoFilter>
  <mergeCells count="193">
    <mergeCell ref="T159:T162"/>
    <mergeCell ref="AB159:AD159"/>
    <mergeCell ref="AI159:AJ159"/>
    <mergeCell ref="AB160:AC160"/>
    <mergeCell ref="AB161:AD161"/>
    <mergeCell ref="AG161:AH161"/>
    <mergeCell ref="AI161:AJ161"/>
    <mergeCell ref="T163:T169"/>
    <mergeCell ref="AI166:AK166"/>
    <mergeCell ref="AH167:AK167"/>
    <mergeCell ref="AH168:AK168"/>
    <mergeCell ref="AJ146:AK146"/>
    <mergeCell ref="T147:T149"/>
    <mergeCell ref="T150:T152"/>
    <mergeCell ref="AB150:AK150"/>
    <mergeCell ref="AB151:AD151"/>
    <mergeCell ref="AE151:AF151"/>
    <mergeCell ref="AJ151:AK151"/>
    <mergeCell ref="T153:T158"/>
    <mergeCell ref="AA153:AB153"/>
    <mergeCell ref="AC153:AD153"/>
    <mergeCell ref="AE153:AF153"/>
    <mergeCell ref="AA154:AB154"/>
    <mergeCell ref="AC154:AD154"/>
    <mergeCell ref="AE154:AF154"/>
    <mergeCell ref="AG154:AH154"/>
    <mergeCell ref="AJ154:AK154"/>
    <mergeCell ref="Z157:AB157"/>
    <mergeCell ref="AC157:AD157"/>
    <mergeCell ref="Z158:AC158"/>
    <mergeCell ref="AI158:AJ158"/>
    <mergeCell ref="AA138:AB138"/>
    <mergeCell ref="AD138:AF138"/>
    <mergeCell ref="AG138:AH138"/>
    <mergeCell ref="AJ138:AK138"/>
    <mergeCell ref="T140:T146"/>
    <mergeCell ref="AB140:AD140"/>
    <mergeCell ref="AE140:AK140"/>
    <mergeCell ref="Z141:AA141"/>
    <mergeCell ref="AB141:AK141"/>
    <mergeCell ref="Z142:AA142"/>
    <mergeCell ref="AB142:AD142"/>
    <mergeCell ref="AE142:AK142"/>
    <mergeCell ref="AB143:AC143"/>
    <mergeCell ref="AD143:AK143"/>
    <mergeCell ref="AB144:AD144"/>
    <mergeCell ref="AF144:AH144"/>
    <mergeCell ref="AI144:AJ144"/>
    <mergeCell ref="Z145:AA145"/>
    <mergeCell ref="AB145:AD145"/>
    <mergeCell ref="AE145:AK145"/>
    <mergeCell ref="AA146:AB146"/>
    <mergeCell ref="AC146:AE146"/>
    <mergeCell ref="AF146:AG146"/>
    <mergeCell ref="AH146:AI146"/>
    <mergeCell ref="AB133:AC133"/>
    <mergeCell ref="T134:T137"/>
    <mergeCell ref="Z134:AD134"/>
    <mergeCell ref="AE134:AK134"/>
    <mergeCell ref="Z135:AB135"/>
    <mergeCell ref="AF135:AG135"/>
    <mergeCell ref="AI135:AK135"/>
    <mergeCell ref="AB136:AC136"/>
    <mergeCell ref="AD136:AE136"/>
    <mergeCell ref="AF136:AG136"/>
    <mergeCell ref="AI136:AK136"/>
    <mergeCell ref="T71:T73"/>
    <mergeCell ref="Z58:AC58"/>
    <mergeCell ref="AF67:AK67"/>
    <mergeCell ref="AH68:AI68"/>
    <mergeCell ref="AJ68:AK68"/>
    <mergeCell ref="AF131:AK131"/>
    <mergeCell ref="AD98:AE98"/>
    <mergeCell ref="AF98:AG98"/>
    <mergeCell ref="AF118:AG118"/>
    <mergeCell ref="AF92:AG92"/>
    <mergeCell ref="AH92:AI92"/>
    <mergeCell ref="AH130:AK130"/>
    <mergeCell ref="AE130:AG130"/>
    <mergeCell ref="AE120:AK120"/>
    <mergeCell ref="AF126:AG126"/>
    <mergeCell ref="AH126:AI126"/>
    <mergeCell ref="AJ126:AK126"/>
    <mergeCell ref="AH121:AI121"/>
    <mergeCell ref="AJ121:AK121"/>
    <mergeCell ref="AF121:AG121"/>
    <mergeCell ref="AH129:AK129"/>
    <mergeCell ref="AH122:AI122"/>
    <mergeCell ref="T43:T58"/>
    <mergeCell ref="AI118:AK118"/>
    <mergeCell ref="AE45:AG45"/>
    <mergeCell ref="AH45:AJ45"/>
    <mergeCell ref="AG69:AH69"/>
    <mergeCell ref="AD57:AG57"/>
    <mergeCell ref="AG55:AH55"/>
    <mergeCell ref="AI55:AJ55"/>
    <mergeCell ref="AE56:AH56"/>
    <mergeCell ref="AH58:AK58"/>
    <mergeCell ref="AH76:AI76"/>
    <mergeCell ref="AD58:AG58"/>
    <mergeCell ref="AI53:AJ53"/>
    <mergeCell ref="AF53:AH53"/>
    <mergeCell ref="AH51:AI51"/>
    <mergeCell ref="AI69:AK69"/>
    <mergeCell ref="AG75:AH75"/>
    <mergeCell ref="AH46:AI46"/>
    <mergeCell ref="AF46:AG46"/>
    <mergeCell ref="AJ46:AK46"/>
    <mergeCell ref="AD101:AF101"/>
    <mergeCell ref="AG101:AI101"/>
    <mergeCell ref="AI117:AJ117"/>
    <mergeCell ref="AE93:AF93"/>
    <mergeCell ref="AG93:AH93"/>
    <mergeCell ref="AI93:AJ93"/>
    <mergeCell ref="AH96:AI96"/>
    <mergeCell ref="AD96:AE96"/>
    <mergeCell ref="AJ96:AK96"/>
    <mergeCell ref="AF96:AG96"/>
    <mergeCell ref="AE117:AF117"/>
    <mergeCell ref="AG117:AH117"/>
    <mergeCell ref="AG114:AK114"/>
    <mergeCell ref="AJ98:AK98"/>
    <mergeCell ref="T99:T132"/>
    <mergeCell ref="AJ97:AK97"/>
    <mergeCell ref="AG97:AH97"/>
    <mergeCell ref="AE97:AF97"/>
    <mergeCell ref="AG80:AH80"/>
    <mergeCell ref="AI80:AJ80"/>
    <mergeCell ref="AH78:AI78"/>
    <mergeCell ref="AG79:AH79"/>
    <mergeCell ref="T4:T6"/>
    <mergeCell ref="AE33:AK33"/>
    <mergeCell ref="AH89:AI89"/>
    <mergeCell ref="T86:T98"/>
    <mergeCell ref="T59:T70"/>
    <mergeCell ref="T31:T34"/>
    <mergeCell ref="T7:T18"/>
    <mergeCell ref="T35:T38"/>
    <mergeCell ref="T39:T42"/>
    <mergeCell ref="AC42:AD42"/>
    <mergeCell ref="AE42:AF42"/>
    <mergeCell ref="AH98:AI98"/>
    <mergeCell ref="AH64:AI64"/>
    <mergeCell ref="AG42:AH42"/>
    <mergeCell ref="AI42:AK42"/>
    <mergeCell ref="AE68:AG68"/>
    <mergeCell ref="AF91:AH91"/>
    <mergeCell ref="AJ88:AK88"/>
    <mergeCell ref="AF88:AG88"/>
    <mergeCell ref="T74:T85"/>
    <mergeCell ref="AJ89:AK89"/>
    <mergeCell ref="Z39:AB39"/>
    <mergeCell ref="AE69:AF69"/>
    <mergeCell ref="AB41:AK41"/>
    <mergeCell ref="AB4:AC4"/>
    <mergeCell ref="AD4:AE4"/>
    <mergeCell ref="AF4:AG4"/>
    <mergeCell ref="AH4:AI4"/>
    <mergeCell ref="AJ4:AK4"/>
    <mergeCell ref="AJ14:AK14"/>
    <mergeCell ref="AF21:AK21"/>
    <mergeCell ref="AJ22:AK22"/>
    <mergeCell ref="AG22:AI22"/>
    <mergeCell ref="AF27:AG27"/>
    <mergeCell ref="AH27:AI27"/>
    <mergeCell ref="AH25:AI25"/>
    <mergeCell ref="AJ25:AK25"/>
    <mergeCell ref="AI39:AK39"/>
    <mergeCell ref="AF24:AK24"/>
    <mergeCell ref="T19:T30"/>
    <mergeCell ref="A1:AN1"/>
    <mergeCell ref="AM2:AN2"/>
    <mergeCell ref="A2:A3"/>
    <mergeCell ref="B2:B3"/>
    <mergeCell ref="C2:C3"/>
    <mergeCell ref="D2:D3"/>
    <mergeCell ref="J2:J3"/>
    <mergeCell ref="E2:G2"/>
    <mergeCell ref="H2:I2"/>
    <mergeCell ref="Q2:Q3"/>
    <mergeCell ref="R2:S3"/>
    <mergeCell ref="P2:P3"/>
    <mergeCell ref="O2:O3"/>
    <mergeCell ref="U2:U3"/>
    <mergeCell ref="Y2:Y3"/>
    <mergeCell ref="V2:W2"/>
    <mergeCell ref="X2:X3"/>
    <mergeCell ref="K2:K3"/>
    <mergeCell ref="L2:L3"/>
    <mergeCell ref="M2:M3"/>
    <mergeCell ref="N2:N3"/>
    <mergeCell ref="T2:T3"/>
    <mergeCell ref="AL2:AL3"/>
  </mergeCells>
  <phoneticPr fontId="2" type="noConversion"/>
  <conditionalFormatting sqref="P73">
    <cfRule type="duplicateValues" dxfId="11" priority="9"/>
  </conditionalFormatting>
  <conditionalFormatting sqref="P99:P131">
    <cfRule type="duplicateValues" dxfId="10" priority="14"/>
  </conditionalFormatting>
  <conditionalFormatting sqref="P132">
    <cfRule type="duplicateValues" dxfId="9" priority="11"/>
  </conditionalFormatting>
  <conditionalFormatting sqref="P156">
    <cfRule type="duplicateValues" dxfId="8" priority="6"/>
  </conditionalFormatting>
  <conditionalFormatting sqref="P160">
    <cfRule type="duplicateValues" dxfId="7" priority="7"/>
  </conditionalFormatting>
  <conditionalFormatting sqref="P163">
    <cfRule type="duplicateValues" dxfId="6" priority="5"/>
  </conditionalFormatting>
  <conditionalFormatting sqref="P164">
    <cfRule type="duplicateValues" dxfId="5" priority="4"/>
  </conditionalFormatting>
  <conditionalFormatting sqref="P165:P166">
    <cfRule type="duplicateValues" dxfId="4" priority="3"/>
  </conditionalFormatting>
  <conditionalFormatting sqref="P167">
    <cfRule type="duplicateValues" dxfId="3" priority="2"/>
  </conditionalFormatting>
  <conditionalFormatting sqref="P168">
    <cfRule type="duplicateValues" dxfId="2" priority="8"/>
  </conditionalFormatting>
  <conditionalFormatting sqref="P169">
    <cfRule type="duplicateValues" dxfId="1" priority="1"/>
  </conditionalFormatting>
  <conditionalFormatting sqref="P170:P1048576 P98 P1:P56 P58:P72 P74:P94">
    <cfRule type="duplicateValues" dxfId="0" priority="13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Marta Szymańska</cp:lastModifiedBy>
  <cp:lastPrinted>2024-09-11T11:06:34Z</cp:lastPrinted>
  <dcterms:created xsi:type="dcterms:W3CDTF">2015-06-05T18:17:20Z</dcterms:created>
  <dcterms:modified xsi:type="dcterms:W3CDTF">2024-10-09T05:58:30Z</dcterms:modified>
</cp:coreProperties>
</file>