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tabRatio="854" firstSheet="1" activeTab="8"/>
  </bookViews>
  <sheets>
    <sheet name="ZESTAWIENIE" sheetId="1" r:id="rId1"/>
    <sheet name="1.b.drogowa w pasie dr" sheetId="2" r:id="rId2"/>
    <sheet name="2.kan deszcz w pasie dr" sheetId="3" r:id="rId3"/>
    <sheet name="3. żelbet płyta odciąż w pasie " sheetId="4" r:id="rId4"/>
    <sheet name="4. br drog poza pasem dr" sheetId="5" r:id="rId5"/>
    <sheet name="5.br drog poza pasem - dren" sheetId="6" r:id="rId6"/>
    <sheet name="6.br konst poza pasem- ogrodze" sheetId="7" r:id="rId7"/>
    <sheet name="7.br konstr poza pasem - mur" sheetId="8" r:id="rId8"/>
    <sheet name="8.Oświetlenie" sheetId="9" r:id="rId9"/>
  </sheets>
  <definedNames/>
  <calcPr fullCalcOnLoad="1"/>
</workbook>
</file>

<file path=xl/sharedStrings.xml><?xml version="1.0" encoding="utf-8"?>
<sst xmlns="http://schemas.openxmlformats.org/spreadsheetml/2006/main" count="1078" uniqueCount="528">
  <si>
    <t>NAZWA INWESTYCJI</t>
  </si>
  <si>
    <t>Przebudowa drogi w granicach pasa drogowego polegająca na przebudowie jezdni, chodników, zjazdów odwodnienia oraz budowie ścieżki rowerowej.</t>
  </si>
  <si>
    <t>ADRES INWESTYCJI</t>
  </si>
  <si>
    <t>Miasto Grudziądz, ul. Rybacka</t>
  </si>
  <si>
    <t>INWESTOR</t>
  </si>
  <si>
    <t>Zarząd dróg Miejskich w Grudziądzu</t>
  </si>
  <si>
    <t>ADRES INWESTORA</t>
  </si>
  <si>
    <t>ul. Ludwika Waryńskiego 34a</t>
  </si>
  <si>
    <t>BRANŻA</t>
  </si>
  <si>
    <t>DROGOWA</t>
  </si>
  <si>
    <t>Wartość kosztorysowa robót bez podatku VAT</t>
  </si>
  <si>
    <t>Podatek VAT</t>
  </si>
  <si>
    <t>Ogółem wartość kosztorysowa robót</t>
  </si>
  <si>
    <t>Lp.</t>
  </si>
  <si>
    <t>Roboty przygotowawcze</t>
  </si>
  <si>
    <t>Roboty ziemne</t>
  </si>
  <si>
    <t>Podbudowy</t>
  </si>
  <si>
    <t>Nawierzchnie</t>
  </si>
  <si>
    <t>Elementy ulic</t>
  </si>
  <si>
    <t>Zieleń drogowa</t>
  </si>
  <si>
    <t>Urządzenia bezpieczeństwa ruchu</t>
  </si>
  <si>
    <t>D-10.00.00 - Roboty inne</t>
  </si>
  <si>
    <t>Nr spec.techn.</t>
  </si>
  <si>
    <t>Opis</t>
  </si>
  <si>
    <t>Jedn.obm.</t>
  </si>
  <si>
    <t>Ilość</t>
  </si>
  <si>
    <t>Cena jedn.</t>
  </si>
  <si>
    <t>Wartość</t>
  </si>
  <si>
    <t>1.1</t>
  </si>
  <si>
    <t>Roboty geodezyjne</t>
  </si>
  <si>
    <t>1.1.1</t>
  </si>
  <si>
    <t>D-01.01.01a</t>
  </si>
  <si>
    <t>Roboty pomiarowe przy liniowych robotach ziemnych - trasa dróg w terenie równinnym</t>
  </si>
  <si>
    <t>km</t>
  </si>
  <si>
    <t>1.1.2</t>
  </si>
  <si>
    <t>Powykonawcza inwentaryzacja geodezyjna</t>
  </si>
  <si>
    <t>1.2</t>
  </si>
  <si>
    <t>Wycinka drzew</t>
  </si>
  <si>
    <t>1.2.1</t>
  </si>
  <si>
    <t>D-01.02.01</t>
  </si>
  <si>
    <t>Mechaniczne ścinanie drzew z karczowaniem pni o średnicy 26-35 cm wraz z wywozem na odległość 5 km.</t>
  </si>
  <si>
    <t>szt.</t>
  </si>
  <si>
    <t>1.3</t>
  </si>
  <si>
    <t>Roboty rozbiórkowe</t>
  </si>
  <si>
    <t>1.3.1</t>
  </si>
  <si>
    <t>D-01.02.04</t>
  </si>
  <si>
    <t>Rozebranie nawierzchni jezdni z mieszanek mineralno-bitumicznych o grubości 6 cm</t>
  </si>
  <si>
    <t>m2</t>
  </si>
  <si>
    <t>1.3.2</t>
  </si>
  <si>
    <t>Rozebranie nawierzchni chodników i zjazdów z mieszanek mineralno-bitumicznych o grubości 4 cm</t>
  </si>
  <si>
    <t>1.3.3</t>
  </si>
  <si>
    <t>Wywóz gruzu bitumicznego pojazdami samowyładowczymi na odległość do 10 km z załadunkiem mechanicznym</t>
  </si>
  <si>
    <t>t</t>
  </si>
  <si>
    <t>1.3.4</t>
  </si>
  <si>
    <t>D-05.03.11</t>
  </si>
  <si>
    <t>Frezowanie nawierzchni bitumicznej o gr. 4 cm z wywozem materiału z rozbiórki na odl. do 1 km</t>
  </si>
  <si>
    <t>1.3.5</t>
  </si>
  <si>
    <t>Dodatek za transport na każde dalsze 0.5 km - dodatkowo 9 km</t>
  </si>
  <si>
    <t>Krotność = 18</t>
  </si>
  <si>
    <t>1.3.6</t>
  </si>
  <si>
    <t>Rozebranie nawierzchni z bruku o wysokości 18 cm.</t>
  </si>
  <si>
    <t>1.3.7</t>
  </si>
  <si>
    <t>Rozebranie zjazdów z kostki kamiennej rzędowej o wysokości 16 cm na podsypce cementowo-piaskowej.</t>
  </si>
  <si>
    <t>1.3.8</t>
  </si>
  <si>
    <t>Wywóz kostki kamiennej i brukowca na plac Inwestora pojazdami samowyładowczymi na odległość do 10 km z załadunkiem mechanicznym</t>
  </si>
  <si>
    <t>1.3.9</t>
  </si>
  <si>
    <t>Rozebranie chodników i zjazdów z płytek betonowych 25x25x3 cm na podsypce cementowo-piaskowej - 50% gruz</t>
  </si>
  <si>
    <t>1.3.10</t>
  </si>
  <si>
    <t>Rozebranie chodników i zjazdów z płytek betonowych 35x35x5 cm na podsypce cementowo-piaskowej - 50% gruz</t>
  </si>
  <si>
    <t>1.3.11</t>
  </si>
  <si>
    <t>Rozebranie chodników i zjazdu z kostki betonowej gr. 6 cm na podsypce cementowo-piaskowej - 10% gruz</t>
  </si>
  <si>
    <t>1.3.12</t>
  </si>
  <si>
    <t>Rozebranie podbudowy betonowej o grubości 10 cm</t>
  </si>
  <si>
    <t>Krotność = 0,84</t>
  </si>
  <si>
    <t>1.3.13</t>
  </si>
  <si>
    <t>Rozebranie obrzeży 8x30 cm na podsypce piaskowej</t>
  </si>
  <si>
    <t>m</t>
  </si>
  <si>
    <t>1.3.14</t>
  </si>
  <si>
    <t>Rozebranie krawężników betonowych 15x30 cm na podsypce cementowo-piaskowej - 100% gruz</t>
  </si>
  <si>
    <t>1.3.15</t>
  </si>
  <si>
    <t>Rozebranie krawężników kamiennych 20x35 cm na podsypce cementowo-piaskowej - krawężniki do odzysku</t>
  </si>
  <si>
    <t>1.3.16</t>
  </si>
  <si>
    <t>Rozebranie ław pod krawężniki i obrzeża z betonu</t>
  </si>
  <si>
    <t>m3</t>
  </si>
  <si>
    <t>1.3.17</t>
  </si>
  <si>
    <t>Wywóz materiału z rozbiórki samochodami samowyładowczymi na odległość do 10 km z załadunkiem mechanicznym</t>
  </si>
  <si>
    <t>1.3.18</t>
  </si>
  <si>
    <t>Rozebranie podsypki piaskowej spod jezdni wykonywane ładowarkami kołowymi o poj. łyżki 2,50 m3 z transportem samochodami samowył. na odl. do 10 km</t>
  </si>
  <si>
    <t>1.3.19</t>
  </si>
  <si>
    <t>Rozebranie barier stalowych</t>
  </si>
  <si>
    <t>1.3.20</t>
  </si>
  <si>
    <t>Rozebranie słupków stalowych</t>
  </si>
  <si>
    <t>1.3.21</t>
  </si>
  <si>
    <t>Pionowe znaki drogowe - zdjęcie znaków</t>
  </si>
  <si>
    <t>1.3.22</t>
  </si>
  <si>
    <t>Rozebranie słupków do znaków drogowych</t>
  </si>
  <si>
    <t>1.3.23</t>
  </si>
  <si>
    <t>Wywóz barier, słupków i znaków na plac Inwestora</t>
  </si>
  <si>
    <t>kpl.</t>
  </si>
  <si>
    <t>1.4</t>
  </si>
  <si>
    <t>Urządzenia obce</t>
  </si>
  <si>
    <t>1.4.1</t>
  </si>
  <si>
    <t>D-01.03.01</t>
  </si>
  <si>
    <t>Regulacja pionowa studzienek dla urządzeń podziemnych przy objętości betonu w jednym miejscu do 0.1 m3 - zawory wodociągowe i gazowe 29 sztuk</t>
  </si>
  <si>
    <t>1.4.2</t>
  </si>
  <si>
    <t>Zakup skrzynki na zawór gazowy</t>
  </si>
  <si>
    <t>szt</t>
  </si>
  <si>
    <t>1.4.3</t>
  </si>
  <si>
    <t>Regulacja pionowa studzienek dla urządzeń podziemnych przy objętości betonu w jednym miejscu od 0.1 do 0.2 m3 - studzienki telefoniczne - 23 szt.</t>
  </si>
  <si>
    <t>1.4.4</t>
  </si>
  <si>
    <t>Zakup ramy z pokrywami na studnie telefoniczne</t>
  </si>
  <si>
    <t>1.4.5</t>
  </si>
  <si>
    <t>Regulacja pionowa studzienek dla urządzeń podziemnych przy objętości betonu w jednym miejscu od 0.1 do 0.2 m3 - włazy kanałowe żeliwne - 9 szt.</t>
  </si>
  <si>
    <t>1.4.6</t>
  </si>
  <si>
    <t>Ręczne rozebranie muru z cegły o grub. 1/2 ceg.na zapr. cem.-wap. - rozebranie świetlików</t>
  </si>
  <si>
    <t>1.4.7</t>
  </si>
  <si>
    <t>Wywóz gruzu z rozbiórki pojazdami samowyładowczymi na odległość do 10 km z załadunkiem mechanicznym</t>
  </si>
  <si>
    <t>1.4.8</t>
  </si>
  <si>
    <t>Montaż doświetlaczy piwnicznych</t>
  </si>
  <si>
    <t>Razem dział: Roboty przygotowawcze</t>
  </si>
  <si>
    <t>2.1</t>
  </si>
  <si>
    <t>D-02.01.01</t>
  </si>
  <si>
    <t>Roboty ziemne wykonywane ładowarkami kołowymi o poj. łyżki 2,50 m3 z transportem urobku samochodami samowył. na odl. do 10km - usunięcie humusu gr. 10 cm</t>
  </si>
  <si>
    <t>2.2</t>
  </si>
  <si>
    <t>Roboty ziemne wykonywane koparkami podsiębiernymi o poj. łyżki 0.60 m3 w gruncie kat. III-IV z transportem urobku na odległość do 10 km samochodami samowyładowczymi.</t>
  </si>
  <si>
    <t>2.3</t>
  </si>
  <si>
    <t>D-02.03.01</t>
  </si>
  <si>
    <t>Formowanie nasypów z piasku.</t>
  </si>
  <si>
    <t>2.4</t>
  </si>
  <si>
    <t>Zagęszczanie nasypów z gruntu sypkiego kat. I-II zagęszczarkami.</t>
  </si>
  <si>
    <t>Razem dział: Roboty ziemne</t>
  </si>
  <si>
    <t>3.1</t>
  </si>
  <si>
    <t>D-04.01.01</t>
  </si>
  <si>
    <t>Profilowanie i zagęszczanie podłoża w gruncie kat. II-IV pod warstwy konstrukcyjne nawierzchni.</t>
  </si>
  <si>
    <t>3.2</t>
  </si>
  <si>
    <t>D-04.02.01</t>
  </si>
  <si>
    <t>Warstwy odcinające z piasku zagęszczane mechanicznie o grubości 15 cm</t>
  </si>
  <si>
    <t>3.3</t>
  </si>
  <si>
    <t>Warstwy odcinające z piasku zagęszczane mechanicznie o grubości 20 cm</t>
  </si>
  <si>
    <t>3.4</t>
  </si>
  <si>
    <t>D-04.05.01</t>
  </si>
  <si>
    <t>Stabilizacja gruntu cementem C 1,5/2 o grubości po zagęszczeniu 22 cm</t>
  </si>
  <si>
    <t>3.5</t>
  </si>
  <si>
    <t>D-04.04.02b</t>
  </si>
  <si>
    <t>Podbudowa z kruszywa łamanego stabilizowanego mechanicznie o grubości po zagęszczeniu 22 cm</t>
  </si>
  <si>
    <t>3.6</t>
  </si>
  <si>
    <t>Podbudowa z kruszywa łamanego stabilizowanego mechanicznie o grubości po zagęszczeniu 15 cm</t>
  </si>
  <si>
    <t>3.7</t>
  </si>
  <si>
    <t>Podbudowa z kruszywa łamanego stabilizowanego mechanicznie o grubości po zagęszczeniu 12 cm</t>
  </si>
  <si>
    <t>3.8</t>
  </si>
  <si>
    <t>D-04.07.01</t>
  </si>
  <si>
    <t>Podbudowa zasadnicza z betonu asfaltowego AC22P o grubości po zagęszczeniu 7 cm - jezdnia i ścieżka rowerowa w jezdni</t>
  </si>
  <si>
    <t>3.9</t>
  </si>
  <si>
    <t>D-04.03.01</t>
  </si>
  <si>
    <t>Mechaniczne oczyszczenie i skropienie emulsją asfaltową podbudowy z kruszywa; zużycie emulsji 0,5 - 0,7 kg/m2</t>
  </si>
  <si>
    <t>3.10</t>
  </si>
  <si>
    <t>Mechaniczne oczyszczenie i skropienie emulsją asfaltową na podbudowy zasadniczej; zużycie emulsji 0,3 - 0,5 kg/m2</t>
  </si>
  <si>
    <t>3.11</t>
  </si>
  <si>
    <t>Mechaniczne oczyszczenie i skropienie emulsją asfaltową warstwy wiążącej; zużycie emulsji 0,1 - 0,3 kg/m2</t>
  </si>
  <si>
    <t>Razem dział: Podbudowy</t>
  </si>
  <si>
    <t>4.1</t>
  </si>
  <si>
    <t>D-05.03.05b</t>
  </si>
  <si>
    <t>Warstwa wiażąca z betonu asfaltowego AC16W o grubości 5 cm - jezdnia i ścieżka rowerowa w jezdni</t>
  </si>
  <si>
    <t>4.2</t>
  </si>
  <si>
    <t>D-05.03.05a</t>
  </si>
  <si>
    <t>Warstwa ścieralna z mieszanki mineralno-asfaltowej SMA 11 o grubości po zagęszczeniu 4 cm - jezdnia i ścieżka rowerowa w jezdni oraz nakładka na rondzie</t>
  </si>
  <si>
    <t>4.3</t>
  </si>
  <si>
    <t>Warstwa wiążąca z betonu asfaltowego AC16W o grubości 3 cm - ścieżka rowerowa obok ronda</t>
  </si>
  <si>
    <t>4.4</t>
  </si>
  <si>
    <t>Warstwa ścieralna z betonu asfaltowego AC11S o grubości po zagęszczeniu 4 cm - ścieżka rowerowa obok ronda</t>
  </si>
  <si>
    <t>4.5</t>
  </si>
  <si>
    <t>D-05.03.01</t>
  </si>
  <si>
    <t>Nawierzchnie z kostki kamiennej rzędowej o wysokości 16-18 cm na podsypce cementowo-piaskowej - zjazdy - kostka z odzysku</t>
  </si>
  <si>
    <t>4.6</t>
  </si>
  <si>
    <t>Nawierzchnie z kostki kamiennej nieregularnej o wysokości 10-11 cm na podsypce cementowo-piaskowej chodnik wzmocniony i ściek w chodniku</t>
  </si>
  <si>
    <t>4.7</t>
  </si>
  <si>
    <t>D-05.03.23a</t>
  </si>
  <si>
    <t>Nawierzchnia z płytek betonowych płukanych 30x30x5 cm na podsypce cementowo-piaskowej gr. 5 cm, spoiny wypełnione piaskiem - chodniki i ścieżka rowerowa</t>
  </si>
  <si>
    <t>4.8</t>
  </si>
  <si>
    <t>Nawierzchnia z płytek betonowych płukanych 30x30x5 cm na podsypce cementowo-piaskowej gr. 8 cm, spoiny wypełnione piaskiem - chodnik koło ronda</t>
  </si>
  <si>
    <t>4.9</t>
  </si>
  <si>
    <t>Chodniki z płytek betonowych dotykowych 35x35x5 cm na podsypce cementowo-piaskowej, spoiny wypełnione piaskiem - przy przejściach dla pieszych</t>
  </si>
  <si>
    <t>4.10</t>
  </si>
  <si>
    <t>D-05.01.04a</t>
  </si>
  <si>
    <t>Rozłożenie włókniny separacyjnej przy drzewach.</t>
  </si>
  <si>
    <t>4.11</t>
  </si>
  <si>
    <t>Nawierzchnia opaski przy drzewach z kruszywa 5/31 mm gr. 10 cm.</t>
  </si>
  <si>
    <t>Razem dział: Nawierzchnie</t>
  </si>
  <si>
    <t>5.1</t>
  </si>
  <si>
    <t>D-08.01.02a</t>
  </si>
  <si>
    <t>Krawężniki kamienne nowe wystające o wymiarach 20x25cm z wykonaniem ław betonowych o przekroju 0,09 m3 na podsypce cementowo-piaskowej</t>
  </si>
  <si>
    <t>5.2</t>
  </si>
  <si>
    <t>Krawężniki kamienne nowe wtopione o wymiarach 12x20 cm z wykonaniem ław betonowych o przekroju 0,078 m3 na podsypce cementowo-piaskowej</t>
  </si>
  <si>
    <t>5.3</t>
  </si>
  <si>
    <t>D-08.01.01b</t>
  </si>
  <si>
    <t>Krawężniki betonowe wtopione o wymiarach 12x25 cm z wykonaniem ław betonowych o przekroju 0,033 m3 na podsypce cementowo-piaskowej</t>
  </si>
  <si>
    <t>5.4</t>
  </si>
  <si>
    <t>Obrzeża betonowe o wymiarach 30x8 cm na podsypce cementowo-piaskowej, spoiny wypełnione zaprawą cementową</t>
  </si>
  <si>
    <t>5.5</t>
  </si>
  <si>
    <t>D-08.03.01</t>
  </si>
  <si>
    <t>Ława pod obrzeża betonowa z oporem o przekroju 0,043m3</t>
  </si>
  <si>
    <t>5.6</t>
  </si>
  <si>
    <t>Obniżenie krawężników kamiennych na przejeździe dla rowerów</t>
  </si>
  <si>
    <t>Razem dział: Elementy ulic</t>
  </si>
  <si>
    <t>6.1</t>
  </si>
  <si>
    <t>D-09.01.01</t>
  </si>
  <si>
    <t>Plantowanie (obrobienie na czysto) skarp wykonywanych mechanicznie w gruntach kat.I-III</t>
  </si>
  <si>
    <t>6.2</t>
  </si>
  <si>
    <t>D-06.01.01</t>
  </si>
  <si>
    <t>Umocnienie skarp płytami betonowych ażurowymi o wymiarach 60x40x8 cm na podsypce piaskowej.</t>
  </si>
  <si>
    <t>6.3</t>
  </si>
  <si>
    <t>Rozścielenie ziemi urodzajnej ręczne z przerzutem na terenie płaskim. Wycena z wartością ziemi.</t>
  </si>
  <si>
    <t>6.4</t>
  </si>
  <si>
    <t>Wykonanie trawników dywanowych siewem z nawożeniem.</t>
  </si>
  <si>
    <t>6.5</t>
  </si>
  <si>
    <t>Ręczna pielęgnacja trawników dywanowych przez cały pełen okres wegetacji</t>
  </si>
  <si>
    <t>Razem dział: Zieleń drogowa</t>
  </si>
  <si>
    <t>7.1</t>
  </si>
  <si>
    <t>D-07.01.01</t>
  </si>
  <si>
    <t>Oznakowanie poziome jezdni grubowarstwowe - chemoutwardzalne z mikrokulkami szklanymi wykonywane mechanicznie</t>
  </si>
  <si>
    <t>7.2</t>
  </si>
  <si>
    <t>Oznakowanie poziome jezdni grubowarstwowe - chemoutwardzalne z mikrokulkami szklanymi wykonywane mechanicznie - kolor czerwony</t>
  </si>
  <si>
    <t>7.3</t>
  </si>
  <si>
    <t>D-07.02.01</t>
  </si>
  <si>
    <t>Pionowe znaki drogowe - słupki z rur stalowych</t>
  </si>
  <si>
    <t>7.4</t>
  </si>
  <si>
    <t>Pionowe znaki drogowe - wysięgniki z rur stalowych</t>
  </si>
  <si>
    <t>7.5</t>
  </si>
  <si>
    <t>Gniazdo do montażu słupków do znaków drogowych z rur stalowych o śr. 70 mm</t>
  </si>
  <si>
    <t>7.6</t>
  </si>
  <si>
    <t>Przymocowanie tablic znaków drogowych, folia II generacji - mały</t>
  </si>
  <si>
    <t>7.7</t>
  </si>
  <si>
    <t>Przymocowanie tablic znaków drogowych, folia II generacji - średni</t>
  </si>
  <si>
    <t>7.8</t>
  </si>
  <si>
    <t>D-07.06.02</t>
  </si>
  <si>
    <t>Montaż barierek wygrodzeniowych U-12a</t>
  </si>
  <si>
    <t>7.9</t>
  </si>
  <si>
    <t>Lustro U-18b o wymiarach 600x800- odporne na szron i parę</t>
  </si>
  <si>
    <t>7.10</t>
  </si>
  <si>
    <t>Montaż separatorów U-25a o wymiarach 1000x130x45</t>
  </si>
  <si>
    <t>Razem dział: Urządzenia bezpieczeństwa ruchu</t>
  </si>
  <si>
    <t>8.1</t>
  </si>
  <si>
    <t>D-10.10.01p - Zabezpieczenie i oznakowanie robót prowadzonych w pasie drogowym</t>
  </si>
  <si>
    <t>8.1.1</t>
  </si>
  <si>
    <t>D-10.10.01p</t>
  </si>
  <si>
    <t>Oznakowanie i zabezpieczenie miejsca robót. Opracowanie projektu tymczasowej organizacji ruchu.</t>
  </si>
  <si>
    <t>8.1.2</t>
  </si>
  <si>
    <t>Prowadzenie badań archeologicznych zgodnie z decyzją Nr ZAR.178.2018 wydaną przez WKZ Toruń</t>
  </si>
  <si>
    <t>Razem dział: D-10.00.00 - Roboty inne</t>
  </si>
  <si>
    <t>Kosztorys Ofertowy</t>
  </si>
  <si>
    <t>Kanalizacja deszczowa</t>
  </si>
  <si>
    <t>S - 03.02.01</t>
  </si>
  <si>
    <t>Mechaniczne rozebranie nawierzchni z mieszanek mineralno-bitumicznych o grub. 3 cm</t>
  </si>
  <si>
    <t>Mechaniczne rozebranie nawierzchni z mieszanek mineralno-bitumicznych - dalszy 1 cm grub.do 7 cm</t>
  </si>
  <si>
    <t>Ręczne rozebranie nawierzchni z brukowca o wys. 16-20 cm</t>
  </si>
  <si>
    <t>Podbudowa z kruszywa łamanego - warstwa dolna o grub.po zagęszcz. 15 cm</t>
  </si>
  <si>
    <t>1.5</t>
  </si>
  <si>
    <t>Podbudowa z kruszywa łamanego - warstwa górna o grub.po zagęszcz. 8 cm</t>
  </si>
  <si>
    <t>1.6</t>
  </si>
  <si>
    <t>Nawierzchnia z mieszanek mineralno-bitumicznych grysowych - warstwa wiążąca asfaltowa - grub.po zagęszcz. 4 cm</t>
  </si>
  <si>
    <t>1.7</t>
  </si>
  <si>
    <t>Nawierzchnia z mieszanek mineralno-bitumicznych grysowych - warstwa ścieralna asfaltowa - grub.po zagęszcz. 3 cm</t>
  </si>
  <si>
    <t>1.8</t>
  </si>
  <si>
    <t>Nawierzchnia z mieszanek mineralno-bitumicznych grysowych - warstwa ścieralna asfaltowa - każdy dalszy 1 cm grub.po zagęszcz. do 4 cm</t>
  </si>
  <si>
    <t>1.9</t>
  </si>
  <si>
    <t>Wykopy jamiaste wykonywane koparkami podsiębiernymi 0.25 m3 na odkład w gruncie kat.III</t>
  </si>
  <si>
    <t>1.10</t>
  </si>
  <si>
    <t>Roboty ziemne wykon.koparkami podsiębiernymi o poj.łyżki 0.25 m3 w gr.kat.III z transp.urobku samochod.samowyładowczymi na odległość do 1 km</t>
  </si>
  <si>
    <t>1.11</t>
  </si>
  <si>
    <t>Nakłady uzupełn.za każde dalsze rozp. 0.5 km transportu ponad 1 km do 10 km samochodami samowyładowczymi po drogach utwardzonych ziemi kat.III-IV</t>
  </si>
  <si>
    <t>1.12</t>
  </si>
  <si>
    <t>Wykopy liniowe pod fundamenty, rurociągi, kolektory w gruntach suchych kat.III-IV z wydobyciem urobku łopatą lub wyciągiem ręcznym głębokość do 1.5 m</t>
  </si>
  <si>
    <t>1.13</t>
  </si>
  <si>
    <t>Pełne umocnienie pionowych ścian wykopów liniowych o głębok.do 3.0 m wypraskami w grunt.suchych kat.III-IV wraz z rozbiór.(szer.do 1m)</t>
  </si>
  <si>
    <t>1.14</t>
  </si>
  <si>
    <t>Pełne umocnienie pionowych ścian wykopów liniowych o głębok.do 3.0 m wypraskami w grunt.suchych kat.I-IV wraz z rozbiór.(dod.za dalszy 1m szer.)</t>
  </si>
  <si>
    <t>1.15</t>
  </si>
  <si>
    <t>Pełne umocnienie pionowych ścian wykopów liniowych o głębok.do 6.0 m wypraskami w grunt.suchych kat.III-IV wraz z rozbiór.(szer.do 1m)</t>
  </si>
  <si>
    <t>1.16</t>
  </si>
  <si>
    <t>Pełne umocnienie pionowych ścian wykopów liniowych o głębok.do 6.0 m wypraskami w grunt.suchych kat.I-IV wraz z rozbiór.(dod.za dalszy 1m szer.)</t>
  </si>
  <si>
    <t>1.17</t>
  </si>
  <si>
    <t>Przewierty o długości do 20 m maszyną do wierceń poziomych WP 80/120 rurami o śr. 500 mm w gruntach kat.III-IV</t>
  </si>
  <si>
    <t>1.18</t>
  </si>
  <si>
    <t>Przeciaganie rurociągów przewodowych w rurach ochronnych</t>
  </si>
  <si>
    <t>1.19</t>
  </si>
  <si>
    <t>Wypełnienie rur ochronnych betonem</t>
  </si>
  <si>
    <t>1.20</t>
  </si>
  <si>
    <t>Kanały rurowe - podłoża z materiałów sypkich o grub.15 cm</t>
  </si>
  <si>
    <t>1.21</t>
  </si>
  <si>
    <t>Zasypywanie wykopów liniowych o ścianach pionowych głębokości do 3 m kat.gr.III-IV -szerokość 0.8-1.5 m</t>
  </si>
  <si>
    <t>1.22</t>
  </si>
  <si>
    <t>Roboty ziemne wyk.koparkami podsiębiernymi 0.25 m3 w ziemi kat.I-III z transportem urobku samochodami samowyładowczymi na odl.do 1 km - dowóz podsypki pod rury i gruntu na wymianę</t>
  </si>
  <si>
    <t>1.23</t>
  </si>
  <si>
    <t>Nakłady uzupełn.za każde dalsze rozp. 0.5 km transportu ponad 1 km do 5 km samochodami samowyładowczymi po drogach utwardzonych ziemi kat.III-IV</t>
  </si>
  <si>
    <t>1.24</t>
  </si>
  <si>
    <t>Roboty ziemne wyk.koparkami podsiębiernymi 0.15 m3 w ziemi kat.I-III uprzednio zmagazynowanej w hałdach z transportem urobku samochodami samowyładowczymi na odl.do 1 km - wywóz nadmiaru gruntu z wykopów</t>
  </si>
  <si>
    <t>1.25</t>
  </si>
  <si>
    <t>Nakłady uzupełn.za każde dalsze rozp. 0.5 km transportu ponad 1 km samochodami samowyładowczymi po drogach utwardzonych ziemi kat.III-IV do 10 km</t>
  </si>
  <si>
    <t>1.26</t>
  </si>
  <si>
    <t>Studzienki rewizyjne i zbiorcze drenażowe w dnie wykopu, osadniki piasku - śr. 800-1000 mm gr.kat.III - studzienka odwadniająca</t>
  </si>
  <si>
    <t>1.27</t>
  </si>
  <si>
    <t>Pompowanie wody ze studzienek zbiorczych</t>
  </si>
  <si>
    <t>godz.</t>
  </si>
  <si>
    <t>1.28</t>
  </si>
  <si>
    <t>Kanały z rur PVC łączonych na wcisk o śr. zewn. 200 mm</t>
  </si>
  <si>
    <t>1.29</t>
  </si>
  <si>
    <t>Kształtki PVC kanalizacji zewnętrznej jednokielichowe łączone na wcisk o śr. zewn. 200 mm</t>
  </si>
  <si>
    <t>1.30</t>
  </si>
  <si>
    <t>Kanały z rur PVC łączonych na wcisk o śr. zewn. 250 mm</t>
  </si>
  <si>
    <t>1.31</t>
  </si>
  <si>
    <t>Kanały z rur PVC łączonych na wcisk o śr. zewn. 315 mm</t>
  </si>
  <si>
    <t>1.32</t>
  </si>
  <si>
    <t>Kształtki PVC kanalizacji zewnętrznej jednokielichowe łączone na wcisk o śr. zewn. 315 mm</t>
  </si>
  <si>
    <t>1.33</t>
  </si>
  <si>
    <t>Studnie rewizyjne z kręgów betonowych o śr. 1000 mm w gotowym wykopie o głębok. 3m</t>
  </si>
  <si>
    <t>stud.</t>
  </si>
  <si>
    <t>1.34</t>
  </si>
  <si>
    <t>Studnie rewizyjne z kręgów betonowych o śr. 1000 mm w gotowym wykopie za każde 0.5 m różnicy głęb.</t>
  </si>
  <si>
    <t>[0.5 m] stud.</t>
  </si>
  <si>
    <t>1.35</t>
  </si>
  <si>
    <t>Studnie rewizyjne z kręgów betonowych w gotowym wykopie - podstawa studni betonowa</t>
  </si>
  <si>
    <t>1.36</t>
  </si>
  <si>
    <t>Studnie rewizyjne z kręgów betonowych o śr. 1200 mm w gotowym wykopie o głębok. 3m</t>
  </si>
  <si>
    <t>1.37</t>
  </si>
  <si>
    <t>Studnie rewizyjne z kręgów betonowych o śr. 1200 mm w gotowym wykopie za każde 0.5 m różnicy głęb.</t>
  </si>
  <si>
    <t>1.38</t>
  </si>
  <si>
    <t>1.39</t>
  </si>
  <si>
    <t>Studzienki kanalizacyjne systemowe o śr 600 mm - zamknięcie rurą teleskopową</t>
  </si>
  <si>
    <t>1.40</t>
  </si>
  <si>
    <t>Studzienki ściekowe uliczne betonowe o śr.500 mm bez osadnika i bez syfonu, wpust uliczny jezdniowy</t>
  </si>
  <si>
    <t>1.41</t>
  </si>
  <si>
    <t>Studzienki ściekowe uliczne betonowe o śr.500 mm z osadnikiem bez syfonu, wpust uliczny jezdniowy</t>
  </si>
  <si>
    <t>1.42</t>
  </si>
  <si>
    <t>Studzienki ściekowe uliczne betonowe o śr.500 mm z osadnikiem bez syfonu, wpust uliczny krawężnikowo - jezdniowy</t>
  </si>
  <si>
    <t>1.43</t>
  </si>
  <si>
    <t>Próba wodna szczelności kanałów rurowych o śr.nominalnej 250 mm</t>
  </si>
  <si>
    <t>odc. -1 prób.</t>
  </si>
  <si>
    <t>1.44</t>
  </si>
  <si>
    <t>Próba wodna szczelności kanałów rurowych o śr.nominalnej 300 mm</t>
  </si>
  <si>
    <t>1.45</t>
  </si>
  <si>
    <t>Montaż konstrukcji podwieszeń kabli energetycznych i telekomunikacyjnych typu lekkiego o rozpiętości elementu 4.0 m</t>
  </si>
  <si>
    <t>1.46</t>
  </si>
  <si>
    <t>Demontaż konstrukcji podwieszeń kabli energetycznych i telekomunikacyjnych typu lekkiego o rozpiętości elementu 4.0 m</t>
  </si>
  <si>
    <t>1.47</t>
  </si>
  <si>
    <t>Układanie rur ochronnych z PCW o śr. 110 mm w wykopie</t>
  </si>
  <si>
    <t>1.48</t>
  </si>
  <si>
    <t>Układanie rur ochronnych z PCW o śr. do 160 mm w wykopie</t>
  </si>
  <si>
    <t>1.49</t>
  </si>
  <si>
    <t>Demontaż studni rewizyjnych z kregów betonowych o śr. 1200 mm w gotowym wykopie o głęb. 3 m</t>
  </si>
  <si>
    <t>1.50</t>
  </si>
  <si>
    <t>Demontaż studzienek ściekowych ulicznych betonowych o śr. 500 mm z osadnikiem bez syfonu</t>
  </si>
  <si>
    <t>Razem dział: Kanalizacja deszczowa</t>
  </si>
  <si>
    <t>Przebudowa urzadzeń kanalizacji saitarnej</t>
  </si>
  <si>
    <t>Demontaż kominów włazowych - kręgi betonowe o śr. 120 cm</t>
  </si>
  <si>
    <t>Demontaż kominów włazowych - pokrywy nadstudzienne żelbetowe z pierścieniem odciążaj.i włazem o śr. 120 cm</t>
  </si>
  <si>
    <t>Załadunek i wyładunek materiałów budowlanych - samochód skrzyniowy z żurawiem przeładunkowym; masa jednego ładunku do 0,50 t</t>
  </si>
  <si>
    <t>Załadunek i wyładunek materiałów budowlanych - samochód skrzyniowy z żurawiem przeładunkowym; masa jednego ładunku do 0,75 t</t>
  </si>
  <si>
    <t>2.5</t>
  </si>
  <si>
    <t>Transport materiałów rozbiórkowych na miejsce utylizacji</t>
  </si>
  <si>
    <t>Razem dział: Przebudowa urzadzeń kanalizacji saitarnej</t>
  </si>
  <si>
    <t>Nr</t>
  </si>
  <si>
    <t>Podstawa</t>
  </si>
  <si>
    <t>Żelbetowa płyta odciążająca</t>
  </si>
  <si>
    <t>KNR 2-31 0101/01</t>
  </si>
  <si>
    <t>Koryta o głębokości 20 cm wykonywane mechanicznie na całej szerokości jezdni i chodników w gruncie kategorii I-IV</t>
  </si>
  <si>
    <t>KNR 2-31 0101/02</t>
  </si>
  <si>
    <t>Koryta wykonywane mechanicznie na całej szerokości jezdni i chodników w gruncie kategorii I-IV - za każde dalsze 5cm ponad 20cm  (Krotność= 6)</t>
  </si>
  <si>
    <t>KNR 2-31 0106/03</t>
  </si>
  <si>
    <t>Warstwa odcinająca o grubości po zagęszczeniu 6cm zagęszczana mechanicznie</t>
  </si>
  <si>
    <t>KNR 2-31 0106/04</t>
  </si>
  <si>
    <t>Warstwa odcinająca zagęszczana mechanicznie - za każdy dalszy 1cm ponad 6cm (Krotność= 4)</t>
  </si>
  <si>
    <t>KNR 2-31 0109/01</t>
  </si>
  <si>
    <t>Podbudowy betonowe z betonu B-10 z dylatacją o grubości warstwy po zagęszczeniu 12cm</t>
  </si>
  <si>
    <t>KNR 2-02 0290/02</t>
  </si>
  <si>
    <t>Przygotowanie i montaż zbrojenia ze stali żebrowanej w elementach budynków i budowli - stal fi-16mm</t>
  </si>
  <si>
    <t>KNR 2-02 0290/01</t>
  </si>
  <si>
    <t>Przygotowanie i montaż zbrojenia ze stali gładkiej w elementach budynków i budowli - stal fi -8mm</t>
  </si>
  <si>
    <t>KNR 2-02 0205/01 /analogia/</t>
  </si>
  <si>
    <t>Płyta żelbetowa odciążająca z układaniem betonu B- C30/37 z zastosowaniem pompy</t>
  </si>
  <si>
    <t>Razem dział: Żelbetowa płyta odciążająca</t>
  </si>
  <si>
    <t>Przebudowa chodnika poza pasem drogowym</t>
  </si>
  <si>
    <t>Ręczne rozebranie nawierzchni z mieszanek mineralno-bitumicznych o grubości 4 cm</t>
  </si>
  <si>
    <t>1.2.2</t>
  </si>
  <si>
    <t>1.2.3</t>
  </si>
  <si>
    <t>Rozebranie chodnika i zjazdu z kostki betonowej gr. 6 cm na podsypce cementowo-piaskowej -</t>
  </si>
  <si>
    <t>1.2.4</t>
  </si>
  <si>
    <t>Ręczne rozebranie podbudowy betonowej o grubości 10 cm</t>
  </si>
  <si>
    <t>1.2.5</t>
  </si>
  <si>
    <t>1.2.6</t>
  </si>
  <si>
    <t>Demontaż starej rury CO z wywozem</t>
  </si>
  <si>
    <t>Wykopy ręczne z załadunkiem ładowarką kołową i transportem na odległość 10 km (grunt kat. III)</t>
  </si>
  <si>
    <t>Profilowanie i zagęszczanie podłoża wykonywane ręcznie w gruncie kat. II-IV pod warstwy konstrukcyjne nawierzchni</t>
  </si>
  <si>
    <t>Warstwy odcinające zagęszczane ręcznie o grubości 15 cm</t>
  </si>
  <si>
    <t>Podbudowa z kruszywa łamanego stabilizowanego mechanicznie o gr. 15 cm</t>
  </si>
  <si>
    <t>Podbudowa z kruszywa łamanego stabilizowanego mechanicznie o gr. 12 cm</t>
  </si>
  <si>
    <t>Nawierzchnie z płytek betonowych płukanych 30x30x5 cm na podsypce cementowo-piaskowej gr. 5 cm, spoiny wypełnione piaskiem - chodnik i zjazd</t>
  </si>
  <si>
    <t>Nawierzchnia z płytek betonowych płukanych 30x30x5 cm na podsypce cementowo-piaskowej gr. 8 cm, spoiny wypełnione piaskiem - chodnik przy wejściu</t>
  </si>
  <si>
    <t>1. KOSZTORYS - b.drogowa w pasie drogowym</t>
  </si>
  <si>
    <t>2. KOSZTORYS - kanalizacja deszczowa w pasie drogowym</t>
  </si>
  <si>
    <t>3. KOSZTORYS - żelbetowa płyta odciążająca w pasie drogowym</t>
  </si>
  <si>
    <t>4. KOSZTORYS - b.drogowa poza pasem drogowym - przebudowa chodnika</t>
  </si>
  <si>
    <t>5. KOSZTORYS - b.drogowa poza pasem drogowym - wykonanie drenu i studni chłonnych</t>
  </si>
  <si>
    <t>Wykonanie drenu i studni chłonnych poza pasem drogowym</t>
  </si>
  <si>
    <t>Nakłady uzupełniające za każde dalsze rozpoczęte 0.5 km transportu ponad 1 km samochodami samowyładowczymi po terenie lub drogach gruntowych ziemi kat.III-IV (dodatkowo 2km)</t>
  </si>
  <si>
    <t>Krotność = 4</t>
  </si>
  <si>
    <t>D-03.00.00 - Odwodnienie</t>
  </si>
  <si>
    <t>D-03.04.01 - Studnie chłonne</t>
  </si>
  <si>
    <t>2.1.1</t>
  </si>
  <si>
    <t>D-03.04.01</t>
  </si>
  <si>
    <t>Studnie chłonne z kręgów średnicy 0.5 m i głębokości 2 m</t>
  </si>
  <si>
    <t>D-03.04.02 - System rozsączający</t>
  </si>
  <si>
    <t>2.2.1</t>
  </si>
  <si>
    <t>D-03.04.02</t>
  </si>
  <si>
    <t>Dren francuski - rury perforowane PVC o średnicy 100 mm</t>
  </si>
  <si>
    <t>Razem dział: D-03.00.00 - Odwodnienie</t>
  </si>
  <si>
    <t>6. KOSZTORYS - b.konstrukcyjna poza pasem drogowym - ogrodzenie</t>
  </si>
  <si>
    <t>Ogrodzenie terenu</t>
  </si>
  <si>
    <t>KNR 4-01 0212/02</t>
  </si>
  <si>
    <t>Rozbiórka elementów konstrukcji betonowych niezbrojonych o grubości ponad 15cm - Rozbiórka słupków betonowych i cokołu</t>
  </si>
  <si>
    <t>KNR 2-25 0312/03   /analogia/</t>
  </si>
  <si>
    <t>Rozbiórka stalowych elementów ogrodzenia (siatka w ramkach stalowych)</t>
  </si>
  <si>
    <t>Kalkulacja indywidualna</t>
  </si>
  <si>
    <t>Wykonanie otworów pod pale żelbetowe fi 300mm o dł. 2,5m</t>
  </si>
  <si>
    <t>Betonowanie pali żelbetowych fi 300mm w gruncie kat. III</t>
  </si>
  <si>
    <t>KNR 2-02 1801/02 /analogia/</t>
  </si>
  <si>
    <t>Cokół żelbetowy ogrodzenia o wym 0,30x0,25m</t>
  </si>
  <si>
    <t>Dylatacja ścian oporowych (co 2.0m)</t>
  </si>
  <si>
    <t>Przygotowanie i montaż zbrojenia ze stali żebrowanej w elementach budynków i budowli - Zbrojenie cokołu oraz pali żelbetowych</t>
  </si>
  <si>
    <t>Przygotowanie i montaż zbrojenia ze stali gładkiej w elementach budynków i budowli - Zbrojenie cokołu oraz pali żelbetowych</t>
  </si>
  <si>
    <t>Ogrodzenie segmentowe typowe z paneli stalowych o wym. 250x145cm na słupkach stalowych RK 80x80x4mm</t>
  </si>
  <si>
    <t>Montaż typowej furtki stalowej o wym . 100x145cm</t>
  </si>
  <si>
    <t>KNR 2-21 0209/03 /analogia/</t>
  </si>
  <si>
    <t>KNR 2-21 0209/04</t>
  </si>
  <si>
    <t>Ręczne rozrzucenie na skarpach o nachyleniu do 1:2 torfu o grubości warstwy 2cm - Humusowanie terenu wzdłuż ogrodzenia</t>
  </si>
  <si>
    <t>ha</t>
  </si>
  <si>
    <t>Ręczne rozrzucenie na skarpach o nachyleniu do 1:2 torfu - dodatek za każdy 1cm ponad 2cm grubości warstwy 
(Krotność= 3)</t>
  </si>
  <si>
    <t>KNR 2-21 0402/02</t>
  </si>
  <si>
    <t>Wykonanie trawników dywanowych siewem na skarpach przy uprawie ręcznej bez nawożenia w gruncie kategorii III</t>
  </si>
  <si>
    <t>KNR 4-01 0108/09</t>
  </si>
  <si>
    <t>KNR 4-01 0108/10</t>
  </si>
  <si>
    <t>Wywiezienie gruzu spryzmowanego samochodami skrzyniowymi na odległość do 1km wraz z utylizacją</t>
  </si>
  <si>
    <t>Wywiezienie gruzu spryzmowanego samochodami skrzyniowymi - za każdy następny 1km ponad 1km (Krotność= 9)</t>
  </si>
  <si>
    <t xml:space="preserve">Słownie: </t>
  </si>
  <si>
    <t>7. KOSZTORYS - b.konstrukcyjna poza pasem drogowym - mur oporowy</t>
  </si>
  <si>
    <t>Ściany oporowe</t>
  </si>
  <si>
    <t>KNR 4-04
0101/02</t>
  </si>
  <si>
    <t>Rozebranie fundamentów z cegły na zaprawie cementowej poniżej poziomu terenu - Rozbiórka ścian oporowych</t>
  </si>
  <si>
    <t>KNR 2-31
0801/03</t>
  </si>
  <si>
    <t>Rozebranie mechaniczne podbudowy betonowej o grubości 12cm -
Rozbiórka istniejącej nawierzchni</t>
  </si>
  <si>
    <t>KNR 2-01
0218/02</t>
  </si>
  <si>
    <t>Wykopy oraz przekopy w gruncie kategorii III wykonywane na odkład
koparkami podsiębiernymi o pojemności łyżki 0,60m3</t>
  </si>
  <si>
    <t>KNR 2-02s
0238/01</t>
  </si>
  <si>
    <t>Ściany oporowe żelbetowe-część pionowa o wys.do 3m o przekroju
prostokątnym gr.do 40cm. Beton C20/25 W8</t>
  </si>
  <si>
    <t>Osadzenie w ścianie oporowej rur osłonowych PCV fi -120mm</t>
  </si>
  <si>
    <t>KNR 2-02
1101/01</t>
  </si>
  <si>
    <t>KNR 2-02 0603/01
/analogia/</t>
  </si>
  <si>
    <t>Podkłady betonowe na podłożu gruntowym gr. 10cm z betonu
zwykłego B10</t>
  </si>
  <si>
    <t>Izolacje przeciwwilgociowe powłokowe pionowe - izolacja bitumiczną
masą KMB</t>
  </si>
  <si>
    <t>Montaż maty dremażowej na ścianie oporowej</t>
  </si>
  <si>
    <t>KNR 2-02  0117/13</t>
  </si>
  <si>
    <t>Ściany oporowe żelbetowe-część pozioma prostokątna o stopie płaskiej. Beton C20/25 W8</t>
  </si>
  <si>
    <t>KNR 2-02s  0239/05</t>
  </si>
  <si>
    <t>KNR 2-01 0611/04
/analogia/</t>
  </si>
  <si>
    <t>KNR 4-01  0306/03
/analogia/</t>
  </si>
  <si>
    <t>KNR 2-02s  0211/01
/analogia/</t>
  </si>
  <si>
    <t>Drenaż - podsypka filtracyjna z gotowego kruszywa, ze żwiru</t>
  </si>
  <si>
    <t>Przymurowanie ścianek z cegieł grubości 1 cegły na zaprawie
cementowo-wapiennej do ościeży lub powierzchni ścian -
Przemurowanie ściany oporowej na odcinku A</t>
  </si>
  <si>
    <t>Słupy żelbetowe 2-stronnie deskowane w ścianach grub.do 0,3m -
Trzpienie żelbetowe w przemurowywanej ścianie na odcinku A</t>
  </si>
  <si>
    <t>KNR 2-01  0610/07</t>
  </si>
  <si>
    <t>Drenaż rurowy jednorzędowy w uprzednio przygotowanej obsypce, w wykopie suchym z rur PCW o średnicy nominalnej 100-150mm</t>
  </si>
  <si>
    <t>KNR 4-01
0211/03</t>
  </si>
  <si>
    <t>KNR 2-01
0501/01</t>
  </si>
  <si>
    <t>KNR 2-01
0211/07</t>
  </si>
  <si>
    <t>KNR 0-17 2608/01
/analogia/</t>
  </si>
  <si>
    <t>Przygotowanie starego podłoża poprzez oczyszczenie mechaniczne i
zmycie - Czyszczenie murku oporowego woda z dodatkiem środków
myjących pod ciśnieniem , ścianka na odcinku B</t>
  </si>
  <si>
    <t>Naprawa miejscowa ściany betonowej w systenie np. Ceresit PCC -
wykonanie wartswy szczepnej oraz reprofilacyjnej (zaprawa do napraw betonu)</t>
  </si>
  <si>
    <t>Skucie nierówności betonu przy głębokości skucia do 5cm na ścianach oporowych</t>
  </si>
  <si>
    <t>Ręczne zasypywanie wykopów ze skarpami z przerzutem na odległość do 3m w gruncie kategorii I-III</t>
  </si>
  <si>
    <t>Nakłady uzupełniające do tablic 0201-0213 za każde dalsze rozpoczęte
0,5km odległości transportu gruntu kategorii I-II samochodami
samowyładowczymi do 5t na odległość ponad 1km po terenie lub
drogach gruntowych  (Krotność= 18)</t>
  </si>
  <si>
    <t>KNR 2-01
0214/01</t>
  </si>
  <si>
    <t>KNR 2-31
0106/03</t>
  </si>
  <si>
    <t>KNR 2-31
0106/04</t>
  </si>
  <si>
    <t>KNR 2-31
0511/02</t>
  </si>
  <si>
    <t>KNR 2-02
0290/02</t>
  </si>
  <si>
    <t>KNR 2-02
0290/01</t>
  </si>
  <si>
    <t>KNR 4-01
0108/09</t>
  </si>
  <si>
    <t>KNR 4-01
0108/10</t>
  </si>
  <si>
    <t>Warstwa odcinająca o grubości po zagęszczeniu 6cm zagęszczana
mechanicznie</t>
  </si>
  <si>
    <t>Warstwa odcinająca zagęszczana mechanicznie - za każdy dalszy 1cm ponad 6cm  (Krotność= 4)</t>
  </si>
  <si>
    <t>Nawierzchnie z kostki brukowej betonowej grubości 6cm szarej,
układane na podyspce cementowo-piaskowej</t>
  </si>
  <si>
    <t>Przygotowanie i montaż zbrojenia ze stali żebrowanej w elementach
budynków i budowli</t>
  </si>
  <si>
    <t>Przygotowanie i montaż zbrojenia ze stali gładkiej w elementach
budynków i budowli</t>
  </si>
  <si>
    <t>Wywiezienie gruzu spryzmowanego samochodami skrzyniowymi na
odległość do 1km wraz z utylizacją</t>
  </si>
  <si>
    <t>Wywiezienie gruzu spryzmowanego samochodami skrzyniowymi - na
każdy następny 1km ponad 1km (Krotność= 9)</t>
  </si>
  <si>
    <t>Roboty ziemne w gruncie kategorii I-III wykonywane koparkami
przedsiębiernymi o pojemności łyżki 0,60m3 z transportem urobku
samochodami samowyładowczymi na odległość do 1km, lecz z ziemi uprzednio zmagazynowanej w hałdach</t>
  </si>
  <si>
    <t>Licowanie ścian z cegieł kratówek bloczków i pustaków w budynkach
jednokondygnacyjnych - Obudowa ściany oporowej cegłą ceramiczną licówką gr, 12cm</t>
  </si>
  <si>
    <t xml:space="preserve">Lp. </t>
  </si>
  <si>
    <t xml:space="preserve">Wyszczególnienie robót </t>
  </si>
  <si>
    <t>netto</t>
  </si>
  <si>
    <t>brutto</t>
  </si>
  <si>
    <t>Koszt robót wg kosztorysu w PLN</t>
  </si>
  <si>
    <t>BRANŻA DROGOWA - W PASIE DROGOWYM</t>
  </si>
  <si>
    <t>PRZEBUDOWA DROGI W GRANICACH PASA DROGOWEGO POLEGAJĄCA NA PRZEBUDOWIE
 JEZDNI  , CHODNIKÓW , ZJAZDÓW , ODWODNIENIA ORAZ BUDOWIE ŚCIEŻKI ROWEROWEJ.</t>
  </si>
  <si>
    <t>KANALIZACJA DESZCZOWA - W PASIE DROGOWYM</t>
  </si>
  <si>
    <t>ŻELBETOWA PŁYTA ODCIĄŻAJĄCA - W PASIE DROGOWYM</t>
  </si>
  <si>
    <t>BRANŻA DROGOWA - POZA PASEM DROGOWYM</t>
  </si>
  <si>
    <t>BRANŻA DROGOWA - POZA PASEM DROGOWYM
 - WYKONANIE DRENU I STUDNI CHŁONNYCH</t>
  </si>
  <si>
    <t>BRANŻA KONSTRUKCYJNA - POZA PASEM DROGOWYM
 - OGRODZENIE</t>
  </si>
  <si>
    <t>BRANŻA KONSTRUKCYJNA - POZA PASEM DROGOWYM
 - MUR OPOROWY</t>
  </si>
  <si>
    <t>SUMA:</t>
  </si>
  <si>
    <t>Słownie:</t>
  </si>
  <si>
    <t xml:space="preserve">Słownie:  </t>
  </si>
  <si>
    <t>8. OŚWIETLENIE DROGOWE</t>
  </si>
  <si>
    <t>Razem dział: Oświetlenie</t>
  </si>
  <si>
    <t>D.07.07.01</t>
  </si>
  <si>
    <t>Budowa słupa oświetleniowego stalowego okrągłego 7m bez wysięgnika, zabezpieczeniem antykorozyjnym przez ocynkowanie, malowany na czarno z oprawą LED min. moc 33,5W; min. strumień. 5400lm; 4000K wraz z fundamentem, tabliczką bezpiecznikową z zabezpieczeniami, urządzeniami sterującymi, oprzewodowaniem - kompletnego wraz z wciągnięciem przewodów w słup, podłączeniem przewodów i kabli zasilających do oprawy, tabliczki bezpiecznikowej, urządzeń sterujących natężeniem oświetlenia, z wykopem pod słup wraz z zasypaniem, rozebraniem i odtworzeniem nawierzchni, pomiarami uziemienia, ochrony przeciwporażeniowej, rezystancji izolacji oraz zagęszczenia gruntu - wyliczenie na podstawie planu sytuacyjnego i schematu</t>
  </si>
  <si>
    <t>mb</t>
  </si>
  <si>
    <t>Wciąganie kabla oświetleniowego YAKXS 4x35mm2 do rury osłonowej oraz ułożenie bednarki ocynkowaną St0S 25x4mm w wykopach, rurach, szafkach, złączu kablowym wraz z podłączeniem oraz pomiarami - wyliczenie na podstawie planu sytuacyjnego i schematu</t>
  </si>
  <si>
    <t>Wykopy o szerokości 40cm wraz z zasypaniem, podsypką piaskową,
ułożeniem foli PCV, rozebraniem i odtworzeniem nawierzchni oraz
pomiarami zagęszczenia gruntu - wyliczenie ilości na podstawie PZT</t>
  </si>
  <si>
    <t>Ułożenie rury osłonowej gietkiej koloru niebieskiego w wykopie wyliczenie na podstawie planu sytuacyjnego i schematu</t>
  </si>
  <si>
    <t>Wykonanie pomiarów natężenia oraz luminancji oświetlenia zasilanego z szafki oświetleniowej SO</t>
  </si>
  <si>
    <t>Wykonanie przecisku sterowanego z rury ochronnej SRS 110 pod
jezdniami kolor niebieski w wykopie - wyliczenie na podstawie planu
sytuacyjnego</t>
  </si>
  <si>
    <t>Ułożenie foli ochronnej koloru niebieskiego</t>
  </si>
  <si>
    <t>Demontaż słupa oświetleniowego stalowego wraz wysięgnikiem
dwuramiennym i z oprawą stylową typu kula i tabliczką bezpiecznikową z zabezpieczeniami</t>
  </si>
  <si>
    <t>Demontaż szafki oświetleniowej w ST. Rybacka</t>
  </si>
  <si>
    <t>Demontaż kabela 4xYAKY 25mm2 + bednarka FeZn25x4mm</t>
  </si>
  <si>
    <t>mb.</t>
  </si>
  <si>
    <t>OŚWIETLENIE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</si>
</sst>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0.000"/>
    <numFmt numFmtId="170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13.5"/>
      <color indexed="8"/>
      <name val="Arial"/>
      <family val="2"/>
    </font>
    <font>
      <sz val="12"/>
      <color indexed="8"/>
      <name val="Arial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sz val="8"/>
      <color indexed="10"/>
      <name val="Calibri"/>
      <family val="2"/>
    </font>
    <font>
      <sz val="7.5"/>
      <color indexed="10"/>
      <name val="Arial"/>
      <family val="2"/>
    </font>
    <font>
      <sz val="8"/>
      <color indexed="8"/>
      <name val="Calibri"/>
      <family val="2"/>
    </font>
    <font>
      <b/>
      <sz val="7.5"/>
      <color indexed="10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b/>
      <sz val="13.5"/>
      <color theme="1"/>
      <name val="Arial"/>
      <family val="2"/>
    </font>
    <font>
      <sz val="12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8"/>
      <color rgb="FFFF0000"/>
      <name val="Calibri"/>
      <family val="2"/>
    </font>
    <font>
      <sz val="7.5"/>
      <color rgb="FFFF0000"/>
      <name val="Arial"/>
      <family val="2"/>
    </font>
    <font>
      <sz val="8"/>
      <color theme="1"/>
      <name val="Calibri"/>
      <family val="2"/>
    </font>
    <font>
      <b/>
      <sz val="7.5"/>
      <color rgb="FFFF0000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right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left"/>
    </xf>
    <xf numFmtId="0" fontId="48" fillId="0" borderId="10" xfId="0" applyFont="1" applyBorder="1" applyAlignment="1">
      <alignment horizontal="righ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0" fillId="0" borderId="0" xfId="0" applyAlignment="1">
      <alignment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4" fontId="48" fillId="0" borderId="10" xfId="0" applyNumberFormat="1" applyFont="1" applyBorder="1" applyAlignment="1">
      <alignment horizontal="right" vertical="top" wrapText="1"/>
    </xf>
    <xf numFmtId="4" fontId="47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68" fontId="48" fillId="0" borderId="10" xfId="0" applyNumberFormat="1" applyFont="1" applyBorder="1" applyAlignment="1">
      <alignment horizontal="right" vertical="center" wrapText="1"/>
    </xf>
    <xf numFmtId="0" fontId="41" fillId="0" borderId="0" xfId="0" applyFont="1" applyAlignment="1">
      <alignment/>
    </xf>
    <xf numFmtId="168" fontId="48" fillId="0" borderId="1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168" fontId="48" fillId="0" borderId="0" xfId="0" applyNumberFormat="1" applyFont="1" applyBorder="1" applyAlignment="1">
      <alignment horizontal="right" vertical="top" wrapText="1"/>
    </xf>
    <xf numFmtId="168" fontId="0" fillId="0" borderId="0" xfId="0" applyNumberFormat="1" applyBorder="1" applyAlignment="1">
      <alignment/>
    </xf>
    <xf numFmtId="4" fontId="47" fillId="0" borderId="13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170" fontId="48" fillId="0" borderId="10" xfId="0" applyNumberFormat="1" applyFont="1" applyBorder="1" applyAlignment="1">
      <alignment horizontal="right" vertical="top" wrapText="1"/>
    </xf>
    <xf numFmtId="170" fontId="48" fillId="0" borderId="10" xfId="0" applyNumberFormat="1" applyFont="1" applyBorder="1" applyAlignment="1">
      <alignment horizontal="right" vertical="center" wrapText="1"/>
    </xf>
    <xf numFmtId="4" fontId="49" fillId="0" borderId="0" xfId="0" applyNumberFormat="1" applyFont="1" applyAlignment="1">
      <alignment horizontal="center"/>
    </xf>
    <xf numFmtId="4" fontId="49" fillId="0" borderId="0" xfId="0" applyNumberFormat="1" applyFont="1" applyAlignment="1">
      <alignment horizontal="center" vertical="top"/>
    </xf>
    <xf numFmtId="4" fontId="49" fillId="0" borderId="0" xfId="0" applyNumberFormat="1" applyFont="1" applyFill="1" applyBorder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  <xf numFmtId="4" fontId="49" fillId="0" borderId="0" xfId="0" applyNumberFormat="1" applyFont="1" applyAlignment="1">
      <alignment horizontal="center" vertical="center"/>
    </xf>
    <xf numFmtId="168" fontId="50" fillId="0" borderId="0" xfId="0" applyNumberFormat="1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7" fillId="0" borderId="14" xfId="0" applyFont="1" applyBorder="1" applyAlignment="1">
      <alignment horizontal="center" vertical="top" wrapText="1"/>
    </xf>
    <xf numFmtId="0" fontId="49" fillId="0" borderId="0" xfId="0" applyFont="1" applyAlignment="1">
      <alignment vertical="center"/>
    </xf>
    <xf numFmtId="0" fontId="51" fillId="0" borderId="0" xfId="0" applyFont="1" applyAlignment="1">
      <alignment/>
    </xf>
    <xf numFmtId="0" fontId="0" fillId="0" borderId="0" xfId="0" applyAlignment="1">
      <alignment horizontal="center"/>
    </xf>
    <xf numFmtId="4" fontId="48" fillId="0" borderId="11" xfId="0" applyNumberFormat="1" applyFont="1" applyBorder="1" applyAlignment="1">
      <alignment horizontal="right" vertical="top" wrapText="1"/>
    </xf>
    <xf numFmtId="0" fontId="48" fillId="0" borderId="11" xfId="0" applyFont="1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wrapText="1"/>
    </xf>
    <xf numFmtId="4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 horizontal="right" wrapText="1"/>
    </xf>
    <xf numFmtId="0" fontId="52" fillId="0" borderId="15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170" fontId="48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4" fontId="48" fillId="0" borderId="11" xfId="0" applyNumberFormat="1" applyFont="1" applyBorder="1" applyAlignment="1">
      <alignment horizontal="right" vertical="top" wrapText="1"/>
    </xf>
    <xf numFmtId="4" fontId="48" fillId="0" borderId="12" xfId="0" applyNumberFormat="1" applyFont="1" applyBorder="1" applyAlignment="1">
      <alignment horizontal="right" vertical="top" wrapText="1"/>
    </xf>
    <xf numFmtId="0" fontId="46" fillId="0" borderId="14" xfId="0" applyFont="1" applyBorder="1" applyAlignment="1">
      <alignment horizontal="center" vertical="top" wrapText="1"/>
    </xf>
    <xf numFmtId="0" fontId="53" fillId="33" borderId="0" xfId="0" applyFont="1" applyFill="1" applyAlignment="1">
      <alignment horizontal="center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47" fillId="0" borderId="22" xfId="0" applyFont="1" applyBorder="1" applyAlignment="1">
      <alignment horizontal="left" vertical="top" wrapText="1"/>
    </xf>
    <xf numFmtId="0" fontId="47" fillId="0" borderId="23" xfId="0" applyFont="1" applyBorder="1" applyAlignment="1">
      <alignment horizontal="left" vertical="top" wrapText="1"/>
    </xf>
    <xf numFmtId="0" fontId="47" fillId="0" borderId="24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right" vertical="top" wrapText="1"/>
    </xf>
    <xf numFmtId="0" fontId="48" fillId="0" borderId="12" xfId="0" applyFont="1" applyBorder="1" applyAlignment="1">
      <alignment horizontal="righ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170" fontId="48" fillId="0" borderId="11" xfId="0" applyNumberFormat="1" applyFont="1" applyBorder="1" applyAlignment="1">
      <alignment horizontal="center" vertical="top" wrapText="1"/>
    </xf>
    <xf numFmtId="170" fontId="48" fillId="0" borderId="12" xfId="0" applyNumberFormat="1" applyFont="1" applyBorder="1" applyAlignment="1">
      <alignment horizontal="center" vertical="top" wrapText="1"/>
    </xf>
    <xf numFmtId="0" fontId="47" fillId="0" borderId="25" xfId="0" applyFont="1" applyBorder="1" applyAlignment="1">
      <alignment horizontal="left" vertical="top" wrapText="1"/>
    </xf>
    <xf numFmtId="170" fontId="48" fillId="0" borderId="11" xfId="0" applyNumberFormat="1" applyFont="1" applyBorder="1" applyAlignment="1">
      <alignment horizontal="right" vertical="top" wrapText="1"/>
    </xf>
    <xf numFmtId="170" fontId="48" fillId="0" borderId="12" xfId="0" applyNumberFormat="1" applyFont="1" applyBorder="1" applyAlignment="1">
      <alignment horizontal="right" vertical="top" wrapText="1"/>
    </xf>
    <xf numFmtId="168" fontId="48" fillId="0" borderId="11" xfId="0" applyNumberFormat="1" applyFont="1" applyBorder="1" applyAlignment="1">
      <alignment horizontal="right" vertical="top" wrapText="1"/>
    </xf>
    <xf numFmtId="168" fontId="48" fillId="0" borderId="12" xfId="0" applyNumberFormat="1" applyFont="1" applyBorder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9.140625" style="48" customWidth="1"/>
    <col min="2" max="2" width="52.00390625" style="0" bestFit="1" customWidth="1"/>
    <col min="3" max="3" width="21.421875" style="0" customWidth="1"/>
    <col min="4" max="4" width="19.7109375" style="0" customWidth="1"/>
  </cols>
  <sheetData>
    <row r="1" spans="1:4" ht="30.75" customHeight="1">
      <c r="A1" s="61" t="s">
        <v>502</v>
      </c>
      <c r="B1" s="61"/>
      <c r="C1" s="61"/>
      <c r="D1" s="61"/>
    </row>
    <row r="3" spans="1:4" ht="15">
      <c r="A3" s="51" t="s">
        <v>496</v>
      </c>
      <c r="B3" s="52" t="s">
        <v>497</v>
      </c>
      <c r="C3" s="60" t="s">
        <v>500</v>
      </c>
      <c r="D3" s="60"/>
    </row>
    <row r="4" spans="1:4" ht="15">
      <c r="A4" s="51"/>
      <c r="B4" s="52"/>
      <c r="C4" s="51" t="s">
        <v>498</v>
      </c>
      <c r="D4" s="51" t="s">
        <v>499</v>
      </c>
    </row>
    <row r="5" spans="1:4" ht="15">
      <c r="A5" s="51">
        <v>1</v>
      </c>
      <c r="B5" s="52" t="s">
        <v>501</v>
      </c>
      <c r="C5" s="52"/>
      <c r="D5" s="52"/>
    </row>
    <row r="6" spans="1:4" ht="15">
      <c r="A6" s="51">
        <v>2</v>
      </c>
      <c r="B6" s="52" t="s">
        <v>503</v>
      </c>
      <c r="C6" s="52"/>
      <c r="D6" s="52"/>
    </row>
    <row r="7" spans="1:4" ht="15">
      <c r="A7" s="51">
        <v>3</v>
      </c>
      <c r="B7" s="52" t="s">
        <v>504</v>
      </c>
      <c r="C7" s="52"/>
      <c r="D7" s="52"/>
    </row>
    <row r="8" spans="1:4" ht="15">
      <c r="A8" s="51">
        <v>4</v>
      </c>
      <c r="B8" s="52" t="s">
        <v>505</v>
      </c>
      <c r="C8" s="52"/>
      <c r="D8" s="52"/>
    </row>
    <row r="9" spans="1:4" ht="30">
      <c r="A9" s="53">
        <v>5</v>
      </c>
      <c r="B9" s="54" t="s">
        <v>506</v>
      </c>
      <c r="C9" s="52"/>
      <c r="D9" s="52"/>
    </row>
    <row r="10" spans="1:4" ht="30">
      <c r="A10" s="53">
        <v>6</v>
      </c>
      <c r="B10" s="54" t="s">
        <v>507</v>
      </c>
      <c r="C10" s="52"/>
      <c r="D10" s="52"/>
    </row>
    <row r="11" spans="1:4" ht="30">
      <c r="A11" s="53">
        <v>7</v>
      </c>
      <c r="B11" s="54" t="s">
        <v>508</v>
      </c>
      <c r="C11" s="52"/>
      <c r="D11" s="52"/>
    </row>
    <row r="12" spans="1:4" s="14" customFormat="1" ht="15">
      <c r="A12" s="58">
        <v>8</v>
      </c>
      <c r="B12" s="54" t="s">
        <v>527</v>
      </c>
      <c r="C12" s="52"/>
      <c r="D12" s="52"/>
    </row>
    <row r="13" spans="2:4" ht="15">
      <c r="B13" s="56" t="s">
        <v>509</v>
      </c>
      <c r="C13" s="55">
        <f>SUM(C5:C12)</f>
        <v>0</v>
      </c>
      <c r="D13" s="55">
        <f>SUM(D5:D12)</f>
        <v>0</v>
      </c>
    </row>
  </sheetData>
  <sheetProtection/>
  <mergeCells count="2">
    <mergeCell ref="C3:D3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7"/>
  <sheetViews>
    <sheetView showGridLines="0" zoomScale="110" zoomScaleNormal="110" zoomScalePageLayoutView="0" workbookViewId="0" topLeftCell="A1">
      <pane ySplit="1" topLeftCell="A116" activePane="bottomLeft" state="frozen"/>
      <selection pane="topLeft" activeCell="A1" sqref="A1"/>
      <selection pane="bottomLeft" activeCell="H124" sqref="H124:H126"/>
    </sheetView>
  </sheetViews>
  <sheetFormatPr defaultColWidth="9.140625" defaultRowHeight="15"/>
  <cols>
    <col min="1" max="1" width="5.8515625" style="0" customWidth="1"/>
    <col min="2" max="2" width="27.8515625" style="0" customWidth="1"/>
    <col min="3" max="3" width="45.140625" style="0" customWidth="1"/>
    <col min="4" max="6" width="8.7109375" style="0" customWidth="1"/>
    <col min="7" max="7" width="10.00390625" style="0" bestFit="1" customWidth="1"/>
    <col min="8" max="8" width="11.8515625" style="0" bestFit="1" customWidth="1"/>
    <col min="9" max="9" width="13.140625" style="0" customWidth="1"/>
  </cols>
  <sheetData>
    <row r="1" spans="1:7" ht="15">
      <c r="A1" s="6" t="s">
        <v>13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</row>
    <row r="2" spans="1:7" s="14" customFormat="1" ht="15">
      <c r="A2" s="42"/>
      <c r="B2" s="42"/>
      <c r="C2" s="42"/>
      <c r="D2" s="42"/>
      <c r="E2" s="42"/>
      <c r="F2" s="42"/>
      <c r="G2" s="42"/>
    </row>
    <row r="3" spans="1:4" ht="15">
      <c r="A3" s="1"/>
      <c r="B3" s="1"/>
      <c r="C3" s="1"/>
      <c r="D3" s="1"/>
    </row>
    <row r="4" spans="1:4" ht="20.25" customHeight="1">
      <c r="A4" s="2"/>
      <c r="B4" s="3" t="s">
        <v>249</v>
      </c>
      <c r="C4" s="2"/>
      <c r="D4" s="3"/>
    </row>
    <row r="5" spans="1:4" ht="15">
      <c r="A5" s="4"/>
      <c r="B5" s="5"/>
      <c r="C5" s="4"/>
      <c r="D5" s="4"/>
    </row>
    <row r="6" spans="1:8" ht="60" customHeight="1">
      <c r="A6" s="67" t="s">
        <v>0</v>
      </c>
      <c r="B6" s="67"/>
      <c r="C6" s="69" t="s">
        <v>1</v>
      </c>
      <c r="D6" s="70"/>
      <c r="E6" s="70"/>
      <c r="F6" s="70"/>
      <c r="G6" s="71"/>
      <c r="H6" s="43"/>
    </row>
    <row r="7" spans="1:8" ht="15">
      <c r="A7" s="67" t="s">
        <v>2</v>
      </c>
      <c r="B7" s="67"/>
      <c r="C7" s="72" t="s">
        <v>3</v>
      </c>
      <c r="D7" s="73"/>
      <c r="E7" s="73"/>
      <c r="F7" s="73"/>
      <c r="G7" s="74"/>
      <c r="H7" s="43"/>
    </row>
    <row r="8" spans="1:9" ht="15">
      <c r="A8" s="67" t="s">
        <v>4</v>
      </c>
      <c r="B8" s="67"/>
      <c r="C8" s="62" t="s">
        <v>5</v>
      </c>
      <c r="D8" s="63"/>
      <c r="E8" s="63"/>
      <c r="F8" s="63"/>
      <c r="G8" s="64"/>
      <c r="H8" s="44"/>
      <c r="I8" s="44"/>
    </row>
    <row r="9" spans="1:8" ht="15">
      <c r="A9" s="67" t="s">
        <v>6</v>
      </c>
      <c r="B9" s="67"/>
      <c r="C9" s="62" t="s">
        <v>7</v>
      </c>
      <c r="D9" s="63"/>
      <c r="E9" s="63"/>
      <c r="F9" s="63"/>
      <c r="G9" s="64"/>
      <c r="H9" s="43"/>
    </row>
    <row r="10" spans="1:8" ht="15">
      <c r="A10" s="67" t="s">
        <v>8</v>
      </c>
      <c r="B10" s="67"/>
      <c r="C10" s="62" t="s">
        <v>9</v>
      </c>
      <c r="D10" s="63"/>
      <c r="E10" s="63"/>
      <c r="F10" s="63"/>
      <c r="G10" s="64"/>
      <c r="H10" s="43"/>
    </row>
    <row r="12" ht="31.5" customHeight="1"/>
    <row r="13" spans="1:9" ht="23.25">
      <c r="A13" s="68" t="s">
        <v>397</v>
      </c>
      <c r="B13" s="68"/>
      <c r="C13" s="68"/>
      <c r="D13" s="68"/>
      <c r="E13" s="68"/>
      <c r="F13" s="68"/>
      <c r="G13" s="68"/>
      <c r="H13" s="21"/>
      <c r="I13" s="21"/>
    </row>
    <row r="14" ht="21" customHeight="1"/>
    <row r="15" spans="1:7" ht="15">
      <c r="A15" s="6" t="s">
        <v>13</v>
      </c>
      <c r="B15" s="6" t="s">
        <v>22</v>
      </c>
      <c r="C15" s="6" t="s">
        <v>23</v>
      </c>
      <c r="D15" s="6" t="s">
        <v>24</v>
      </c>
      <c r="E15" s="6" t="s">
        <v>25</v>
      </c>
      <c r="F15" s="6" t="s">
        <v>26</v>
      </c>
      <c r="G15" s="6" t="s">
        <v>27</v>
      </c>
    </row>
    <row r="16" spans="1:7" ht="15">
      <c r="A16" s="75" t="s">
        <v>1</v>
      </c>
      <c r="B16" s="76"/>
      <c r="C16" s="76"/>
      <c r="D16" s="76"/>
      <c r="E16" s="76"/>
      <c r="F16" s="76"/>
      <c r="G16" s="77"/>
    </row>
    <row r="17" spans="1:7" ht="31.5" customHeight="1">
      <c r="A17" s="7">
        <v>1</v>
      </c>
      <c r="B17" s="8"/>
      <c r="C17" s="75" t="s">
        <v>14</v>
      </c>
      <c r="D17" s="76"/>
      <c r="E17" s="76"/>
      <c r="F17" s="76"/>
      <c r="G17" s="77"/>
    </row>
    <row r="18" spans="1:7" ht="15">
      <c r="A18" s="7" t="s">
        <v>28</v>
      </c>
      <c r="B18" s="8"/>
      <c r="C18" s="75" t="s">
        <v>29</v>
      </c>
      <c r="D18" s="76"/>
      <c r="E18" s="76"/>
      <c r="F18" s="76"/>
      <c r="G18" s="77"/>
    </row>
    <row r="19" spans="1:8" ht="31.5" customHeight="1">
      <c r="A19" s="10" t="s">
        <v>30</v>
      </c>
      <c r="B19" s="11" t="s">
        <v>31</v>
      </c>
      <c r="C19" s="11" t="s">
        <v>32</v>
      </c>
      <c r="D19" s="11" t="s">
        <v>33</v>
      </c>
      <c r="E19" s="33">
        <v>0.413</v>
      </c>
      <c r="F19" s="19"/>
      <c r="G19" s="19"/>
      <c r="H19" s="39"/>
    </row>
    <row r="20" spans="1:8" ht="31.5" customHeight="1">
      <c r="A20" s="10" t="s">
        <v>34</v>
      </c>
      <c r="B20" s="11" t="s">
        <v>31</v>
      </c>
      <c r="C20" s="11" t="s">
        <v>35</v>
      </c>
      <c r="D20" s="11" t="s">
        <v>33</v>
      </c>
      <c r="E20" s="33">
        <v>0.413</v>
      </c>
      <c r="F20" s="19"/>
      <c r="G20" s="19"/>
      <c r="H20" s="39"/>
    </row>
    <row r="21" spans="1:8" ht="31.5" customHeight="1">
      <c r="A21" s="7" t="s">
        <v>36</v>
      </c>
      <c r="B21" s="8"/>
      <c r="C21" s="75" t="s">
        <v>37</v>
      </c>
      <c r="D21" s="76"/>
      <c r="E21" s="76"/>
      <c r="F21" s="76"/>
      <c r="G21" s="77"/>
      <c r="H21" s="39"/>
    </row>
    <row r="22" spans="1:8" ht="21" customHeight="1">
      <c r="A22" s="10" t="s">
        <v>38</v>
      </c>
      <c r="B22" s="11" t="s">
        <v>39</v>
      </c>
      <c r="C22" s="11" t="s">
        <v>40</v>
      </c>
      <c r="D22" s="11" t="s">
        <v>41</v>
      </c>
      <c r="E22" s="33">
        <v>1</v>
      </c>
      <c r="F22" s="19"/>
      <c r="G22" s="19"/>
      <c r="H22" s="39"/>
    </row>
    <row r="23" spans="1:8" ht="15">
      <c r="A23" s="7" t="s">
        <v>42</v>
      </c>
      <c r="B23" s="8"/>
      <c r="C23" s="75" t="s">
        <v>43</v>
      </c>
      <c r="D23" s="76"/>
      <c r="E23" s="76"/>
      <c r="F23" s="76"/>
      <c r="G23" s="77"/>
      <c r="H23" s="39"/>
    </row>
    <row r="24" spans="1:8" ht="21" customHeight="1">
      <c r="A24" s="10" t="s">
        <v>44</v>
      </c>
      <c r="B24" s="11" t="s">
        <v>45</v>
      </c>
      <c r="C24" s="11" t="s">
        <v>46</v>
      </c>
      <c r="D24" s="11" t="s">
        <v>47</v>
      </c>
      <c r="E24" s="33">
        <v>2207.7</v>
      </c>
      <c r="F24" s="19"/>
      <c r="G24" s="19"/>
      <c r="H24" s="39"/>
    </row>
    <row r="25" spans="1:8" ht="21">
      <c r="A25" s="10" t="s">
        <v>48</v>
      </c>
      <c r="B25" s="11" t="s">
        <v>45</v>
      </c>
      <c r="C25" s="11" t="s">
        <v>49</v>
      </c>
      <c r="D25" s="11" t="s">
        <v>47</v>
      </c>
      <c r="E25" s="33">
        <v>867.49</v>
      </c>
      <c r="F25" s="19"/>
      <c r="G25" s="19"/>
      <c r="H25" s="39"/>
    </row>
    <row r="26" spans="1:8" ht="31.5" customHeight="1">
      <c r="A26" s="10" t="s">
        <v>50</v>
      </c>
      <c r="B26" s="11" t="s">
        <v>45</v>
      </c>
      <c r="C26" s="11" t="s">
        <v>51</v>
      </c>
      <c r="D26" s="11" t="s">
        <v>52</v>
      </c>
      <c r="E26" s="33">
        <v>417.904</v>
      </c>
      <c r="F26" s="19"/>
      <c r="G26" s="19"/>
      <c r="H26" s="39"/>
    </row>
    <row r="27" spans="1:8" ht="21">
      <c r="A27" s="10" t="s">
        <v>53</v>
      </c>
      <c r="B27" s="11" t="s">
        <v>54</v>
      </c>
      <c r="C27" s="11" t="s">
        <v>55</v>
      </c>
      <c r="D27" s="11" t="s">
        <v>47</v>
      </c>
      <c r="E27" s="33">
        <v>1430.04</v>
      </c>
      <c r="F27" s="19"/>
      <c r="G27" s="19"/>
      <c r="H27" s="39"/>
    </row>
    <row r="28" spans="1:8" ht="31.5" customHeight="1">
      <c r="A28" s="78" t="s">
        <v>56</v>
      </c>
      <c r="B28" s="80" t="s">
        <v>54</v>
      </c>
      <c r="C28" s="12" t="s">
        <v>57</v>
      </c>
      <c r="D28" s="80" t="s">
        <v>52</v>
      </c>
      <c r="E28" s="82">
        <v>143.004</v>
      </c>
      <c r="F28" s="65"/>
      <c r="G28" s="65"/>
      <c r="H28" s="39"/>
    </row>
    <row r="29" spans="1:8" ht="36" customHeight="1">
      <c r="A29" s="79"/>
      <c r="B29" s="81"/>
      <c r="C29" s="13" t="s">
        <v>58</v>
      </c>
      <c r="D29" s="81"/>
      <c r="E29" s="83"/>
      <c r="F29" s="66"/>
      <c r="G29" s="66"/>
      <c r="H29" s="39"/>
    </row>
    <row r="30" spans="1:8" ht="15">
      <c r="A30" s="10" t="s">
        <v>59</v>
      </c>
      <c r="B30" s="11" t="s">
        <v>45</v>
      </c>
      <c r="C30" s="11" t="s">
        <v>60</v>
      </c>
      <c r="D30" s="11" t="s">
        <v>47</v>
      </c>
      <c r="E30" s="33">
        <v>2207.7</v>
      </c>
      <c r="F30" s="19"/>
      <c r="G30" s="19"/>
      <c r="H30" s="39"/>
    </row>
    <row r="31" spans="1:8" ht="21">
      <c r="A31" s="10" t="s">
        <v>61</v>
      </c>
      <c r="B31" s="11" t="s">
        <v>45</v>
      </c>
      <c r="C31" s="11" t="s">
        <v>62</v>
      </c>
      <c r="D31" s="11" t="s">
        <v>47</v>
      </c>
      <c r="E31" s="33">
        <v>25.18</v>
      </c>
      <c r="F31" s="19"/>
      <c r="G31" s="19"/>
      <c r="H31" s="39"/>
    </row>
    <row r="32" spans="1:8" ht="31.5">
      <c r="A32" s="10" t="s">
        <v>63</v>
      </c>
      <c r="B32" s="11" t="s">
        <v>45</v>
      </c>
      <c r="C32" s="11" t="s">
        <v>64</v>
      </c>
      <c r="D32" s="11" t="s">
        <v>52</v>
      </c>
      <c r="E32" s="33">
        <v>1025.765</v>
      </c>
      <c r="F32" s="19"/>
      <c r="G32" s="19"/>
      <c r="H32" s="39"/>
    </row>
    <row r="33" spans="1:8" ht="21">
      <c r="A33" s="10" t="s">
        <v>65</v>
      </c>
      <c r="B33" s="11" t="s">
        <v>45</v>
      </c>
      <c r="C33" s="11" t="s">
        <v>66</v>
      </c>
      <c r="D33" s="11" t="s">
        <v>47</v>
      </c>
      <c r="E33" s="33">
        <v>325.36</v>
      </c>
      <c r="F33" s="19"/>
      <c r="G33" s="19"/>
      <c r="H33" s="39"/>
    </row>
    <row r="34" spans="1:8" ht="21">
      <c r="A34" s="10" t="s">
        <v>67</v>
      </c>
      <c r="B34" s="11" t="s">
        <v>45</v>
      </c>
      <c r="C34" s="11" t="s">
        <v>68</v>
      </c>
      <c r="D34" s="11" t="s">
        <v>47</v>
      </c>
      <c r="E34" s="33">
        <v>456.666</v>
      </c>
      <c r="F34" s="19"/>
      <c r="G34" s="19"/>
      <c r="H34" s="39"/>
    </row>
    <row r="35" spans="1:8" ht="21">
      <c r="A35" s="10" t="s">
        <v>69</v>
      </c>
      <c r="B35" s="11" t="s">
        <v>45</v>
      </c>
      <c r="C35" s="11" t="s">
        <v>70</v>
      </c>
      <c r="D35" s="11" t="s">
        <v>47</v>
      </c>
      <c r="E35" s="33">
        <v>175.51</v>
      </c>
      <c r="F35" s="19"/>
      <c r="G35" s="19"/>
      <c r="H35" s="39"/>
    </row>
    <row r="36" spans="1:8" ht="15">
      <c r="A36" s="78" t="s">
        <v>71</v>
      </c>
      <c r="B36" s="80"/>
      <c r="C36" s="12" t="s">
        <v>72</v>
      </c>
      <c r="D36" s="80" t="s">
        <v>47</v>
      </c>
      <c r="E36" s="82">
        <v>1749.24</v>
      </c>
      <c r="F36" s="65"/>
      <c r="G36" s="65"/>
      <c r="H36" s="39"/>
    </row>
    <row r="37" spans="1:8" ht="15">
      <c r="A37" s="79"/>
      <c r="B37" s="81"/>
      <c r="C37" s="13" t="s">
        <v>73</v>
      </c>
      <c r="D37" s="81"/>
      <c r="E37" s="83"/>
      <c r="F37" s="66"/>
      <c r="G37" s="66"/>
      <c r="H37" s="39"/>
    </row>
    <row r="38" spans="1:8" ht="15">
      <c r="A38" s="10" t="s">
        <v>74</v>
      </c>
      <c r="B38" s="11" t="s">
        <v>45</v>
      </c>
      <c r="C38" s="11" t="s">
        <v>75</v>
      </c>
      <c r="D38" s="11" t="s">
        <v>76</v>
      </c>
      <c r="E38" s="33">
        <v>22</v>
      </c>
      <c r="F38" s="19"/>
      <c r="G38" s="19"/>
      <c r="H38" s="39"/>
    </row>
    <row r="39" spans="1:8" ht="21">
      <c r="A39" s="10" t="s">
        <v>77</v>
      </c>
      <c r="B39" s="11" t="s">
        <v>45</v>
      </c>
      <c r="C39" s="11" t="s">
        <v>78</v>
      </c>
      <c r="D39" s="11" t="s">
        <v>76</v>
      </c>
      <c r="E39" s="33">
        <v>30.86</v>
      </c>
      <c r="F39" s="19"/>
      <c r="G39" s="19"/>
      <c r="H39" s="39"/>
    </row>
    <row r="40" spans="1:8" ht="21">
      <c r="A40" s="10" t="s">
        <v>79</v>
      </c>
      <c r="B40" s="11" t="s">
        <v>45</v>
      </c>
      <c r="C40" s="11" t="s">
        <v>80</v>
      </c>
      <c r="D40" s="11" t="s">
        <v>76</v>
      </c>
      <c r="E40" s="33">
        <v>709.9</v>
      </c>
      <c r="F40" s="19"/>
      <c r="G40" s="19"/>
      <c r="H40" s="39"/>
    </row>
    <row r="41" spans="1:8" ht="15">
      <c r="A41" s="10" t="s">
        <v>81</v>
      </c>
      <c r="B41" s="11" t="s">
        <v>45</v>
      </c>
      <c r="C41" s="11" t="s">
        <v>82</v>
      </c>
      <c r="D41" s="11" t="s">
        <v>83</v>
      </c>
      <c r="E41" s="33">
        <v>62.183</v>
      </c>
      <c r="F41" s="19"/>
      <c r="G41" s="19"/>
      <c r="H41" s="39"/>
    </row>
    <row r="42" spans="1:8" ht="21">
      <c r="A42" s="10" t="s">
        <v>84</v>
      </c>
      <c r="B42" s="11" t="s">
        <v>45</v>
      </c>
      <c r="C42" s="11" t="s">
        <v>85</v>
      </c>
      <c r="D42" s="11" t="s">
        <v>52</v>
      </c>
      <c r="E42" s="33">
        <v>827.917</v>
      </c>
      <c r="F42" s="19"/>
      <c r="G42" s="19"/>
      <c r="H42" s="39"/>
    </row>
    <row r="43" spans="1:8" ht="31.5">
      <c r="A43" s="10" t="s">
        <v>86</v>
      </c>
      <c r="B43" s="11" t="s">
        <v>45</v>
      </c>
      <c r="C43" s="11" t="s">
        <v>87</v>
      </c>
      <c r="D43" s="11" t="s">
        <v>83</v>
      </c>
      <c r="E43" s="33">
        <v>353.232</v>
      </c>
      <c r="F43" s="19"/>
      <c r="G43" s="19"/>
      <c r="H43" s="39"/>
    </row>
    <row r="44" spans="1:8" ht="15">
      <c r="A44" s="10" t="s">
        <v>88</v>
      </c>
      <c r="B44" s="11" t="s">
        <v>45</v>
      </c>
      <c r="C44" s="11" t="s">
        <v>89</v>
      </c>
      <c r="D44" s="11" t="s">
        <v>76</v>
      </c>
      <c r="E44" s="33">
        <v>8</v>
      </c>
      <c r="F44" s="19"/>
      <c r="G44" s="19"/>
      <c r="H44" s="39"/>
    </row>
    <row r="45" spans="1:8" ht="15">
      <c r="A45" s="10" t="s">
        <v>90</v>
      </c>
      <c r="B45" s="11" t="s">
        <v>45</v>
      </c>
      <c r="C45" s="11" t="s">
        <v>91</v>
      </c>
      <c r="D45" s="11" t="s">
        <v>41</v>
      </c>
      <c r="E45" s="33">
        <v>9</v>
      </c>
      <c r="F45" s="19"/>
      <c r="G45" s="19"/>
      <c r="H45" s="39"/>
    </row>
    <row r="46" spans="1:8" ht="15">
      <c r="A46" s="10" t="s">
        <v>92</v>
      </c>
      <c r="B46" s="11" t="s">
        <v>45</v>
      </c>
      <c r="C46" s="11" t="s">
        <v>93</v>
      </c>
      <c r="D46" s="11" t="s">
        <v>41</v>
      </c>
      <c r="E46" s="33">
        <v>16</v>
      </c>
      <c r="F46" s="19"/>
      <c r="G46" s="19"/>
      <c r="H46" s="39"/>
    </row>
    <row r="47" spans="1:8" ht="15">
      <c r="A47" s="10" t="s">
        <v>94</v>
      </c>
      <c r="B47" s="11" t="s">
        <v>45</v>
      </c>
      <c r="C47" s="11" t="s">
        <v>95</v>
      </c>
      <c r="D47" s="11" t="s">
        <v>41</v>
      </c>
      <c r="E47" s="33">
        <v>8</v>
      </c>
      <c r="F47" s="19"/>
      <c r="G47" s="19"/>
      <c r="H47" s="39"/>
    </row>
    <row r="48" spans="1:8" ht="15">
      <c r="A48" s="10" t="s">
        <v>96</v>
      </c>
      <c r="B48" s="11" t="s">
        <v>45</v>
      </c>
      <c r="C48" s="11" t="s">
        <v>97</v>
      </c>
      <c r="D48" s="11" t="s">
        <v>98</v>
      </c>
      <c r="E48" s="33">
        <v>1</v>
      </c>
      <c r="F48" s="19"/>
      <c r="G48" s="19"/>
      <c r="H48" s="39"/>
    </row>
    <row r="49" spans="1:8" ht="15">
      <c r="A49" s="7" t="s">
        <v>99</v>
      </c>
      <c r="B49" s="8"/>
      <c r="C49" s="75" t="s">
        <v>100</v>
      </c>
      <c r="D49" s="76"/>
      <c r="E49" s="76"/>
      <c r="F49" s="76"/>
      <c r="G49" s="77"/>
      <c r="H49" s="39"/>
    </row>
    <row r="50" spans="1:8" ht="31.5">
      <c r="A50" s="10" t="s">
        <v>101</v>
      </c>
      <c r="B50" s="11" t="s">
        <v>102</v>
      </c>
      <c r="C50" s="11" t="s">
        <v>103</v>
      </c>
      <c r="D50" s="11" t="s">
        <v>83</v>
      </c>
      <c r="E50" s="33">
        <v>2.9</v>
      </c>
      <c r="F50" s="19"/>
      <c r="G50" s="19"/>
      <c r="H50" s="39"/>
    </row>
    <row r="51" spans="1:8" ht="15">
      <c r="A51" s="10" t="s">
        <v>104</v>
      </c>
      <c r="B51" s="11" t="s">
        <v>102</v>
      </c>
      <c r="C51" s="11" t="s">
        <v>105</v>
      </c>
      <c r="D51" s="11" t="s">
        <v>106</v>
      </c>
      <c r="E51" s="33">
        <v>1</v>
      </c>
      <c r="F51" s="19"/>
      <c r="G51" s="19"/>
      <c r="H51" s="39"/>
    </row>
    <row r="52" spans="1:11" ht="31.5">
      <c r="A52" s="10" t="s">
        <v>107</v>
      </c>
      <c r="B52" s="11" t="s">
        <v>102</v>
      </c>
      <c r="C52" s="11" t="s">
        <v>108</v>
      </c>
      <c r="D52" s="11" t="s">
        <v>83</v>
      </c>
      <c r="E52" s="33">
        <v>6.9</v>
      </c>
      <c r="F52" s="19"/>
      <c r="G52" s="19"/>
      <c r="H52" s="39"/>
      <c r="K52" s="32"/>
    </row>
    <row r="53" spans="1:8" ht="15">
      <c r="A53" s="10" t="s">
        <v>109</v>
      </c>
      <c r="B53" s="11" t="s">
        <v>102</v>
      </c>
      <c r="C53" s="11" t="s">
        <v>110</v>
      </c>
      <c r="D53" s="11" t="s">
        <v>98</v>
      </c>
      <c r="E53" s="33">
        <v>10</v>
      </c>
      <c r="F53" s="19"/>
      <c r="G53" s="19"/>
      <c r="H53" s="39"/>
    </row>
    <row r="54" spans="1:8" ht="31.5">
      <c r="A54" s="10" t="s">
        <v>111</v>
      </c>
      <c r="B54" s="11" t="s">
        <v>102</v>
      </c>
      <c r="C54" s="11" t="s">
        <v>112</v>
      </c>
      <c r="D54" s="11" t="s">
        <v>83</v>
      </c>
      <c r="E54" s="33">
        <v>6.9</v>
      </c>
      <c r="F54" s="19"/>
      <c r="G54" s="19"/>
      <c r="H54" s="39"/>
    </row>
    <row r="55" spans="1:8" ht="21">
      <c r="A55" s="10" t="s">
        <v>113</v>
      </c>
      <c r="B55" s="11" t="s">
        <v>102</v>
      </c>
      <c r="C55" s="11" t="s">
        <v>114</v>
      </c>
      <c r="D55" s="11" t="s">
        <v>47</v>
      </c>
      <c r="E55" s="33">
        <v>37.12</v>
      </c>
      <c r="F55" s="19"/>
      <c r="G55" s="19"/>
      <c r="H55" s="39"/>
    </row>
    <row r="56" spans="1:8" ht="21">
      <c r="A56" s="10" t="s">
        <v>115</v>
      </c>
      <c r="B56" s="11" t="s">
        <v>102</v>
      </c>
      <c r="C56" s="11" t="s">
        <v>116</v>
      </c>
      <c r="D56" s="11" t="s">
        <v>52</v>
      </c>
      <c r="E56" s="33">
        <v>10.616</v>
      </c>
      <c r="F56" s="19"/>
      <c r="G56" s="19"/>
      <c r="H56" s="39"/>
    </row>
    <row r="57" spans="1:8" ht="15">
      <c r="A57" s="10" t="s">
        <v>117</v>
      </c>
      <c r="B57" s="11" t="s">
        <v>102</v>
      </c>
      <c r="C57" s="11" t="s">
        <v>118</v>
      </c>
      <c r="D57" s="11" t="s">
        <v>106</v>
      </c>
      <c r="E57" s="33">
        <v>18</v>
      </c>
      <c r="F57" s="19"/>
      <c r="G57" s="19"/>
      <c r="H57" s="39"/>
    </row>
    <row r="58" spans="1:9" ht="15">
      <c r="A58" s="75" t="s">
        <v>119</v>
      </c>
      <c r="B58" s="76"/>
      <c r="C58" s="76"/>
      <c r="D58" s="76"/>
      <c r="E58" s="76"/>
      <c r="F58" s="77"/>
      <c r="G58" s="20">
        <f>SUM(G50:G57)+SUM(G24:G48)+G22+G20+G19</f>
        <v>0</v>
      </c>
      <c r="H58" s="41"/>
      <c r="I58" s="32"/>
    </row>
    <row r="59" spans="1:8" ht="15">
      <c r="A59" s="7">
        <v>2</v>
      </c>
      <c r="B59" s="8"/>
      <c r="C59" s="75" t="s">
        <v>15</v>
      </c>
      <c r="D59" s="76"/>
      <c r="E59" s="76"/>
      <c r="F59" s="76"/>
      <c r="G59" s="77"/>
      <c r="H59" s="41"/>
    </row>
    <row r="60" spans="1:8" ht="31.5">
      <c r="A60" s="10" t="s">
        <v>120</v>
      </c>
      <c r="B60" s="11" t="s">
        <v>121</v>
      </c>
      <c r="C60" s="11" t="s">
        <v>122</v>
      </c>
      <c r="D60" s="11" t="s">
        <v>83</v>
      </c>
      <c r="E60" s="33">
        <v>11.588</v>
      </c>
      <c r="F60" s="19"/>
      <c r="G60" s="19"/>
      <c r="H60" s="39"/>
    </row>
    <row r="61" spans="1:8" ht="31.5">
      <c r="A61" s="10" t="s">
        <v>123</v>
      </c>
      <c r="B61" s="11" t="s">
        <v>121</v>
      </c>
      <c r="C61" s="11" t="s">
        <v>124</v>
      </c>
      <c r="D61" s="11" t="s">
        <v>83</v>
      </c>
      <c r="E61" s="33">
        <v>676.141</v>
      </c>
      <c r="F61" s="19"/>
      <c r="G61" s="19"/>
      <c r="H61" s="39"/>
    </row>
    <row r="62" spans="1:9" ht="15">
      <c r="A62" s="10" t="s">
        <v>125</v>
      </c>
      <c r="B62" s="11" t="s">
        <v>126</v>
      </c>
      <c r="C62" s="11" t="s">
        <v>127</v>
      </c>
      <c r="D62" s="11" t="s">
        <v>83</v>
      </c>
      <c r="E62" s="33">
        <v>116.83</v>
      </c>
      <c r="F62" s="19"/>
      <c r="G62" s="19"/>
      <c r="H62" s="39"/>
      <c r="I62" s="32"/>
    </row>
    <row r="63" spans="1:9" ht="21">
      <c r="A63" s="10" t="s">
        <v>128</v>
      </c>
      <c r="B63" s="11" t="s">
        <v>126</v>
      </c>
      <c r="C63" s="11" t="s">
        <v>129</v>
      </c>
      <c r="D63" s="11" t="s">
        <v>83</v>
      </c>
      <c r="E63" s="33">
        <v>116.83</v>
      </c>
      <c r="F63" s="19"/>
      <c r="G63" s="19"/>
      <c r="H63" s="39"/>
      <c r="I63" s="32"/>
    </row>
    <row r="64" spans="1:9" ht="15">
      <c r="A64" s="75" t="s">
        <v>130</v>
      </c>
      <c r="B64" s="76"/>
      <c r="C64" s="76"/>
      <c r="D64" s="76"/>
      <c r="E64" s="76"/>
      <c r="F64" s="77"/>
      <c r="G64" s="20">
        <f>SUM(G60:G63)</f>
        <v>0</v>
      </c>
      <c r="H64" s="39"/>
      <c r="I64" s="32"/>
    </row>
    <row r="65" spans="1:8" ht="15">
      <c r="A65" s="7">
        <v>3</v>
      </c>
      <c r="B65" s="8"/>
      <c r="C65" s="75" t="s">
        <v>16</v>
      </c>
      <c r="D65" s="76"/>
      <c r="E65" s="76"/>
      <c r="F65" s="76"/>
      <c r="G65" s="77"/>
      <c r="H65" s="39"/>
    </row>
    <row r="66" spans="1:8" ht="21">
      <c r="A66" s="10" t="s">
        <v>131</v>
      </c>
      <c r="B66" s="11" t="s">
        <v>132</v>
      </c>
      <c r="C66" s="11" t="s">
        <v>133</v>
      </c>
      <c r="D66" s="11" t="s">
        <v>47</v>
      </c>
      <c r="E66" s="33">
        <v>4256.59</v>
      </c>
      <c r="F66" s="19"/>
      <c r="G66" s="19"/>
      <c r="H66" s="39"/>
    </row>
    <row r="67" spans="1:8" ht="21">
      <c r="A67" s="10" t="s">
        <v>134</v>
      </c>
      <c r="B67" s="11" t="s">
        <v>135</v>
      </c>
      <c r="C67" s="11" t="s">
        <v>136</v>
      </c>
      <c r="D67" s="11" t="s">
        <v>47</v>
      </c>
      <c r="E67" s="33">
        <v>1698.21</v>
      </c>
      <c r="F67" s="19"/>
      <c r="G67" s="19"/>
      <c r="H67" s="39"/>
    </row>
    <row r="68" spans="1:8" ht="21">
      <c r="A68" s="10" t="s">
        <v>137</v>
      </c>
      <c r="B68" s="11" t="s">
        <v>135</v>
      </c>
      <c r="C68" s="11" t="s">
        <v>138</v>
      </c>
      <c r="D68" s="11" t="s">
        <v>47</v>
      </c>
      <c r="E68" s="33">
        <v>60.66</v>
      </c>
      <c r="F68" s="19"/>
      <c r="G68" s="19"/>
      <c r="H68" s="39"/>
    </row>
    <row r="69" spans="1:8" ht="21">
      <c r="A69" s="10" t="s">
        <v>139</v>
      </c>
      <c r="B69" s="11" t="s">
        <v>140</v>
      </c>
      <c r="C69" s="11" t="s">
        <v>141</v>
      </c>
      <c r="D69" s="11" t="s">
        <v>47</v>
      </c>
      <c r="E69" s="33">
        <v>2133.55</v>
      </c>
      <c r="F69" s="19"/>
      <c r="G69" s="19"/>
      <c r="H69" s="39"/>
    </row>
    <row r="70" spans="1:8" ht="21">
      <c r="A70" s="10" t="s">
        <v>142</v>
      </c>
      <c r="B70" s="11" t="s">
        <v>143</v>
      </c>
      <c r="C70" s="11" t="s">
        <v>144</v>
      </c>
      <c r="D70" s="11" t="s">
        <v>47</v>
      </c>
      <c r="E70" s="33">
        <v>2133.55</v>
      </c>
      <c r="F70" s="19"/>
      <c r="G70" s="19"/>
      <c r="H70" s="39"/>
    </row>
    <row r="71" spans="1:8" ht="21">
      <c r="A71" s="10" t="s">
        <v>145</v>
      </c>
      <c r="B71" s="11" t="s">
        <v>143</v>
      </c>
      <c r="C71" s="11" t="s">
        <v>146</v>
      </c>
      <c r="D71" s="11" t="s">
        <v>47</v>
      </c>
      <c r="E71" s="33">
        <v>281.83</v>
      </c>
      <c r="F71" s="19"/>
      <c r="G71" s="19"/>
      <c r="H71" s="39"/>
    </row>
    <row r="72" spans="1:8" ht="21">
      <c r="A72" s="10" t="s">
        <v>147</v>
      </c>
      <c r="B72" s="11" t="s">
        <v>143</v>
      </c>
      <c r="C72" s="11" t="s">
        <v>148</v>
      </c>
      <c r="D72" s="11" t="s">
        <v>47</v>
      </c>
      <c r="E72" s="33">
        <v>1477.04</v>
      </c>
      <c r="F72" s="19"/>
      <c r="G72" s="19"/>
      <c r="H72" s="39"/>
    </row>
    <row r="73" spans="1:8" ht="21">
      <c r="A73" s="10" t="s">
        <v>149</v>
      </c>
      <c r="B73" s="11" t="s">
        <v>150</v>
      </c>
      <c r="C73" s="11" t="s">
        <v>151</v>
      </c>
      <c r="D73" s="11" t="s">
        <v>47</v>
      </c>
      <c r="E73" s="33">
        <v>2133.55</v>
      </c>
      <c r="F73" s="19"/>
      <c r="G73" s="19"/>
      <c r="H73" s="39"/>
    </row>
    <row r="74" spans="1:8" ht="21">
      <c r="A74" s="10" t="s">
        <v>152</v>
      </c>
      <c r="B74" s="11" t="s">
        <v>153</v>
      </c>
      <c r="C74" s="11" t="s">
        <v>154</v>
      </c>
      <c r="D74" s="11" t="s">
        <v>47</v>
      </c>
      <c r="E74" s="33">
        <v>2194.21</v>
      </c>
      <c r="F74" s="19"/>
      <c r="G74" s="19"/>
      <c r="H74" s="39"/>
    </row>
    <row r="75" spans="1:8" ht="21">
      <c r="A75" s="10" t="s">
        <v>155</v>
      </c>
      <c r="B75" s="11" t="s">
        <v>153</v>
      </c>
      <c r="C75" s="11" t="s">
        <v>156</v>
      </c>
      <c r="D75" s="11" t="s">
        <v>47</v>
      </c>
      <c r="E75" s="33">
        <v>2133.55</v>
      </c>
      <c r="F75" s="19"/>
      <c r="G75" s="19"/>
      <c r="H75" s="39"/>
    </row>
    <row r="76" spans="1:8" ht="21">
      <c r="A76" s="10" t="s">
        <v>157</v>
      </c>
      <c r="B76" s="11" t="s">
        <v>153</v>
      </c>
      <c r="C76" s="11" t="s">
        <v>158</v>
      </c>
      <c r="D76" s="11" t="s">
        <v>47</v>
      </c>
      <c r="E76" s="33">
        <v>3624.25</v>
      </c>
      <c r="F76" s="19"/>
      <c r="G76" s="19"/>
      <c r="H76" s="39"/>
    </row>
    <row r="77" spans="1:9" ht="15">
      <c r="A77" s="75" t="s">
        <v>159</v>
      </c>
      <c r="B77" s="76"/>
      <c r="C77" s="76"/>
      <c r="D77" s="76"/>
      <c r="E77" s="76"/>
      <c r="F77" s="77"/>
      <c r="G77" s="20">
        <f>SUM(G66:G76)</f>
        <v>0</v>
      </c>
      <c r="H77" s="39"/>
      <c r="I77" s="32"/>
    </row>
    <row r="78" spans="1:8" ht="15">
      <c r="A78" s="7">
        <v>4</v>
      </c>
      <c r="B78" s="8"/>
      <c r="C78" s="75" t="s">
        <v>17</v>
      </c>
      <c r="D78" s="76"/>
      <c r="E78" s="76"/>
      <c r="F78" s="76"/>
      <c r="G78" s="77"/>
      <c r="H78" s="39"/>
    </row>
    <row r="79" spans="1:8" ht="21">
      <c r="A79" s="10" t="s">
        <v>160</v>
      </c>
      <c r="B79" s="11" t="s">
        <v>161</v>
      </c>
      <c r="C79" s="11" t="s">
        <v>162</v>
      </c>
      <c r="D79" s="11" t="s">
        <v>47</v>
      </c>
      <c r="E79" s="33">
        <v>2133.55</v>
      </c>
      <c r="F79" s="19"/>
      <c r="G79" s="19"/>
      <c r="H79" s="39"/>
    </row>
    <row r="80" spans="1:8" ht="31.5">
      <c r="A80" s="10" t="s">
        <v>163</v>
      </c>
      <c r="B80" s="11" t="s">
        <v>164</v>
      </c>
      <c r="C80" s="11" t="s">
        <v>165</v>
      </c>
      <c r="D80" s="11" t="s">
        <v>47</v>
      </c>
      <c r="E80" s="33">
        <v>3563.59</v>
      </c>
      <c r="F80" s="19"/>
      <c r="G80" s="19"/>
      <c r="H80" s="39"/>
    </row>
    <row r="81" spans="1:8" ht="21">
      <c r="A81" s="10" t="s">
        <v>166</v>
      </c>
      <c r="B81" s="11" t="s">
        <v>161</v>
      </c>
      <c r="C81" s="11" t="s">
        <v>167</v>
      </c>
      <c r="D81" s="11" t="s">
        <v>47</v>
      </c>
      <c r="E81" s="33">
        <v>60.66</v>
      </c>
      <c r="F81" s="19"/>
      <c r="G81" s="19"/>
      <c r="H81" s="39"/>
    </row>
    <row r="82" spans="1:8" ht="21">
      <c r="A82" s="10" t="s">
        <v>168</v>
      </c>
      <c r="B82" s="11" t="s">
        <v>164</v>
      </c>
      <c r="C82" s="11" t="s">
        <v>169</v>
      </c>
      <c r="D82" s="11" t="s">
        <v>47</v>
      </c>
      <c r="E82" s="33">
        <v>60.66</v>
      </c>
      <c r="F82" s="19"/>
      <c r="G82" s="19"/>
      <c r="H82" s="39"/>
    </row>
    <row r="83" spans="1:8" ht="21">
      <c r="A83" s="10" t="s">
        <v>170</v>
      </c>
      <c r="B83" s="11" t="s">
        <v>171</v>
      </c>
      <c r="C83" s="11" t="s">
        <v>172</v>
      </c>
      <c r="D83" s="11" t="s">
        <v>47</v>
      </c>
      <c r="E83" s="33">
        <v>208.69</v>
      </c>
      <c r="F83" s="19"/>
      <c r="G83" s="19"/>
      <c r="H83" s="39"/>
    </row>
    <row r="84" spans="1:8" ht="31.5">
      <c r="A84" s="10" t="s">
        <v>173</v>
      </c>
      <c r="B84" s="11" t="s">
        <v>171</v>
      </c>
      <c r="C84" s="11" t="s">
        <v>174</v>
      </c>
      <c r="D84" s="11" t="s">
        <v>47</v>
      </c>
      <c r="E84" s="33">
        <v>12.48</v>
      </c>
      <c r="F84" s="19"/>
      <c r="G84" s="19"/>
      <c r="H84" s="39"/>
    </row>
    <row r="85" spans="1:8" ht="31.5">
      <c r="A85" s="10" t="s">
        <v>175</v>
      </c>
      <c r="B85" s="11" t="s">
        <v>176</v>
      </c>
      <c r="C85" s="11" t="s">
        <v>177</v>
      </c>
      <c r="D85" s="11" t="s">
        <v>47</v>
      </c>
      <c r="E85" s="33">
        <v>1477.04</v>
      </c>
      <c r="F85" s="19"/>
      <c r="G85" s="19"/>
      <c r="H85" s="39"/>
    </row>
    <row r="86" spans="1:8" ht="31.5">
      <c r="A86" s="10" t="s">
        <v>178</v>
      </c>
      <c r="B86" s="11" t="s">
        <v>176</v>
      </c>
      <c r="C86" s="11" t="s">
        <v>179</v>
      </c>
      <c r="D86" s="11" t="s">
        <v>47</v>
      </c>
      <c r="E86" s="33">
        <v>75.79</v>
      </c>
      <c r="F86" s="19"/>
      <c r="G86" s="19"/>
      <c r="H86" s="39"/>
    </row>
    <row r="87" spans="1:8" ht="31.5">
      <c r="A87" s="10" t="s">
        <v>180</v>
      </c>
      <c r="B87" s="11" t="s">
        <v>176</v>
      </c>
      <c r="C87" s="11" t="s">
        <v>181</v>
      </c>
      <c r="D87" s="11" t="s">
        <v>47</v>
      </c>
      <c r="E87" s="33">
        <v>11.2</v>
      </c>
      <c r="F87" s="19"/>
      <c r="G87" s="19"/>
      <c r="H87" s="39"/>
    </row>
    <row r="88" spans="1:8" ht="15">
      <c r="A88" s="10" t="s">
        <v>182</v>
      </c>
      <c r="B88" s="11" t="s">
        <v>183</v>
      </c>
      <c r="C88" s="11" t="s">
        <v>184</v>
      </c>
      <c r="D88" s="11" t="s">
        <v>47</v>
      </c>
      <c r="E88" s="33">
        <v>14.36</v>
      </c>
      <c r="F88" s="19"/>
      <c r="G88" s="19"/>
      <c r="H88" s="39"/>
    </row>
    <row r="89" spans="1:8" ht="21">
      <c r="A89" s="10" t="s">
        <v>185</v>
      </c>
      <c r="B89" s="11" t="s">
        <v>183</v>
      </c>
      <c r="C89" s="11" t="s">
        <v>186</v>
      </c>
      <c r="D89" s="11" t="s">
        <v>47</v>
      </c>
      <c r="E89" s="33">
        <v>14.36</v>
      </c>
      <c r="F89" s="19"/>
      <c r="G89" s="19"/>
      <c r="H89" s="39"/>
    </row>
    <row r="90" spans="1:9" ht="15">
      <c r="A90" s="75" t="s">
        <v>187</v>
      </c>
      <c r="B90" s="76"/>
      <c r="C90" s="76"/>
      <c r="D90" s="76"/>
      <c r="E90" s="76"/>
      <c r="F90" s="77"/>
      <c r="G90" s="20">
        <f>SUM(G79:G89)</f>
        <v>0</v>
      </c>
      <c r="H90" s="39"/>
      <c r="I90" s="32"/>
    </row>
    <row r="91" spans="1:8" ht="15">
      <c r="A91" s="7">
        <v>5</v>
      </c>
      <c r="B91" s="8"/>
      <c r="C91" s="75" t="s">
        <v>18</v>
      </c>
      <c r="D91" s="76"/>
      <c r="E91" s="76"/>
      <c r="F91" s="76"/>
      <c r="G91" s="77"/>
      <c r="H91" s="39"/>
    </row>
    <row r="92" spans="1:8" ht="31.5">
      <c r="A92" s="10" t="s">
        <v>188</v>
      </c>
      <c r="B92" s="11" t="s">
        <v>189</v>
      </c>
      <c r="C92" s="11" t="s">
        <v>190</v>
      </c>
      <c r="D92" s="11" t="s">
        <v>76</v>
      </c>
      <c r="E92" s="33">
        <v>602.3</v>
      </c>
      <c r="F92" s="19"/>
      <c r="G92" s="19"/>
      <c r="H92" s="39"/>
    </row>
    <row r="93" spans="1:8" ht="31.5">
      <c r="A93" s="10" t="s">
        <v>191</v>
      </c>
      <c r="B93" s="11" t="s">
        <v>189</v>
      </c>
      <c r="C93" s="11" t="s">
        <v>192</v>
      </c>
      <c r="D93" s="11" t="s">
        <v>76</v>
      </c>
      <c r="E93" s="33">
        <v>270.6</v>
      </c>
      <c r="F93" s="19"/>
      <c r="G93" s="19"/>
      <c r="H93" s="39"/>
    </row>
    <row r="94" spans="1:8" ht="31.5">
      <c r="A94" s="10" t="s">
        <v>193</v>
      </c>
      <c r="B94" s="11" t="s">
        <v>194</v>
      </c>
      <c r="C94" s="11" t="s">
        <v>195</v>
      </c>
      <c r="D94" s="11" t="s">
        <v>76</v>
      </c>
      <c r="E94" s="33">
        <v>11</v>
      </c>
      <c r="F94" s="19"/>
      <c r="G94" s="19"/>
      <c r="H94" s="39"/>
    </row>
    <row r="95" spans="1:8" ht="21">
      <c r="A95" s="10" t="s">
        <v>196</v>
      </c>
      <c r="B95" s="11" t="s">
        <v>194</v>
      </c>
      <c r="C95" s="11" t="s">
        <v>197</v>
      </c>
      <c r="D95" s="11" t="s">
        <v>76</v>
      </c>
      <c r="E95" s="33">
        <v>351.8</v>
      </c>
      <c r="F95" s="19"/>
      <c r="G95" s="19"/>
      <c r="H95" s="39"/>
    </row>
    <row r="96" spans="1:8" ht="15">
      <c r="A96" s="10" t="s">
        <v>198</v>
      </c>
      <c r="B96" s="11" t="s">
        <v>199</v>
      </c>
      <c r="C96" s="11" t="s">
        <v>200</v>
      </c>
      <c r="D96" s="11" t="s">
        <v>83</v>
      </c>
      <c r="E96" s="33">
        <v>15.127</v>
      </c>
      <c r="F96" s="19"/>
      <c r="G96" s="19"/>
      <c r="H96" s="39"/>
    </row>
    <row r="97" spans="1:8" ht="15">
      <c r="A97" s="10" t="s">
        <v>201</v>
      </c>
      <c r="B97" s="11" t="s">
        <v>199</v>
      </c>
      <c r="C97" s="11" t="s">
        <v>202</v>
      </c>
      <c r="D97" s="11" t="s">
        <v>76</v>
      </c>
      <c r="E97" s="33">
        <v>5</v>
      </c>
      <c r="F97" s="19"/>
      <c r="G97" s="19"/>
      <c r="H97" s="39"/>
    </row>
    <row r="98" spans="1:9" ht="15">
      <c r="A98" s="75" t="s">
        <v>203</v>
      </c>
      <c r="B98" s="76"/>
      <c r="C98" s="76"/>
      <c r="D98" s="76"/>
      <c r="E98" s="76"/>
      <c r="F98" s="77"/>
      <c r="G98" s="20">
        <f>SUM(G92:G97)</f>
        <v>0</v>
      </c>
      <c r="H98" s="39"/>
      <c r="I98" s="32"/>
    </row>
    <row r="99" spans="1:8" ht="15">
      <c r="A99" s="7">
        <v>6</v>
      </c>
      <c r="B99" s="8"/>
      <c r="C99" s="75" t="s">
        <v>19</v>
      </c>
      <c r="D99" s="76"/>
      <c r="E99" s="76"/>
      <c r="F99" s="76"/>
      <c r="G99" s="77"/>
      <c r="H99" s="39"/>
    </row>
    <row r="100" spans="1:8" ht="21">
      <c r="A100" s="10" t="s">
        <v>204</v>
      </c>
      <c r="B100" s="11" t="s">
        <v>205</v>
      </c>
      <c r="C100" s="11" t="s">
        <v>206</v>
      </c>
      <c r="D100" s="11" t="s">
        <v>47</v>
      </c>
      <c r="E100" s="33">
        <v>15.73</v>
      </c>
      <c r="F100" s="19"/>
      <c r="G100" s="19"/>
      <c r="H100" s="39"/>
    </row>
    <row r="101" spans="1:8" ht="21">
      <c r="A101" s="10" t="s">
        <v>207</v>
      </c>
      <c r="B101" s="11" t="s">
        <v>208</v>
      </c>
      <c r="C101" s="11" t="s">
        <v>209</v>
      </c>
      <c r="D101" s="11" t="s">
        <v>47</v>
      </c>
      <c r="E101" s="33">
        <v>15.73</v>
      </c>
      <c r="F101" s="19"/>
      <c r="G101" s="19"/>
      <c r="H101" s="39"/>
    </row>
    <row r="102" spans="1:8" ht="21">
      <c r="A102" s="10" t="s">
        <v>210</v>
      </c>
      <c r="B102" s="11" t="s">
        <v>205</v>
      </c>
      <c r="C102" s="11" t="s">
        <v>211</v>
      </c>
      <c r="D102" s="11" t="s">
        <v>83</v>
      </c>
      <c r="E102" s="33">
        <v>5.893</v>
      </c>
      <c r="F102" s="19"/>
      <c r="G102" s="19"/>
      <c r="H102" s="39"/>
    </row>
    <row r="103" spans="1:8" ht="15">
      <c r="A103" s="10" t="s">
        <v>212</v>
      </c>
      <c r="B103" s="11" t="s">
        <v>205</v>
      </c>
      <c r="C103" s="11" t="s">
        <v>213</v>
      </c>
      <c r="D103" s="11" t="s">
        <v>47</v>
      </c>
      <c r="E103" s="33">
        <v>58.925</v>
      </c>
      <c r="F103" s="19"/>
      <c r="G103" s="19"/>
      <c r="H103" s="39"/>
    </row>
    <row r="104" spans="1:8" ht="21">
      <c r="A104" s="10" t="s">
        <v>214</v>
      </c>
      <c r="B104" s="11" t="s">
        <v>205</v>
      </c>
      <c r="C104" s="11" t="s">
        <v>215</v>
      </c>
      <c r="D104" s="11" t="s">
        <v>47</v>
      </c>
      <c r="E104" s="33">
        <v>58.925</v>
      </c>
      <c r="F104" s="19"/>
      <c r="G104" s="19"/>
      <c r="H104" s="39"/>
    </row>
    <row r="105" spans="1:9" ht="15">
      <c r="A105" s="75" t="s">
        <v>216</v>
      </c>
      <c r="B105" s="76"/>
      <c r="C105" s="76"/>
      <c r="D105" s="76"/>
      <c r="E105" s="76"/>
      <c r="F105" s="77"/>
      <c r="G105" s="20">
        <f>SUM(G100:G104)</f>
        <v>0</v>
      </c>
      <c r="H105" s="39"/>
      <c r="I105" s="32"/>
    </row>
    <row r="106" spans="1:8" ht="15">
      <c r="A106" s="7">
        <v>7</v>
      </c>
      <c r="B106" s="8"/>
      <c r="C106" s="75" t="s">
        <v>20</v>
      </c>
      <c r="D106" s="76"/>
      <c r="E106" s="76"/>
      <c r="F106" s="76"/>
      <c r="G106" s="77"/>
      <c r="H106" s="39"/>
    </row>
    <row r="107" spans="1:8" ht="31.5">
      <c r="A107" s="10" t="s">
        <v>217</v>
      </c>
      <c r="B107" s="11" t="s">
        <v>218</v>
      </c>
      <c r="C107" s="11" t="s">
        <v>219</v>
      </c>
      <c r="D107" s="11" t="s">
        <v>47</v>
      </c>
      <c r="E107" s="33">
        <v>495.77</v>
      </c>
      <c r="F107" s="19"/>
      <c r="G107" s="19"/>
      <c r="H107" s="39"/>
    </row>
    <row r="108" spans="1:8" ht="31.5">
      <c r="A108" s="10" t="s">
        <v>220</v>
      </c>
      <c r="B108" s="11" t="s">
        <v>218</v>
      </c>
      <c r="C108" s="11" t="s">
        <v>221</v>
      </c>
      <c r="D108" s="11" t="s">
        <v>47</v>
      </c>
      <c r="E108" s="33">
        <v>58</v>
      </c>
      <c r="F108" s="19"/>
      <c r="G108" s="19"/>
      <c r="H108" s="39"/>
    </row>
    <row r="109" spans="1:8" ht="15">
      <c r="A109" s="10" t="s">
        <v>222</v>
      </c>
      <c r="B109" s="11" t="s">
        <v>223</v>
      </c>
      <c r="C109" s="11" t="s">
        <v>224</v>
      </c>
      <c r="D109" s="11" t="s">
        <v>41</v>
      </c>
      <c r="E109" s="33">
        <v>28</v>
      </c>
      <c r="F109" s="19"/>
      <c r="G109" s="19"/>
      <c r="H109" s="39"/>
    </row>
    <row r="110" spans="1:8" ht="15">
      <c r="A110" s="10" t="s">
        <v>225</v>
      </c>
      <c r="B110" s="11" t="s">
        <v>223</v>
      </c>
      <c r="C110" s="11" t="s">
        <v>226</v>
      </c>
      <c r="D110" s="11" t="s">
        <v>41</v>
      </c>
      <c r="E110" s="33">
        <v>2</v>
      </c>
      <c r="F110" s="19"/>
      <c r="G110" s="19"/>
      <c r="H110" s="39"/>
    </row>
    <row r="111" spans="1:8" ht="21">
      <c r="A111" s="10" t="s">
        <v>227</v>
      </c>
      <c r="B111" s="11" t="s">
        <v>223</v>
      </c>
      <c r="C111" s="11" t="s">
        <v>228</v>
      </c>
      <c r="D111" s="11" t="s">
        <v>41</v>
      </c>
      <c r="E111" s="33">
        <v>15</v>
      </c>
      <c r="F111" s="19"/>
      <c r="G111" s="19"/>
      <c r="H111" s="39"/>
    </row>
    <row r="112" spans="1:8" ht="21">
      <c r="A112" s="10" t="s">
        <v>229</v>
      </c>
      <c r="B112" s="11" t="s">
        <v>223</v>
      </c>
      <c r="C112" s="11" t="s">
        <v>230</v>
      </c>
      <c r="D112" s="11" t="s">
        <v>41</v>
      </c>
      <c r="E112" s="33">
        <v>4</v>
      </c>
      <c r="F112" s="19"/>
      <c r="G112" s="19"/>
      <c r="H112" s="39"/>
    </row>
    <row r="113" spans="1:8" ht="21">
      <c r="A113" s="10" t="s">
        <v>231</v>
      </c>
      <c r="B113" s="11" t="s">
        <v>223</v>
      </c>
      <c r="C113" s="11" t="s">
        <v>232</v>
      </c>
      <c r="D113" s="11" t="s">
        <v>41</v>
      </c>
      <c r="E113" s="33">
        <v>31</v>
      </c>
      <c r="F113" s="19"/>
      <c r="G113" s="19"/>
      <c r="H113" s="39"/>
    </row>
    <row r="114" spans="1:8" ht="15">
      <c r="A114" s="10" t="s">
        <v>233</v>
      </c>
      <c r="B114" s="11" t="s">
        <v>234</v>
      </c>
      <c r="C114" s="11" t="s">
        <v>235</v>
      </c>
      <c r="D114" s="11" t="s">
        <v>76</v>
      </c>
      <c r="E114" s="33">
        <v>21</v>
      </c>
      <c r="F114" s="19"/>
      <c r="G114" s="19"/>
      <c r="H114" s="39"/>
    </row>
    <row r="115" spans="1:8" ht="15">
      <c r="A115" s="10" t="s">
        <v>236</v>
      </c>
      <c r="B115" s="11" t="s">
        <v>223</v>
      </c>
      <c r="C115" s="11" t="s">
        <v>237</v>
      </c>
      <c r="D115" s="11" t="s">
        <v>106</v>
      </c>
      <c r="E115" s="33">
        <v>2</v>
      </c>
      <c r="F115" s="19"/>
      <c r="G115" s="19"/>
      <c r="H115" s="39"/>
    </row>
    <row r="116" spans="1:8" ht="15">
      <c r="A116" s="10" t="s">
        <v>238</v>
      </c>
      <c r="B116" s="11" t="s">
        <v>234</v>
      </c>
      <c r="C116" s="11" t="s">
        <v>239</v>
      </c>
      <c r="D116" s="11" t="s">
        <v>106</v>
      </c>
      <c r="E116" s="33">
        <v>159</v>
      </c>
      <c r="F116" s="19"/>
      <c r="G116" s="19"/>
      <c r="H116" s="39"/>
    </row>
    <row r="117" spans="1:9" ht="15">
      <c r="A117" s="75" t="s">
        <v>240</v>
      </c>
      <c r="B117" s="76"/>
      <c r="C117" s="76"/>
      <c r="D117" s="76"/>
      <c r="E117" s="76"/>
      <c r="F117" s="77"/>
      <c r="G117" s="20">
        <f>SUM(G107:G116)</f>
        <v>0</v>
      </c>
      <c r="H117" s="39"/>
      <c r="I117" s="32"/>
    </row>
    <row r="118" spans="1:8" ht="15">
      <c r="A118" s="7">
        <v>8</v>
      </c>
      <c r="B118" s="8"/>
      <c r="C118" s="75" t="s">
        <v>21</v>
      </c>
      <c r="D118" s="76"/>
      <c r="E118" s="76"/>
      <c r="F118" s="76"/>
      <c r="G118" s="77"/>
      <c r="H118" s="39"/>
    </row>
    <row r="119" spans="1:8" ht="15">
      <c r="A119" s="7" t="s">
        <v>241</v>
      </c>
      <c r="B119" s="8"/>
      <c r="C119" s="75" t="s">
        <v>242</v>
      </c>
      <c r="D119" s="76"/>
      <c r="E119" s="76"/>
      <c r="F119" s="76"/>
      <c r="G119" s="77"/>
      <c r="H119" s="39"/>
    </row>
    <row r="120" spans="1:8" ht="21">
      <c r="A120" s="10" t="s">
        <v>243</v>
      </c>
      <c r="B120" s="11" t="s">
        <v>244</v>
      </c>
      <c r="C120" s="11" t="s">
        <v>245</v>
      </c>
      <c r="D120" s="11" t="s">
        <v>98</v>
      </c>
      <c r="E120" s="33">
        <v>1</v>
      </c>
      <c r="F120" s="19"/>
      <c r="G120" s="19"/>
      <c r="H120" s="39"/>
    </row>
    <row r="121" spans="1:8" ht="21">
      <c r="A121" s="10" t="s">
        <v>246</v>
      </c>
      <c r="B121" s="11" t="s">
        <v>244</v>
      </c>
      <c r="C121" s="11" t="s">
        <v>247</v>
      </c>
      <c r="D121" s="11" t="s">
        <v>98</v>
      </c>
      <c r="E121" s="33">
        <v>1</v>
      </c>
      <c r="F121" s="19"/>
      <c r="G121" s="19"/>
      <c r="H121" s="39"/>
    </row>
    <row r="122" spans="1:8" ht="15">
      <c r="A122" s="75" t="s">
        <v>248</v>
      </c>
      <c r="B122" s="76"/>
      <c r="C122" s="76"/>
      <c r="D122" s="76"/>
      <c r="E122" s="76"/>
      <c r="F122" s="77"/>
      <c r="G122" s="20">
        <f>SUM(G120:G121)</f>
        <v>0</v>
      </c>
      <c r="H122" s="39"/>
    </row>
    <row r="123" spans="1:8" ht="15">
      <c r="A123" s="75" t="s">
        <v>10</v>
      </c>
      <c r="B123" s="76"/>
      <c r="C123" s="76"/>
      <c r="D123" s="76"/>
      <c r="E123" s="76"/>
      <c r="F123" s="77"/>
      <c r="G123" s="20">
        <f>G58+G64+G77+G90+G98+G105+G117+G122</f>
        <v>0</v>
      </c>
      <c r="H123" s="32"/>
    </row>
    <row r="124" spans="1:7" ht="15">
      <c r="A124" s="75" t="s">
        <v>11</v>
      </c>
      <c r="B124" s="76"/>
      <c r="C124" s="76"/>
      <c r="D124" s="76"/>
      <c r="E124" s="76"/>
      <c r="F124" s="77"/>
      <c r="G124" s="20">
        <f>G123*0.23</f>
        <v>0</v>
      </c>
    </row>
    <row r="125" spans="1:8" ht="15">
      <c r="A125" s="75" t="s">
        <v>12</v>
      </c>
      <c r="B125" s="76"/>
      <c r="C125" s="76"/>
      <c r="D125" s="76"/>
      <c r="E125" s="76"/>
      <c r="F125" s="77"/>
      <c r="G125" s="20">
        <f>G123+G124</f>
        <v>0</v>
      </c>
      <c r="H125" s="14"/>
    </row>
    <row r="126" ht="15">
      <c r="H126" s="14"/>
    </row>
    <row r="127" ht="15">
      <c r="A127" s="9" t="s">
        <v>442</v>
      </c>
    </row>
    <row r="129" ht="22.5" customHeight="1"/>
    <row r="131" ht="22.5" customHeight="1"/>
    <row r="134" ht="22.5" customHeight="1"/>
    <row r="135" ht="30.75" customHeight="1"/>
    <row r="137" ht="32.25" customHeight="1"/>
    <row r="139" ht="43.5" customHeight="1"/>
    <row r="140" ht="54" customHeight="1"/>
    <row r="141" ht="22.5" customHeight="1"/>
    <row r="144" ht="21.75" customHeight="1"/>
    <row r="145" ht="21.75" customHeight="1"/>
    <row r="146" ht="21.75" customHeight="1"/>
    <row r="147" ht="22.5" customHeight="1"/>
  </sheetData>
  <sheetProtection/>
  <mergeCells count="48">
    <mergeCell ref="C17:G17"/>
    <mergeCell ref="C18:G18"/>
    <mergeCell ref="E28:E29"/>
    <mergeCell ref="E36:E37"/>
    <mergeCell ref="C91:G91"/>
    <mergeCell ref="A98:F98"/>
    <mergeCell ref="G36:G37"/>
    <mergeCell ref="A105:F105"/>
    <mergeCell ref="C49:G49"/>
    <mergeCell ref="A58:F58"/>
    <mergeCell ref="C59:G59"/>
    <mergeCell ref="A64:F64"/>
    <mergeCell ref="F36:F37"/>
    <mergeCell ref="C21:G21"/>
    <mergeCell ref="C23:G23"/>
    <mergeCell ref="A28:A29"/>
    <mergeCell ref="B28:B29"/>
    <mergeCell ref="D28:D29"/>
    <mergeCell ref="A123:F123"/>
    <mergeCell ref="C99:G99"/>
    <mergeCell ref="A36:A37"/>
    <mergeCell ref="B36:B37"/>
    <mergeCell ref="D36:D37"/>
    <mergeCell ref="A16:G16"/>
    <mergeCell ref="C65:G65"/>
    <mergeCell ref="A77:F77"/>
    <mergeCell ref="C78:G78"/>
    <mergeCell ref="A90:F90"/>
    <mergeCell ref="C7:G7"/>
    <mergeCell ref="C8:G8"/>
    <mergeCell ref="C9:G9"/>
    <mergeCell ref="A124:F124"/>
    <mergeCell ref="A125:F125"/>
    <mergeCell ref="C106:G106"/>
    <mergeCell ref="A117:F117"/>
    <mergeCell ref="C118:G118"/>
    <mergeCell ref="C119:G119"/>
    <mergeCell ref="A122:F122"/>
    <mergeCell ref="C10:G10"/>
    <mergeCell ref="F28:F29"/>
    <mergeCell ref="G28:G29"/>
    <mergeCell ref="A6:B6"/>
    <mergeCell ref="A7:B7"/>
    <mergeCell ref="A8:B8"/>
    <mergeCell ref="A9:B9"/>
    <mergeCell ref="A10:B10"/>
    <mergeCell ref="A13:G13"/>
    <mergeCell ref="C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pane ySplit="1" topLeftCell="A46" activePane="bottomLeft" state="frozen"/>
      <selection pane="topLeft" activeCell="A1" sqref="A1"/>
      <selection pane="bottomLeft" activeCell="H68" sqref="H68:H69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45.7109375" style="0" customWidth="1"/>
    <col min="4" max="6" width="8.7109375" style="0" customWidth="1"/>
    <col min="7" max="7" width="9.7109375" style="0" customWidth="1"/>
  </cols>
  <sheetData>
    <row r="1" spans="1:7" s="14" customFormat="1" ht="15">
      <c r="A1" s="6" t="s">
        <v>13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</row>
    <row r="4" spans="1:7" ht="23.25">
      <c r="A4" s="68" t="s">
        <v>398</v>
      </c>
      <c r="B4" s="68"/>
      <c r="C4" s="68"/>
      <c r="D4" s="68"/>
      <c r="E4" s="68"/>
      <c r="F4" s="68"/>
      <c r="G4" s="68"/>
    </row>
    <row r="6" spans="1:7" ht="15">
      <c r="A6" s="6" t="s">
        <v>13</v>
      </c>
      <c r="B6" s="6" t="s">
        <v>22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</row>
    <row r="7" spans="1:7" ht="15">
      <c r="A7" s="75" t="s">
        <v>1</v>
      </c>
      <c r="B7" s="76"/>
      <c r="C7" s="76"/>
      <c r="D7" s="76"/>
      <c r="E7" s="76"/>
      <c r="F7" s="76"/>
      <c r="G7" s="77"/>
    </row>
    <row r="8" spans="1:7" ht="15">
      <c r="A8" s="7">
        <v>1</v>
      </c>
      <c r="B8" s="8"/>
      <c r="C8" s="75" t="s">
        <v>250</v>
      </c>
      <c r="D8" s="76"/>
      <c r="E8" s="76"/>
      <c r="F8" s="76"/>
      <c r="G8" s="77"/>
    </row>
    <row r="9" spans="1:7" ht="21">
      <c r="A9" s="10" t="s">
        <v>28</v>
      </c>
      <c r="B9" s="11" t="s">
        <v>251</v>
      </c>
      <c r="C9" s="11" t="s">
        <v>252</v>
      </c>
      <c r="D9" s="11" t="s">
        <v>47</v>
      </c>
      <c r="E9" s="33">
        <v>71.01</v>
      </c>
      <c r="F9" s="19"/>
      <c r="G9" s="19"/>
    </row>
    <row r="10" spans="1:7" ht="21">
      <c r="A10" s="10" t="s">
        <v>36</v>
      </c>
      <c r="B10" s="11" t="s">
        <v>251</v>
      </c>
      <c r="C10" s="11" t="s">
        <v>253</v>
      </c>
      <c r="D10" s="11" t="s">
        <v>47</v>
      </c>
      <c r="E10" s="33">
        <v>284.04</v>
      </c>
      <c r="F10" s="19"/>
      <c r="G10" s="19"/>
    </row>
    <row r="11" spans="1:7" ht="15">
      <c r="A11" s="10" t="s">
        <v>42</v>
      </c>
      <c r="B11" s="11" t="s">
        <v>251</v>
      </c>
      <c r="C11" s="11" t="s">
        <v>254</v>
      </c>
      <c r="D11" s="11" t="s">
        <v>47</v>
      </c>
      <c r="E11" s="33">
        <v>71.01</v>
      </c>
      <c r="F11" s="19"/>
      <c r="G11" s="19"/>
    </row>
    <row r="12" spans="1:7" ht="21">
      <c r="A12" s="10" t="s">
        <v>99</v>
      </c>
      <c r="B12" s="11" t="s">
        <v>251</v>
      </c>
      <c r="C12" s="11" t="s">
        <v>255</v>
      </c>
      <c r="D12" s="11" t="s">
        <v>47</v>
      </c>
      <c r="E12" s="33">
        <v>71.01</v>
      </c>
      <c r="F12" s="19"/>
      <c r="G12" s="19"/>
    </row>
    <row r="13" spans="1:7" ht="21">
      <c r="A13" s="10" t="s">
        <v>256</v>
      </c>
      <c r="B13" s="11" t="s">
        <v>251</v>
      </c>
      <c r="C13" s="11" t="s">
        <v>257</v>
      </c>
      <c r="D13" s="11" t="s">
        <v>47</v>
      </c>
      <c r="E13" s="33">
        <v>71.01</v>
      </c>
      <c r="F13" s="19"/>
      <c r="G13" s="19"/>
    </row>
    <row r="14" spans="1:7" ht="21">
      <c r="A14" s="10" t="s">
        <v>258</v>
      </c>
      <c r="B14" s="11" t="s">
        <v>251</v>
      </c>
      <c r="C14" s="11" t="s">
        <v>259</v>
      </c>
      <c r="D14" s="11" t="s">
        <v>47</v>
      </c>
      <c r="E14" s="33">
        <v>71.01</v>
      </c>
      <c r="F14" s="19"/>
      <c r="G14" s="19"/>
    </row>
    <row r="15" spans="1:7" ht="21">
      <c r="A15" s="10" t="s">
        <v>260</v>
      </c>
      <c r="B15" s="11" t="s">
        <v>251</v>
      </c>
      <c r="C15" s="11" t="s">
        <v>261</v>
      </c>
      <c r="D15" s="11" t="s">
        <v>47</v>
      </c>
      <c r="E15" s="33">
        <v>71.01</v>
      </c>
      <c r="F15" s="19"/>
      <c r="G15" s="19"/>
    </row>
    <row r="16" spans="1:7" ht="31.5">
      <c r="A16" s="10" t="s">
        <v>262</v>
      </c>
      <c r="B16" s="11" t="s">
        <v>251</v>
      </c>
      <c r="C16" s="11" t="s">
        <v>263</v>
      </c>
      <c r="D16" s="11" t="s">
        <v>47</v>
      </c>
      <c r="E16" s="33">
        <v>71.01</v>
      </c>
      <c r="F16" s="19"/>
      <c r="G16" s="19"/>
    </row>
    <row r="17" spans="1:7" ht="21">
      <c r="A17" s="10" t="s">
        <v>264</v>
      </c>
      <c r="B17" s="11" t="s">
        <v>251</v>
      </c>
      <c r="C17" s="11" t="s">
        <v>265</v>
      </c>
      <c r="D17" s="11" t="s">
        <v>83</v>
      </c>
      <c r="E17" s="33">
        <v>273.82</v>
      </c>
      <c r="F17" s="19"/>
      <c r="G17" s="19"/>
    </row>
    <row r="18" spans="1:7" ht="31.5">
      <c r="A18" s="10" t="s">
        <v>266</v>
      </c>
      <c r="B18" s="11" t="s">
        <v>251</v>
      </c>
      <c r="C18" s="11" t="s">
        <v>267</v>
      </c>
      <c r="D18" s="11" t="s">
        <v>83</v>
      </c>
      <c r="E18" s="33">
        <v>1407.83</v>
      </c>
      <c r="F18" s="19"/>
      <c r="G18" s="19"/>
    </row>
    <row r="19" spans="1:7" ht="31.5">
      <c r="A19" s="10" t="s">
        <v>268</v>
      </c>
      <c r="B19" s="11" t="s">
        <v>251</v>
      </c>
      <c r="C19" s="11" t="s">
        <v>269</v>
      </c>
      <c r="D19" s="11" t="s">
        <v>83</v>
      </c>
      <c r="E19" s="33">
        <v>25291.746</v>
      </c>
      <c r="F19" s="19"/>
      <c r="G19" s="19"/>
    </row>
    <row r="20" spans="1:7" ht="31.5">
      <c r="A20" s="10" t="s">
        <v>270</v>
      </c>
      <c r="B20" s="11" t="s">
        <v>251</v>
      </c>
      <c r="C20" s="11" t="s">
        <v>271</v>
      </c>
      <c r="D20" s="11" t="s">
        <v>83</v>
      </c>
      <c r="E20" s="33">
        <v>223.02</v>
      </c>
      <c r="F20" s="19"/>
      <c r="G20" s="19"/>
    </row>
    <row r="21" spans="1:7" ht="31.5">
      <c r="A21" s="10" t="s">
        <v>272</v>
      </c>
      <c r="B21" s="11" t="s">
        <v>251</v>
      </c>
      <c r="C21" s="11" t="s">
        <v>273</v>
      </c>
      <c r="D21" s="11" t="s">
        <v>47</v>
      </c>
      <c r="E21" s="33">
        <v>1736.463</v>
      </c>
      <c r="F21" s="19"/>
      <c r="G21" s="19"/>
    </row>
    <row r="22" spans="1:7" ht="31.5">
      <c r="A22" s="10" t="s">
        <v>274</v>
      </c>
      <c r="B22" s="11" t="s">
        <v>251</v>
      </c>
      <c r="C22" s="11" t="s">
        <v>275</v>
      </c>
      <c r="D22" s="11" t="s">
        <v>47</v>
      </c>
      <c r="E22" s="33">
        <v>1736.463</v>
      </c>
      <c r="F22" s="19"/>
      <c r="G22" s="19"/>
    </row>
    <row r="23" spans="1:7" ht="31.5">
      <c r="A23" s="10" t="s">
        <v>276</v>
      </c>
      <c r="B23" s="11" t="s">
        <v>251</v>
      </c>
      <c r="C23" s="11" t="s">
        <v>277</v>
      </c>
      <c r="D23" s="11" t="s">
        <v>47</v>
      </c>
      <c r="E23" s="33">
        <v>240</v>
      </c>
      <c r="F23" s="19"/>
      <c r="G23" s="19"/>
    </row>
    <row r="24" spans="1:7" ht="31.5">
      <c r="A24" s="10" t="s">
        <v>278</v>
      </c>
      <c r="B24" s="11" t="s">
        <v>251</v>
      </c>
      <c r="C24" s="11" t="s">
        <v>279</v>
      </c>
      <c r="D24" s="11" t="s">
        <v>47</v>
      </c>
      <c r="E24" s="33">
        <v>240</v>
      </c>
      <c r="F24" s="19"/>
      <c r="G24" s="19"/>
    </row>
    <row r="25" spans="1:7" ht="21">
      <c r="A25" s="10" t="s">
        <v>280</v>
      </c>
      <c r="B25" s="11" t="s">
        <v>251</v>
      </c>
      <c r="C25" s="11" t="s">
        <v>281</v>
      </c>
      <c r="D25" s="11" t="s">
        <v>76</v>
      </c>
      <c r="E25" s="33">
        <v>6</v>
      </c>
      <c r="F25" s="19"/>
      <c r="G25" s="19"/>
    </row>
    <row r="26" spans="1:7" ht="15">
      <c r="A26" s="10" t="s">
        <v>282</v>
      </c>
      <c r="B26" s="11" t="s">
        <v>251</v>
      </c>
      <c r="C26" s="11" t="s">
        <v>283</v>
      </c>
      <c r="D26" s="11" t="s">
        <v>76</v>
      </c>
      <c r="E26" s="33">
        <v>6</v>
      </c>
      <c r="F26" s="19"/>
      <c r="G26" s="19"/>
    </row>
    <row r="27" spans="1:7" ht="15">
      <c r="A27" s="10" t="s">
        <v>284</v>
      </c>
      <c r="B27" s="11" t="s">
        <v>251</v>
      </c>
      <c r="C27" s="11" t="s">
        <v>285</v>
      </c>
      <c r="D27" s="11" t="s">
        <v>83</v>
      </c>
      <c r="E27" s="33">
        <v>3.3</v>
      </c>
      <c r="F27" s="19"/>
      <c r="G27" s="19"/>
    </row>
    <row r="28" spans="1:7" ht="15">
      <c r="A28" s="10" t="s">
        <v>286</v>
      </c>
      <c r="B28" s="11" t="s">
        <v>251</v>
      </c>
      <c r="C28" s="11" t="s">
        <v>287</v>
      </c>
      <c r="D28" s="11" t="s">
        <v>47</v>
      </c>
      <c r="E28" s="33">
        <v>699.874</v>
      </c>
      <c r="F28" s="19"/>
      <c r="G28" s="19"/>
    </row>
    <row r="29" spans="1:7" ht="21">
      <c r="A29" s="10" t="s">
        <v>288</v>
      </c>
      <c r="B29" s="11" t="s">
        <v>251</v>
      </c>
      <c r="C29" s="11" t="s">
        <v>289</v>
      </c>
      <c r="D29" s="11" t="s">
        <v>83</v>
      </c>
      <c r="E29" s="33">
        <v>1704.411</v>
      </c>
      <c r="F29" s="19"/>
      <c r="G29" s="19"/>
    </row>
    <row r="30" spans="1:7" ht="31.5">
      <c r="A30" s="10" t="s">
        <v>290</v>
      </c>
      <c r="B30" s="11" t="s">
        <v>251</v>
      </c>
      <c r="C30" s="11" t="s">
        <v>291</v>
      </c>
      <c r="D30" s="11" t="s">
        <v>83</v>
      </c>
      <c r="E30" s="33">
        <v>1599.43</v>
      </c>
      <c r="F30" s="19"/>
      <c r="G30" s="19"/>
    </row>
    <row r="31" spans="1:7" ht="31.5">
      <c r="A31" s="10" t="s">
        <v>292</v>
      </c>
      <c r="B31" s="11" t="s">
        <v>251</v>
      </c>
      <c r="C31" s="11" t="s">
        <v>293</v>
      </c>
      <c r="D31" s="11" t="s">
        <v>83</v>
      </c>
      <c r="E31" s="33">
        <v>12795.44</v>
      </c>
      <c r="F31" s="19"/>
      <c r="G31" s="19"/>
    </row>
    <row r="32" spans="1:7" ht="42">
      <c r="A32" s="10" t="s">
        <v>294</v>
      </c>
      <c r="B32" s="11" t="s">
        <v>251</v>
      </c>
      <c r="C32" s="11" t="s">
        <v>295</v>
      </c>
      <c r="D32" s="11" t="s">
        <v>83</v>
      </c>
      <c r="E32" s="33">
        <v>501.815</v>
      </c>
      <c r="F32" s="19"/>
      <c r="G32" s="19"/>
    </row>
    <row r="33" spans="1:7" ht="31.5">
      <c r="A33" s="10" t="s">
        <v>296</v>
      </c>
      <c r="B33" s="11" t="s">
        <v>251</v>
      </c>
      <c r="C33" s="11" t="s">
        <v>297</v>
      </c>
      <c r="D33" s="11" t="s">
        <v>83</v>
      </c>
      <c r="E33" s="33">
        <v>4014.52</v>
      </c>
      <c r="F33" s="19"/>
      <c r="G33" s="19"/>
    </row>
    <row r="34" spans="1:7" ht="31.5">
      <c r="A34" s="10" t="s">
        <v>298</v>
      </c>
      <c r="B34" s="11" t="s">
        <v>251</v>
      </c>
      <c r="C34" s="11" t="s">
        <v>299</v>
      </c>
      <c r="D34" s="11" t="s">
        <v>41</v>
      </c>
      <c r="E34" s="33">
        <v>2</v>
      </c>
      <c r="F34" s="19"/>
      <c r="G34" s="19"/>
    </row>
    <row r="35" spans="1:7" ht="15">
      <c r="A35" s="10" t="s">
        <v>300</v>
      </c>
      <c r="B35" s="11" t="s">
        <v>251</v>
      </c>
      <c r="C35" s="11" t="s">
        <v>301</v>
      </c>
      <c r="D35" s="11" t="s">
        <v>302</v>
      </c>
      <c r="E35" s="33">
        <v>60</v>
      </c>
      <c r="F35" s="19"/>
      <c r="G35" s="19"/>
    </row>
    <row r="36" spans="1:7" ht="15">
      <c r="A36" s="10" t="s">
        <v>303</v>
      </c>
      <c r="B36" s="11" t="s">
        <v>251</v>
      </c>
      <c r="C36" s="11" t="s">
        <v>304</v>
      </c>
      <c r="D36" s="11" t="s">
        <v>76</v>
      </c>
      <c r="E36" s="33">
        <v>123.9</v>
      </c>
      <c r="F36" s="19"/>
      <c r="G36" s="19"/>
    </row>
    <row r="37" spans="1:7" ht="21">
      <c r="A37" s="10" t="s">
        <v>305</v>
      </c>
      <c r="B37" s="11" t="s">
        <v>251</v>
      </c>
      <c r="C37" s="11" t="s">
        <v>306</v>
      </c>
      <c r="D37" s="11" t="s">
        <v>106</v>
      </c>
      <c r="E37" s="33">
        <v>216</v>
      </c>
      <c r="F37" s="19"/>
      <c r="G37" s="19"/>
    </row>
    <row r="38" spans="1:7" ht="15">
      <c r="A38" s="10" t="s">
        <v>307</v>
      </c>
      <c r="B38" s="11" t="s">
        <v>251</v>
      </c>
      <c r="C38" s="11" t="s">
        <v>308</v>
      </c>
      <c r="D38" s="11" t="s">
        <v>76</v>
      </c>
      <c r="E38" s="33">
        <v>82.85</v>
      </c>
      <c r="F38" s="19"/>
      <c r="G38" s="19"/>
    </row>
    <row r="39" spans="1:7" ht="15">
      <c r="A39" s="10" t="s">
        <v>309</v>
      </c>
      <c r="B39" s="11" t="s">
        <v>251</v>
      </c>
      <c r="C39" s="11" t="s">
        <v>310</v>
      </c>
      <c r="D39" s="11" t="s">
        <v>76</v>
      </c>
      <c r="E39" s="33">
        <v>316.86</v>
      </c>
      <c r="F39" s="19"/>
      <c r="G39" s="19"/>
    </row>
    <row r="40" spans="1:7" ht="21">
      <c r="A40" s="10" t="s">
        <v>311</v>
      </c>
      <c r="B40" s="11" t="s">
        <v>251</v>
      </c>
      <c r="C40" s="11" t="s">
        <v>312</v>
      </c>
      <c r="D40" s="11" t="s">
        <v>106</v>
      </c>
      <c r="E40" s="33">
        <v>7</v>
      </c>
      <c r="F40" s="19"/>
      <c r="G40" s="19"/>
    </row>
    <row r="41" spans="1:7" ht="21">
      <c r="A41" s="10" t="s">
        <v>313</v>
      </c>
      <c r="B41" s="11" t="s">
        <v>251</v>
      </c>
      <c r="C41" s="11" t="s">
        <v>314</v>
      </c>
      <c r="D41" s="11" t="s">
        <v>315</v>
      </c>
      <c r="E41" s="33">
        <v>2</v>
      </c>
      <c r="F41" s="19"/>
      <c r="G41" s="19"/>
    </row>
    <row r="42" spans="1:7" ht="21">
      <c r="A42" s="10" t="s">
        <v>316</v>
      </c>
      <c r="B42" s="11" t="s">
        <v>251</v>
      </c>
      <c r="C42" s="11" t="s">
        <v>317</v>
      </c>
      <c r="D42" s="11" t="s">
        <v>318</v>
      </c>
      <c r="E42" s="33">
        <v>-2</v>
      </c>
      <c r="F42" s="19"/>
      <c r="G42" s="19"/>
    </row>
    <row r="43" spans="1:7" ht="21">
      <c r="A43" s="10" t="s">
        <v>319</v>
      </c>
      <c r="B43" s="11" t="s">
        <v>251</v>
      </c>
      <c r="C43" s="11" t="s">
        <v>320</v>
      </c>
      <c r="D43" s="11" t="s">
        <v>83</v>
      </c>
      <c r="E43" s="33">
        <v>0.565</v>
      </c>
      <c r="F43" s="19"/>
      <c r="G43" s="19"/>
    </row>
    <row r="44" spans="1:7" ht="21">
      <c r="A44" s="10" t="s">
        <v>321</v>
      </c>
      <c r="B44" s="11" t="s">
        <v>251</v>
      </c>
      <c r="C44" s="11" t="s">
        <v>322</v>
      </c>
      <c r="D44" s="11" t="s">
        <v>315</v>
      </c>
      <c r="E44" s="33">
        <v>13</v>
      </c>
      <c r="F44" s="19"/>
      <c r="G44" s="19"/>
    </row>
    <row r="45" spans="1:7" ht="21">
      <c r="A45" s="10" t="s">
        <v>323</v>
      </c>
      <c r="B45" s="11" t="s">
        <v>251</v>
      </c>
      <c r="C45" s="11" t="s">
        <v>324</v>
      </c>
      <c r="D45" s="11" t="s">
        <v>318</v>
      </c>
      <c r="E45" s="33">
        <v>-12</v>
      </c>
      <c r="F45" s="19"/>
      <c r="G45" s="19"/>
    </row>
    <row r="46" spans="1:7" ht="21">
      <c r="A46" s="10" t="s">
        <v>325</v>
      </c>
      <c r="B46" s="11" t="s">
        <v>251</v>
      </c>
      <c r="C46" s="11" t="s">
        <v>320</v>
      </c>
      <c r="D46" s="11" t="s">
        <v>83</v>
      </c>
      <c r="E46" s="33">
        <v>5</v>
      </c>
      <c r="F46" s="19"/>
      <c r="G46" s="19"/>
    </row>
    <row r="47" spans="1:7" ht="21">
      <c r="A47" s="10" t="s">
        <v>326</v>
      </c>
      <c r="B47" s="11" t="s">
        <v>251</v>
      </c>
      <c r="C47" s="11" t="s">
        <v>327</v>
      </c>
      <c r="D47" s="11" t="s">
        <v>106</v>
      </c>
      <c r="E47" s="33">
        <v>2</v>
      </c>
      <c r="F47" s="19"/>
      <c r="G47" s="19"/>
    </row>
    <row r="48" spans="1:7" ht="21">
      <c r="A48" s="10" t="s">
        <v>328</v>
      </c>
      <c r="B48" s="11" t="s">
        <v>251</v>
      </c>
      <c r="C48" s="11" t="s">
        <v>329</v>
      </c>
      <c r="D48" s="11" t="s">
        <v>41</v>
      </c>
      <c r="E48" s="33">
        <v>1</v>
      </c>
      <c r="F48" s="19"/>
      <c r="G48" s="19"/>
    </row>
    <row r="49" spans="1:7" ht="21">
      <c r="A49" s="10" t="s">
        <v>330</v>
      </c>
      <c r="B49" s="11" t="s">
        <v>251</v>
      </c>
      <c r="C49" s="11" t="s">
        <v>331</v>
      </c>
      <c r="D49" s="11" t="s">
        <v>41</v>
      </c>
      <c r="E49" s="33">
        <v>9</v>
      </c>
      <c r="F49" s="19"/>
      <c r="G49" s="19"/>
    </row>
    <row r="50" spans="1:7" ht="21">
      <c r="A50" s="10" t="s">
        <v>332</v>
      </c>
      <c r="B50" s="11" t="s">
        <v>251</v>
      </c>
      <c r="C50" s="11" t="s">
        <v>333</v>
      </c>
      <c r="D50" s="11" t="s">
        <v>41</v>
      </c>
      <c r="E50" s="33">
        <v>2</v>
      </c>
      <c r="F50" s="19"/>
      <c r="G50" s="19"/>
    </row>
    <row r="51" spans="1:7" ht="21">
      <c r="A51" s="10" t="s">
        <v>334</v>
      </c>
      <c r="B51" s="11" t="s">
        <v>251</v>
      </c>
      <c r="C51" s="11" t="s">
        <v>335</v>
      </c>
      <c r="D51" s="11" t="s">
        <v>336</v>
      </c>
      <c r="E51" s="33">
        <v>2</v>
      </c>
      <c r="F51" s="19"/>
      <c r="G51" s="19"/>
    </row>
    <row r="52" spans="1:7" ht="21">
      <c r="A52" s="10" t="s">
        <v>337</v>
      </c>
      <c r="B52" s="11" t="s">
        <v>251</v>
      </c>
      <c r="C52" s="11" t="s">
        <v>338</v>
      </c>
      <c r="D52" s="11" t="s">
        <v>336</v>
      </c>
      <c r="E52" s="33">
        <v>4</v>
      </c>
      <c r="F52" s="19"/>
      <c r="G52" s="19"/>
    </row>
    <row r="53" spans="1:7" ht="21">
      <c r="A53" s="10" t="s">
        <v>339</v>
      </c>
      <c r="B53" s="11" t="s">
        <v>251</v>
      </c>
      <c r="C53" s="11" t="s">
        <v>340</v>
      </c>
      <c r="D53" s="11" t="s">
        <v>98</v>
      </c>
      <c r="E53" s="33">
        <v>48</v>
      </c>
      <c r="F53" s="19"/>
      <c r="G53" s="19"/>
    </row>
    <row r="54" spans="1:7" ht="21">
      <c r="A54" s="10" t="s">
        <v>341</v>
      </c>
      <c r="B54" s="11" t="s">
        <v>251</v>
      </c>
      <c r="C54" s="11" t="s">
        <v>342</v>
      </c>
      <c r="D54" s="11" t="s">
        <v>98</v>
      </c>
      <c r="E54" s="33">
        <v>48</v>
      </c>
      <c r="F54" s="19"/>
      <c r="G54" s="19"/>
    </row>
    <row r="55" spans="1:7" ht="15">
      <c r="A55" s="10" t="s">
        <v>343</v>
      </c>
      <c r="B55" s="11" t="s">
        <v>251</v>
      </c>
      <c r="C55" s="11" t="s">
        <v>344</v>
      </c>
      <c r="D55" s="11" t="s">
        <v>76</v>
      </c>
      <c r="E55" s="33">
        <v>135</v>
      </c>
      <c r="F55" s="19"/>
      <c r="G55" s="19"/>
    </row>
    <row r="56" spans="1:7" ht="15">
      <c r="A56" s="10" t="s">
        <v>345</v>
      </c>
      <c r="B56" s="11" t="s">
        <v>251</v>
      </c>
      <c r="C56" s="11" t="s">
        <v>346</v>
      </c>
      <c r="D56" s="11" t="s">
        <v>76</v>
      </c>
      <c r="E56" s="33">
        <v>63</v>
      </c>
      <c r="F56" s="19"/>
      <c r="G56" s="19"/>
    </row>
    <row r="57" spans="1:7" ht="21">
      <c r="A57" s="10" t="s">
        <v>347</v>
      </c>
      <c r="B57" s="11" t="s">
        <v>251</v>
      </c>
      <c r="C57" s="11" t="s">
        <v>348</v>
      </c>
      <c r="D57" s="11" t="s">
        <v>98</v>
      </c>
      <c r="E57" s="33">
        <v>5</v>
      </c>
      <c r="F57" s="19"/>
      <c r="G57" s="19"/>
    </row>
    <row r="58" spans="1:7" ht="21">
      <c r="A58" s="10" t="s">
        <v>349</v>
      </c>
      <c r="B58" s="11" t="s">
        <v>251</v>
      </c>
      <c r="C58" s="11" t="s">
        <v>350</v>
      </c>
      <c r="D58" s="11" t="s">
        <v>98</v>
      </c>
      <c r="E58" s="33">
        <v>4</v>
      </c>
      <c r="F58" s="19"/>
      <c r="G58" s="19"/>
    </row>
    <row r="59" spans="1:7" ht="15">
      <c r="A59" s="75" t="s">
        <v>351</v>
      </c>
      <c r="B59" s="76"/>
      <c r="C59" s="76"/>
      <c r="D59" s="76"/>
      <c r="E59" s="76"/>
      <c r="F59" s="77"/>
      <c r="G59" s="20">
        <f>SUM(G9:G58)</f>
        <v>0</v>
      </c>
    </row>
    <row r="60" spans="1:7" ht="15">
      <c r="A60" s="7">
        <v>2</v>
      </c>
      <c r="B60" s="8"/>
      <c r="C60" s="75" t="s">
        <v>352</v>
      </c>
      <c r="D60" s="76"/>
      <c r="E60" s="76"/>
      <c r="F60" s="76"/>
      <c r="G60" s="77"/>
    </row>
    <row r="61" spans="1:7" ht="15">
      <c r="A61" s="10" t="s">
        <v>120</v>
      </c>
      <c r="B61" s="11" t="s">
        <v>251</v>
      </c>
      <c r="C61" s="11" t="s">
        <v>353</v>
      </c>
      <c r="D61" s="11" t="s">
        <v>76</v>
      </c>
      <c r="E61" s="33">
        <v>10</v>
      </c>
      <c r="F61" s="19"/>
      <c r="G61" s="19"/>
    </row>
    <row r="62" spans="1:7" ht="21">
      <c r="A62" s="10" t="s">
        <v>123</v>
      </c>
      <c r="B62" s="11" t="s">
        <v>251</v>
      </c>
      <c r="C62" s="11" t="s">
        <v>354</v>
      </c>
      <c r="D62" s="11" t="s">
        <v>98</v>
      </c>
      <c r="E62" s="33">
        <v>10</v>
      </c>
      <c r="F62" s="19"/>
      <c r="G62" s="19"/>
    </row>
    <row r="63" spans="1:7" ht="31.5">
      <c r="A63" s="10" t="s">
        <v>125</v>
      </c>
      <c r="B63" s="11" t="s">
        <v>251</v>
      </c>
      <c r="C63" s="11" t="s">
        <v>355</v>
      </c>
      <c r="D63" s="11" t="s">
        <v>52</v>
      </c>
      <c r="E63" s="33">
        <v>0.8</v>
      </c>
      <c r="F63" s="19"/>
      <c r="G63" s="19"/>
    </row>
    <row r="64" spans="1:7" ht="31.5">
      <c r="A64" s="10" t="s">
        <v>128</v>
      </c>
      <c r="B64" s="11" t="s">
        <v>251</v>
      </c>
      <c r="C64" s="11" t="s">
        <v>356</v>
      </c>
      <c r="D64" s="11" t="s">
        <v>52</v>
      </c>
      <c r="E64" s="33">
        <v>11.2</v>
      </c>
      <c r="F64" s="19"/>
      <c r="G64" s="19"/>
    </row>
    <row r="65" spans="1:7" ht="15">
      <c r="A65" s="10" t="s">
        <v>357</v>
      </c>
      <c r="B65" s="11" t="s">
        <v>251</v>
      </c>
      <c r="C65" s="11" t="s">
        <v>358</v>
      </c>
      <c r="D65" s="11" t="s">
        <v>52</v>
      </c>
      <c r="E65" s="33">
        <v>12</v>
      </c>
      <c r="F65" s="19"/>
      <c r="G65" s="19"/>
    </row>
    <row r="66" spans="1:7" ht="15">
      <c r="A66" s="75" t="s">
        <v>359</v>
      </c>
      <c r="B66" s="76"/>
      <c r="C66" s="76"/>
      <c r="D66" s="76"/>
      <c r="E66" s="76"/>
      <c r="F66" s="77"/>
      <c r="G66" s="20">
        <f>SUM(G61:G65)</f>
        <v>0</v>
      </c>
    </row>
    <row r="67" spans="1:7" ht="15">
      <c r="A67" s="75" t="s">
        <v>10</v>
      </c>
      <c r="B67" s="76"/>
      <c r="C67" s="76"/>
      <c r="D67" s="76"/>
      <c r="E67" s="76"/>
      <c r="F67" s="77"/>
      <c r="G67" s="20">
        <f>G59+G66</f>
        <v>0</v>
      </c>
    </row>
    <row r="68" spans="1:7" ht="15">
      <c r="A68" s="75" t="s">
        <v>11</v>
      </c>
      <c r="B68" s="76"/>
      <c r="C68" s="76"/>
      <c r="D68" s="76"/>
      <c r="E68" s="76"/>
      <c r="F68" s="77"/>
      <c r="G68" s="20">
        <f>G67*0.23</f>
        <v>0</v>
      </c>
    </row>
    <row r="69" spans="1:8" ht="15">
      <c r="A69" s="75" t="s">
        <v>12</v>
      </c>
      <c r="B69" s="76"/>
      <c r="C69" s="76"/>
      <c r="D69" s="76"/>
      <c r="E69" s="76"/>
      <c r="F69" s="77"/>
      <c r="G69" s="20">
        <f>G67+G68</f>
        <v>0</v>
      </c>
      <c r="H69" s="14"/>
    </row>
    <row r="70" spans="1:7" ht="15">
      <c r="A70" s="14"/>
      <c r="B70" s="14"/>
      <c r="C70" s="14"/>
      <c r="D70" s="14"/>
      <c r="E70" s="14"/>
      <c r="F70" s="14"/>
      <c r="G70" s="14"/>
    </row>
    <row r="71" spans="1:7" ht="15">
      <c r="A71" s="9" t="s">
        <v>510</v>
      </c>
      <c r="B71" s="14"/>
      <c r="C71" s="14"/>
      <c r="D71" s="14"/>
      <c r="E71" s="14"/>
      <c r="F71" s="14"/>
      <c r="G71" s="14"/>
    </row>
  </sheetData>
  <sheetProtection/>
  <mergeCells count="9">
    <mergeCell ref="A4:G4"/>
    <mergeCell ref="A7:G7"/>
    <mergeCell ref="A66:F66"/>
    <mergeCell ref="A67:F67"/>
    <mergeCell ref="A68:F68"/>
    <mergeCell ref="A69:F69"/>
    <mergeCell ref="C8:G8"/>
    <mergeCell ref="A59:F59"/>
    <mergeCell ref="C60:G6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6" sqref="F26"/>
    </sheetView>
  </sheetViews>
  <sheetFormatPr defaultColWidth="9.140625" defaultRowHeight="15"/>
  <cols>
    <col min="1" max="1" width="5.8515625" style="0" customWidth="1"/>
    <col min="2" max="2" width="27.8515625" style="0" customWidth="1"/>
    <col min="3" max="3" width="45.7109375" style="0" customWidth="1"/>
    <col min="4" max="5" width="8.7109375" style="0" customWidth="1"/>
    <col min="6" max="6" width="10.00390625" style="0" customWidth="1"/>
    <col min="7" max="7" width="9.8515625" style="0" customWidth="1"/>
  </cols>
  <sheetData>
    <row r="1" spans="1:7" s="14" customFormat="1" ht="15">
      <c r="A1" s="45" t="s">
        <v>13</v>
      </c>
      <c r="B1" s="45" t="s">
        <v>22</v>
      </c>
      <c r="C1" s="45" t="s">
        <v>23</v>
      </c>
      <c r="D1" s="45" t="s">
        <v>24</v>
      </c>
      <c r="E1" s="45" t="s">
        <v>25</v>
      </c>
      <c r="F1" s="45" t="s">
        <v>26</v>
      </c>
      <c r="G1" s="45" t="s">
        <v>27</v>
      </c>
    </row>
    <row r="4" spans="1:7" ht="23.25">
      <c r="A4" s="68" t="s">
        <v>399</v>
      </c>
      <c r="B4" s="68"/>
      <c r="C4" s="68"/>
      <c r="D4" s="68"/>
      <c r="E4" s="68"/>
      <c r="F4" s="68"/>
      <c r="G4" s="68"/>
    </row>
    <row r="5" spans="1:9" ht="15">
      <c r="A5" s="14"/>
      <c r="B5" s="14"/>
      <c r="C5" s="14"/>
      <c r="D5" s="14"/>
      <c r="E5" s="14"/>
      <c r="F5" s="14"/>
      <c r="G5" s="14"/>
      <c r="H5" s="14"/>
      <c r="I5" s="14"/>
    </row>
    <row r="6" spans="1:9" ht="15">
      <c r="A6" s="6" t="s">
        <v>360</v>
      </c>
      <c r="B6" s="6" t="s">
        <v>361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  <c r="H6" s="14"/>
      <c r="I6" s="14"/>
    </row>
    <row r="7" spans="1:9" ht="15">
      <c r="A7" s="75" t="s">
        <v>362</v>
      </c>
      <c r="B7" s="76"/>
      <c r="C7" s="76"/>
      <c r="D7" s="76"/>
      <c r="E7" s="76"/>
      <c r="F7" s="76"/>
      <c r="G7" s="77"/>
      <c r="H7" s="26"/>
      <c r="I7" s="14"/>
    </row>
    <row r="8" spans="1:9" ht="21">
      <c r="A8" s="22">
        <v>1</v>
      </c>
      <c r="B8" s="23" t="s">
        <v>363</v>
      </c>
      <c r="C8" s="23" t="s">
        <v>364</v>
      </c>
      <c r="D8" s="23" t="s">
        <v>47</v>
      </c>
      <c r="E8" s="34">
        <v>35.28</v>
      </c>
      <c r="F8" s="25"/>
      <c r="G8" s="25"/>
      <c r="H8" s="46"/>
      <c r="I8" s="24"/>
    </row>
    <row r="9" spans="1:9" ht="31.5">
      <c r="A9" s="22">
        <v>2</v>
      </c>
      <c r="B9" s="23" t="s">
        <v>365</v>
      </c>
      <c r="C9" s="23" t="s">
        <v>366</v>
      </c>
      <c r="D9" s="23" t="s">
        <v>47</v>
      </c>
      <c r="E9" s="34">
        <v>35.28</v>
      </c>
      <c r="F9" s="25"/>
      <c r="G9" s="25"/>
      <c r="H9" s="46"/>
      <c r="I9" s="24"/>
    </row>
    <row r="10" spans="1:9" ht="21">
      <c r="A10" s="22">
        <v>3</v>
      </c>
      <c r="B10" s="23" t="s">
        <v>367</v>
      </c>
      <c r="C10" s="23" t="s">
        <v>368</v>
      </c>
      <c r="D10" s="23" t="s">
        <v>47</v>
      </c>
      <c r="E10" s="34">
        <v>35.28</v>
      </c>
      <c r="F10" s="25"/>
      <c r="G10" s="25"/>
      <c r="H10" s="46"/>
      <c r="I10" s="24"/>
    </row>
    <row r="11" spans="1:9" ht="21">
      <c r="A11" s="22">
        <v>4</v>
      </c>
      <c r="B11" s="23" t="s">
        <v>369</v>
      </c>
      <c r="C11" s="23" t="s">
        <v>370</v>
      </c>
      <c r="D11" s="23" t="s">
        <v>47</v>
      </c>
      <c r="E11" s="34">
        <v>35.28</v>
      </c>
      <c r="F11" s="25"/>
      <c r="G11" s="25"/>
      <c r="H11" s="46"/>
      <c r="I11" s="24"/>
    </row>
    <row r="12" spans="1:9" ht="21">
      <c r="A12" s="22">
        <v>5</v>
      </c>
      <c r="B12" s="23" t="s">
        <v>371</v>
      </c>
      <c r="C12" s="23" t="s">
        <v>372</v>
      </c>
      <c r="D12" s="23" t="s">
        <v>47</v>
      </c>
      <c r="E12" s="34">
        <v>35.28</v>
      </c>
      <c r="F12" s="25"/>
      <c r="G12" s="25"/>
      <c r="H12" s="46"/>
      <c r="I12" s="24"/>
    </row>
    <row r="13" spans="1:9" ht="21">
      <c r="A13" s="22">
        <v>6</v>
      </c>
      <c r="B13" s="23" t="s">
        <v>373</v>
      </c>
      <c r="C13" s="23" t="s">
        <v>374</v>
      </c>
      <c r="D13" s="23" t="s">
        <v>52</v>
      </c>
      <c r="E13" s="34">
        <v>1.55</v>
      </c>
      <c r="F13" s="25"/>
      <c r="G13" s="25"/>
      <c r="H13" s="46"/>
      <c r="I13" s="24"/>
    </row>
    <row r="14" spans="1:9" ht="21">
      <c r="A14" s="22">
        <v>7</v>
      </c>
      <c r="B14" s="23" t="s">
        <v>375</v>
      </c>
      <c r="C14" s="23" t="s">
        <v>376</v>
      </c>
      <c r="D14" s="23" t="s">
        <v>52</v>
      </c>
      <c r="E14" s="34">
        <v>0.1</v>
      </c>
      <c r="F14" s="25"/>
      <c r="G14" s="25"/>
      <c r="H14" s="46"/>
      <c r="I14" s="24"/>
    </row>
    <row r="15" spans="1:9" ht="21">
      <c r="A15" s="22">
        <v>8</v>
      </c>
      <c r="B15" s="23" t="s">
        <v>377</v>
      </c>
      <c r="C15" s="23" t="s">
        <v>378</v>
      </c>
      <c r="D15" s="23" t="s">
        <v>83</v>
      </c>
      <c r="E15" s="34">
        <v>10.23</v>
      </c>
      <c r="F15" s="25"/>
      <c r="G15" s="25"/>
      <c r="H15" s="46"/>
      <c r="I15" s="24"/>
    </row>
    <row r="16" spans="1:9" ht="15">
      <c r="A16" s="75" t="s">
        <v>379</v>
      </c>
      <c r="B16" s="76"/>
      <c r="C16" s="76"/>
      <c r="D16" s="76"/>
      <c r="E16" s="76"/>
      <c r="F16" s="77"/>
      <c r="G16" s="20">
        <f>SUM(G8:G15)</f>
        <v>0</v>
      </c>
      <c r="H16" s="46"/>
      <c r="I16" s="14"/>
    </row>
    <row r="17" spans="1:9" ht="15">
      <c r="A17" s="75" t="s">
        <v>10</v>
      </c>
      <c r="B17" s="76"/>
      <c r="C17" s="76"/>
      <c r="D17" s="76"/>
      <c r="E17" s="76"/>
      <c r="F17" s="77"/>
      <c r="G17" s="20">
        <f>G16</f>
        <v>0</v>
      </c>
      <c r="H17" s="47"/>
      <c r="I17" s="14"/>
    </row>
    <row r="18" spans="1:8" ht="15">
      <c r="A18" s="75" t="s">
        <v>11</v>
      </c>
      <c r="B18" s="76"/>
      <c r="C18" s="76"/>
      <c r="D18" s="76"/>
      <c r="E18" s="76"/>
      <c r="F18" s="77"/>
      <c r="G18" s="20">
        <f>G17*0.23</f>
        <v>0</v>
      </c>
      <c r="H18" s="46"/>
    </row>
    <row r="19" spans="1:8" ht="15">
      <c r="A19" s="75" t="s">
        <v>12</v>
      </c>
      <c r="B19" s="76"/>
      <c r="C19" s="76"/>
      <c r="D19" s="76"/>
      <c r="E19" s="76"/>
      <c r="F19" s="77"/>
      <c r="G19" s="20">
        <f>G17+G18</f>
        <v>0</v>
      </c>
      <c r="H19" s="46"/>
    </row>
    <row r="20" ht="15">
      <c r="A20" s="14"/>
    </row>
    <row r="21" spans="1:9" ht="15">
      <c r="A21" s="9" t="s">
        <v>442</v>
      </c>
      <c r="B21" s="14"/>
      <c r="C21" s="14"/>
      <c r="D21" s="14"/>
      <c r="E21" s="14"/>
      <c r="F21" s="14"/>
      <c r="G21" s="14"/>
      <c r="H21" s="14"/>
      <c r="I21" s="14"/>
    </row>
    <row r="22" spans="1:9" ht="15">
      <c r="A22" s="14"/>
      <c r="B22" s="14"/>
      <c r="C22" s="14"/>
      <c r="D22" s="14"/>
      <c r="E22" s="14"/>
      <c r="F22" s="14"/>
      <c r="G22" s="14"/>
      <c r="H22" s="14"/>
      <c r="I22" s="14"/>
    </row>
  </sheetData>
  <sheetProtection/>
  <mergeCells count="6">
    <mergeCell ref="A16:F16"/>
    <mergeCell ref="A17:F17"/>
    <mergeCell ref="A18:F18"/>
    <mergeCell ref="A19:F19"/>
    <mergeCell ref="A4:G4"/>
    <mergeCell ref="A7:G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pane ySplit="1" topLeftCell="A38" activePane="bottomLeft" state="frozen"/>
      <selection pane="topLeft" activeCell="A1" sqref="A1"/>
      <selection pane="bottomLeft" activeCell="H45" sqref="H45:H47"/>
    </sheetView>
  </sheetViews>
  <sheetFormatPr defaultColWidth="9.140625" defaultRowHeight="15"/>
  <cols>
    <col min="1" max="1" width="5.8515625" style="0" customWidth="1"/>
    <col min="2" max="2" width="27.7109375" style="0" customWidth="1"/>
    <col min="3" max="3" width="45.7109375" style="0" customWidth="1"/>
  </cols>
  <sheetData>
    <row r="1" spans="1:7" s="14" customFormat="1" ht="15">
      <c r="A1" s="45" t="s">
        <v>13</v>
      </c>
      <c r="B1" s="45" t="s">
        <v>22</v>
      </c>
      <c r="C1" s="45" t="s">
        <v>23</v>
      </c>
      <c r="D1" s="45" t="s">
        <v>24</v>
      </c>
      <c r="E1" s="45" t="s">
        <v>25</v>
      </c>
      <c r="F1" s="45" t="s">
        <v>26</v>
      </c>
      <c r="G1" s="45" t="s">
        <v>27</v>
      </c>
    </row>
    <row r="4" spans="1:7" ht="23.25">
      <c r="A4" s="68" t="s">
        <v>400</v>
      </c>
      <c r="B4" s="68"/>
      <c r="C4" s="68"/>
      <c r="D4" s="68"/>
      <c r="E4" s="68"/>
      <c r="F4" s="68"/>
      <c r="G4" s="68"/>
    </row>
    <row r="5" ht="15">
      <c r="A5" s="14"/>
    </row>
    <row r="6" spans="1:7" ht="15">
      <c r="A6" s="6" t="s">
        <v>13</v>
      </c>
      <c r="B6" s="6" t="s">
        <v>22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</row>
    <row r="7" spans="1:7" ht="15">
      <c r="A7" s="75" t="s">
        <v>380</v>
      </c>
      <c r="B7" s="76"/>
      <c r="C7" s="76"/>
      <c r="D7" s="76"/>
      <c r="E7" s="76"/>
      <c r="F7" s="76"/>
      <c r="G7" s="77"/>
    </row>
    <row r="8" spans="1:7" ht="15">
      <c r="A8" s="7">
        <v>1</v>
      </c>
      <c r="B8" s="8"/>
      <c r="C8" s="75" t="s">
        <v>14</v>
      </c>
      <c r="D8" s="76"/>
      <c r="E8" s="76"/>
      <c r="F8" s="76"/>
      <c r="G8" s="77"/>
    </row>
    <row r="9" spans="1:8" ht="15">
      <c r="A9" s="7" t="s">
        <v>28</v>
      </c>
      <c r="B9" s="8"/>
      <c r="C9" s="75" t="s">
        <v>29</v>
      </c>
      <c r="D9" s="76"/>
      <c r="E9" s="76"/>
      <c r="F9" s="76"/>
      <c r="G9" s="84"/>
      <c r="H9" s="28"/>
    </row>
    <row r="10" spans="1:8" ht="21">
      <c r="A10" s="10" t="s">
        <v>30</v>
      </c>
      <c r="B10" s="11" t="s">
        <v>31</v>
      </c>
      <c r="C10" s="11" t="s">
        <v>32</v>
      </c>
      <c r="D10" s="11" t="s">
        <v>33</v>
      </c>
      <c r="E10" s="34">
        <v>0.16</v>
      </c>
      <c r="F10" s="27"/>
      <c r="G10" s="19"/>
      <c r="H10" s="29"/>
    </row>
    <row r="11" spans="1:8" ht="15">
      <c r="A11" s="10" t="s">
        <v>34</v>
      </c>
      <c r="B11" s="11" t="s">
        <v>31</v>
      </c>
      <c r="C11" s="11" t="s">
        <v>35</v>
      </c>
      <c r="D11" s="11" t="s">
        <v>33</v>
      </c>
      <c r="E11" s="34">
        <v>0.16</v>
      </c>
      <c r="F11" s="27"/>
      <c r="G11" s="19"/>
      <c r="H11" s="29"/>
    </row>
    <row r="12" spans="1:8" ht="15">
      <c r="A12" s="7" t="s">
        <v>36</v>
      </c>
      <c r="B12" s="8"/>
      <c r="C12" s="75" t="s">
        <v>43</v>
      </c>
      <c r="D12" s="76"/>
      <c r="E12" s="76"/>
      <c r="F12" s="76"/>
      <c r="G12" s="84"/>
      <c r="H12" s="29"/>
    </row>
    <row r="13" spans="1:8" ht="21">
      <c r="A13" s="10" t="s">
        <v>38</v>
      </c>
      <c r="B13" s="11"/>
      <c r="C13" s="11" t="s">
        <v>381</v>
      </c>
      <c r="D13" s="11" t="s">
        <v>47</v>
      </c>
      <c r="E13" s="33">
        <v>80.77</v>
      </c>
      <c r="F13" s="27"/>
      <c r="G13" s="19"/>
      <c r="H13" s="29"/>
    </row>
    <row r="14" spans="1:8" ht="21">
      <c r="A14" s="10" t="s">
        <v>382</v>
      </c>
      <c r="B14" s="11" t="s">
        <v>45</v>
      </c>
      <c r="C14" s="11" t="s">
        <v>51</v>
      </c>
      <c r="D14" s="11" t="s">
        <v>52</v>
      </c>
      <c r="E14" s="33">
        <v>8.077</v>
      </c>
      <c r="F14" s="27"/>
      <c r="G14" s="19"/>
      <c r="H14" s="29"/>
    </row>
    <row r="15" spans="1:8" ht="21">
      <c r="A15" s="10" t="s">
        <v>383</v>
      </c>
      <c r="B15" s="11" t="s">
        <v>45</v>
      </c>
      <c r="C15" s="11" t="s">
        <v>384</v>
      </c>
      <c r="D15" s="11" t="s">
        <v>47</v>
      </c>
      <c r="E15" s="33">
        <v>13.62</v>
      </c>
      <c r="F15" s="27"/>
      <c r="G15" s="19"/>
      <c r="H15" s="29"/>
    </row>
    <row r="16" spans="1:8" ht="15">
      <c r="A16" s="78" t="s">
        <v>385</v>
      </c>
      <c r="B16" s="80"/>
      <c r="C16" s="15" t="s">
        <v>386</v>
      </c>
      <c r="D16" s="80" t="s">
        <v>47</v>
      </c>
      <c r="E16" s="85">
        <v>83.17</v>
      </c>
      <c r="F16" s="87"/>
      <c r="G16" s="65"/>
      <c r="H16" s="29"/>
    </row>
    <row r="17" spans="1:8" ht="15">
      <c r="A17" s="79"/>
      <c r="B17" s="81"/>
      <c r="C17" s="16" t="s">
        <v>73</v>
      </c>
      <c r="D17" s="81"/>
      <c r="E17" s="86"/>
      <c r="F17" s="88"/>
      <c r="G17" s="66"/>
      <c r="H17" s="29"/>
    </row>
    <row r="18" spans="1:8" ht="21">
      <c r="A18" s="10" t="s">
        <v>387</v>
      </c>
      <c r="B18" s="11" t="s">
        <v>45</v>
      </c>
      <c r="C18" s="11" t="s">
        <v>85</v>
      </c>
      <c r="D18" s="11" t="s">
        <v>52</v>
      </c>
      <c r="E18" s="33">
        <v>21.103</v>
      </c>
      <c r="F18" s="27"/>
      <c r="G18" s="19"/>
      <c r="H18" s="29"/>
    </row>
    <row r="19" spans="1:8" ht="15">
      <c r="A19" s="10" t="s">
        <v>388</v>
      </c>
      <c r="B19" s="11" t="s">
        <v>45</v>
      </c>
      <c r="C19" s="11" t="s">
        <v>389</v>
      </c>
      <c r="D19" s="11" t="s">
        <v>76</v>
      </c>
      <c r="E19" s="33">
        <v>9</v>
      </c>
      <c r="F19" s="27"/>
      <c r="G19" s="19"/>
      <c r="H19" s="29"/>
    </row>
    <row r="20" spans="1:8" ht="15">
      <c r="A20" s="75" t="s">
        <v>119</v>
      </c>
      <c r="B20" s="76"/>
      <c r="C20" s="76"/>
      <c r="D20" s="76"/>
      <c r="E20" s="76"/>
      <c r="F20" s="77"/>
      <c r="G20" s="31">
        <f>SUM(G13:G19)+G11+G10</f>
        <v>0</v>
      </c>
      <c r="H20" s="29"/>
    </row>
    <row r="21" spans="1:8" ht="15">
      <c r="A21" s="7">
        <v>2</v>
      </c>
      <c r="B21" s="8"/>
      <c r="C21" s="75" t="s">
        <v>15</v>
      </c>
      <c r="D21" s="76"/>
      <c r="E21" s="76"/>
      <c r="F21" s="76"/>
      <c r="G21" s="84"/>
      <c r="H21" s="29"/>
    </row>
    <row r="22" spans="1:8" ht="21">
      <c r="A22" s="10" t="s">
        <v>120</v>
      </c>
      <c r="B22" s="11"/>
      <c r="C22" s="11" t="s">
        <v>390</v>
      </c>
      <c r="D22" s="11" t="s">
        <v>83</v>
      </c>
      <c r="E22" s="33">
        <v>23.807</v>
      </c>
      <c r="F22" s="27"/>
      <c r="G22" s="19"/>
      <c r="H22" s="29"/>
    </row>
    <row r="23" spans="1:8" ht="15">
      <c r="A23" s="75" t="s">
        <v>130</v>
      </c>
      <c r="B23" s="76"/>
      <c r="C23" s="76"/>
      <c r="D23" s="76"/>
      <c r="E23" s="76"/>
      <c r="F23" s="77"/>
      <c r="G23" s="31">
        <f>G22</f>
        <v>0</v>
      </c>
      <c r="H23" s="29"/>
    </row>
    <row r="24" spans="1:8" ht="15">
      <c r="A24" s="7">
        <v>3</v>
      </c>
      <c r="B24" s="8"/>
      <c r="C24" s="75" t="s">
        <v>16</v>
      </c>
      <c r="D24" s="76"/>
      <c r="E24" s="76"/>
      <c r="F24" s="76"/>
      <c r="G24" s="84"/>
      <c r="H24" s="29"/>
    </row>
    <row r="25" spans="1:8" ht="21">
      <c r="A25" s="10" t="s">
        <v>131</v>
      </c>
      <c r="B25" s="11"/>
      <c r="C25" s="11" t="s">
        <v>391</v>
      </c>
      <c r="D25" s="11" t="s">
        <v>47</v>
      </c>
      <c r="E25" s="33">
        <v>81.97</v>
      </c>
      <c r="F25" s="27"/>
      <c r="G25" s="19"/>
      <c r="H25" s="29"/>
    </row>
    <row r="26" spans="1:8" ht="15">
      <c r="A26" s="10" t="s">
        <v>134</v>
      </c>
      <c r="B26" s="11"/>
      <c r="C26" s="11" t="s">
        <v>392</v>
      </c>
      <c r="D26" s="11" t="s">
        <v>47</v>
      </c>
      <c r="E26" s="33">
        <v>81.97</v>
      </c>
      <c r="F26" s="27"/>
      <c r="G26" s="19"/>
      <c r="H26" s="29"/>
    </row>
    <row r="27" spans="1:8" ht="21">
      <c r="A27" s="10" t="s">
        <v>137</v>
      </c>
      <c r="B27" s="11" t="s">
        <v>143</v>
      </c>
      <c r="C27" s="11" t="s">
        <v>393</v>
      </c>
      <c r="D27" s="11" t="s">
        <v>47</v>
      </c>
      <c r="E27" s="33">
        <v>1.2</v>
      </c>
      <c r="F27" s="27"/>
      <c r="G27" s="19"/>
      <c r="H27" s="29"/>
    </row>
    <row r="28" spans="1:8" ht="21">
      <c r="A28" s="10" t="s">
        <v>139</v>
      </c>
      <c r="B28" s="11" t="s">
        <v>143</v>
      </c>
      <c r="C28" s="11" t="s">
        <v>394</v>
      </c>
      <c r="D28" s="11" t="s">
        <v>47</v>
      </c>
      <c r="E28" s="33">
        <v>80.77</v>
      </c>
      <c r="F28" s="27"/>
      <c r="G28" s="19"/>
      <c r="H28" s="29"/>
    </row>
    <row r="29" spans="1:8" ht="15">
      <c r="A29" s="75" t="s">
        <v>159</v>
      </c>
      <c r="B29" s="76"/>
      <c r="C29" s="76"/>
      <c r="D29" s="76"/>
      <c r="E29" s="76"/>
      <c r="F29" s="77"/>
      <c r="G29" s="31">
        <f>SUM(G25:G28)</f>
        <v>0</v>
      </c>
      <c r="H29" s="29"/>
    </row>
    <row r="30" spans="1:8" ht="15">
      <c r="A30" s="7">
        <v>4</v>
      </c>
      <c r="B30" s="8"/>
      <c r="C30" s="75" t="s">
        <v>17</v>
      </c>
      <c r="D30" s="76"/>
      <c r="E30" s="76"/>
      <c r="F30" s="76"/>
      <c r="G30" s="84"/>
      <c r="H30" s="29"/>
    </row>
    <row r="31" spans="1:8" ht="31.5">
      <c r="A31" s="10" t="s">
        <v>160</v>
      </c>
      <c r="B31" s="11" t="s">
        <v>176</v>
      </c>
      <c r="C31" s="11" t="s">
        <v>395</v>
      </c>
      <c r="D31" s="11" t="s">
        <v>47</v>
      </c>
      <c r="E31" s="33">
        <v>81.97</v>
      </c>
      <c r="F31" s="27"/>
      <c r="G31" s="19"/>
      <c r="H31" s="29"/>
    </row>
    <row r="32" spans="1:8" ht="31.5">
      <c r="A32" s="10" t="s">
        <v>163</v>
      </c>
      <c r="B32" s="11" t="s">
        <v>176</v>
      </c>
      <c r="C32" s="11" t="s">
        <v>396</v>
      </c>
      <c r="D32" s="11" t="s">
        <v>47</v>
      </c>
      <c r="E32" s="33">
        <v>10.47</v>
      </c>
      <c r="F32" s="27"/>
      <c r="G32" s="19"/>
      <c r="H32" s="29"/>
    </row>
    <row r="33" spans="1:8" ht="15">
      <c r="A33" s="10" t="s">
        <v>166</v>
      </c>
      <c r="B33" s="11" t="s">
        <v>183</v>
      </c>
      <c r="C33" s="11" t="s">
        <v>184</v>
      </c>
      <c r="D33" s="11" t="s">
        <v>47</v>
      </c>
      <c r="E33" s="33">
        <v>1</v>
      </c>
      <c r="F33" s="27"/>
      <c r="G33" s="19"/>
      <c r="H33" s="29"/>
    </row>
    <row r="34" spans="1:8" ht="21">
      <c r="A34" s="10" t="s">
        <v>168</v>
      </c>
      <c r="B34" s="11" t="s">
        <v>183</v>
      </c>
      <c r="C34" s="11" t="s">
        <v>186</v>
      </c>
      <c r="D34" s="11" t="s">
        <v>47</v>
      </c>
      <c r="E34" s="33">
        <v>1</v>
      </c>
      <c r="F34" s="27"/>
      <c r="G34" s="19"/>
      <c r="H34" s="29"/>
    </row>
    <row r="35" spans="1:8" ht="15">
      <c r="A35" s="75" t="s">
        <v>187</v>
      </c>
      <c r="B35" s="76"/>
      <c r="C35" s="76"/>
      <c r="D35" s="76"/>
      <c r="E35" s="76"/>
      <c r="F35" s="77"/>
      <c r="G35" s="31">
        <f>SUM(G31:G34)</f>
        <v>0</v>
      </c>
      <c r="H35" s="29"/>
    </row>
    <row r="36" spans="1:8" ht="15">
      <c r="A36" s="7">
        <v>5</v>
      </c>
      <c r="B36" s="8"/>
      <c r="C36" s="75" t="s">
        <v>18</v>
      </c>
      <c r="D36" s="76"/>
      <c r="E36" s="76"/>
      <c r="F36" s="76"/>
      <c r="G36" s="84"/>
      <c r="H36" s="29"/>
    </row>
    <row r="37" spans="1:8" ht="21">
      <c r="A37" s="10" t="s">
        <v>188</v>
      </c>
      <c r="B37" s="11" t="s">
        <v>194</v>
      </c>
      <c r="C37" s="11" t="s">
        <v>197</v>
      </c>
      <c r="D37" s="11" t="s">
        <v>76</v>
      </c>
      <c r="E37" s="33">
        <v>5.5</v>
      </c>
      <c r="F37" s="27"/>
      <c r="G37" s="19"/>
      <c r="H37" s="29"/>
    </row>
    <row r="38" spans="1:8" ht="15">
      <c r="A38" s="10" t="s">
        <v>191</v>
      </c>
      <c r="B38" s="11" t="s">
        <v>199</v>
      </c>
      <c r="C38" s="11" t="s">
        <v>200</v>
      </c>
      <c r="D38" s="11" t="s">
        <v>83</v>
      </c>
      <c r="E38" s="33">
        <v>0.236</v>
      </c>
      <c r="F38" s="27"/>
      <c r="G38" s="19"/>
      <c r="H38" s="29"/>
    </row>
    <row r="39" spans="1:8" ht="15">
      <c r="A39" s="75" t="s">
        <v>203</v>
      </c>
      <c r="B39" s="76"/>
      <c r="C39" s="76"/>
      <c r="D39" s="76"/>
      <c r="E39" s="76"/>
      <c r="F39" s="77"/>
      <c r="G39" s="31">
        <f>SUM(G37:G38)</f>
        <v>0</v>
      </c>
      <c r="H39" s="29"/>
    </row>
    <row r="40" spans="1:8" ht="15">
      <c r="A40" s="7">
        <v>6</v>
      </c>
      <c r="B40" s="8"/>
      <c r="C40" s="75" t="s">
        <v>19</v>
      </c>
      <c r="D40" s="76"/>
      <c r="E40" s="76"/>
      <c r="F40" s="76"/>
      <c r="G40" s="84"/>
      <c r="H40" s="29"/>
    </row>
    <row r="41" spans="1:8" ht="21">
      <c r="A41" s="10" t="s">
        <v>204</v>
      </c>
      <c r="B41" s="11" t="s">
        <v>205</v>
      </c>
      <c r="C41" s="11" t="s">
        <v>211</v>
      </c>
      <c r="D41" s="11" t="s">
        <v>83</v>
      </c>
      <c r="E41" s="33">
        <v>2.25</v>
      </c>
      <c r="F41" s="27"/>
      <c r="G41" s="19"/>
      <c r="H41" s="29"/>
    </row>
    <row r="42" spans="1:8" ht="15">
      <c r="A42" s="10" t="s">
        <v>207</v>
      </c>
      <c r="B42" s="11" t="s">
        <v>205</v>
      </c>
      <c r="C42" s="11" t="s">
        <v>213</v>
      </c>
      <c r="D42" s="11" t="s">
        <v>47</v>
      </c>
      <c r="E42" s="33">
        <v>22.5</v>
      </c>
      <c r="F42" s="27"/>
      <c r="G42" s="19"/>
      <c r="H42" s="29"/>
    </row>
    <row r="43" spans="1:8" ht="15">
      <c r="A43" s="75" t="s">
        <v>216</v>
      </c>
      <c r="B43" s="76"/>
      <c r="C43" s="76"/>
      <c r="D43" s="76"/>
      <c r="E43" s="76"/>
      <c r="F43" s="77"/>
      <c r="G43" s="31">
        <f>SUM(G41:G42)</f>
        <v>0</v>
      </c>
      <c r="H43" s="29"/>
    </row>
    <row r="44" spans="1:8" ht="15">
      <c r="A44" s="75" t="s">
        <v>10</v>
      </c>
      <c r="B44" s="76"/>
      <c r="C44" s="76"/>
      <c r="D44" s="76"/>
      <c r="E44" s="76"/>
      <c r="F44" s="77"/>
      <c r="G44" s="31">
        <f>G20+G23+G29+G35+G39+G43</f>
        <v>0</v>
      </c>
      <c r="H44" s="30"/>
    </row>
    <row r="45" spans="1:8" ht="15">
      <c r="A45" s="75" t="s">
        <v>11</v>
      </c>
      <c r="B45" s="76"/>
      <c r="C45" s="76"/>
      <c r="D45" s="76"/>
      <c r="E45" s="76"/>
      <c r="F45" s="77"/>
      <c r="G45" s="31">
        <f>0.23*G44</f>
        <v>0</v>
      </c>
      <c r="H45" s="28"/>
    </row>
    <row r="46" spans="1:8" ht="15">
      <c r="A46" s="75" t="s">
        <v>12</v>
      </c>
      <c r="B46" s="76"/>
      <c r="C46" s="76"/>
      <c r="D46" s="76"/>
      <c r="E46" s="76"/>
      <c r="F46" s="77"/>
      <c r="G46" s="20">
        <f>G44+G45</f>
        <v>0</v>
      </c>
      <c r="H46" s="28"/>
    </row>
    <row r="47" ht="15">
      <c r="H47" s="28"/>
    </row>
    <row r="48" ht="15">
      <c r="A48" s="9" t="s">
        <v>511</v>
      </c>
    </row>
  </sheetData>
  <sheetProtection/>
  <mergeCells count="25">
    <mergeCell ref="A45:F45"/>
    <mergeCell ref="A46:F46"/>
    <mergeCell ref="F16:F17"/>
    <mergeCell ref="G16:G17"/>
    <mergeCell ref="A35:F35"/>
    <mergeCell ref="C36:G36"/>
    <mergeCell ref="A39:F39"/>
    <mergeCell ref="C40:G40"/>
    <mergeCell ref="A43:F43"/>
    <mergeCell ref="A44:F44"/>
    <mergeCell ref="A20:F20"/>
    <mergeCell ref="C21:G21"/>
    <mergeCell ref="A23:F23"/>
    <mergeCell ref="C24:G24"/>
    <mergeCell ref="A29:F29"/>
    <mergeCell ref="C30:G30"/>
    <mergeCell ref="A4:G4"/>
    <mergeCell ref="A7:G7"/>
    <mergeCell ref="C8:G8"/>
    <mergeCell ref="C9:G9"/>
    <mergeCell ref="C12:G12"/>
    <mergeCell ref="A16:A17"/>
    <mergeCell ref="B16:B17"/>
    <mergeCell ref="D16:D17"/>
    <mergeCell ref="E16:E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0" sqref="G20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45.7109375" style="0" customWidth="1"/>
  </cols>
  <sheetData>
    <row r="1" spans="1:7" s="14" customFormat="1" ht="15">
      <c r="A1" s="45" t="s">
        <v>13</v>
      </c>
      <c r="B1" s="45" t="s">
        <v>22</v>
      </c>
      <c r="C1" s="45" t="s">
        <v>23</v>
      </c>
      <c r="D1" s="45" t="s">
        <v>24</v>
      </c>
      <c r="E1" s="45" t="s">
        <v>25</v>
      </c>
      <c r="F1" s="45" t="s">
        <v>26</v>
      </c>
      <c r="G1" s="45" t="s">
        <v>27</v>
      </c>
    </row>
    <row r="4" spans="1:7" ht="54.75" customHeight="1">
      <c r="A4" s="68" t="s">
        <v>401</v>
      </c>
      <c r="B4" s="68"/>
      <c r="C4" s="68"/>
      <c r="D4" s="68"/>
      <c r="E4" s="68"/>
      <c r="F4" s="68"/>
      <c r="G4" s="68"/>
    </row>
    <row r="6" spans="1:7" ht="15">
      <c r="A6" s="6" t="s">
        <v>13</v>
      </c>
      <c r="B6" s="6" t="s">
        <v>22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</row>
    <row r="7" spans="1:7" ht="15">
      <c r="A7" s="75" t="s">
        <v>402</v>
      </c>
      <c r="B7" s="76"/>
      <c r="C7" s="76"/>
      <c r="D7" s="76"/>
      <c r="E7" s="76"/>
      <c r="F7" s="76"/>
      <c r="G7" s="77"/>
    </row>
    <row r="8" spans="1:7" ht="15">
      <c r="A8" s="7">
        <v>1</v>
      </c>
      <c r="B8" s="8"/>
      <c r="C8" s="75" t="s">
        <v>15</v>
      </c>
      <c r="D8" s="76"/>
      <c r="E8" s="76"/>
      <c r="F8" s="76"/>
      <c r="G8" s="77"/>
    </row>
    <row r="9" spans="1:7" ht="21">
      <c r="A9" s="10" t="s">
        <v>28</v>
      </c>
      <c r="B9" s="11" t="s">
        <v>121</v>
      </c>
      <c r="C9" s="11" t="s">
        <v>390</v>
      </c>
      <c r="D9" s="11" t="s">
        <v>83</v>
      </c>
      <c r="E9" s="33">
        <v>13.8</v>
      </c>
      <c r="F9" s="19"/>
      <c r="G9" s="19"/>
    </row>
    <row r="10" spans="1:7" ht="21">
      <c r="A10" s="10" t="s">
        <v>36</v>
      </c>
      <c r="B10" s="11" t="s">
        <v>121</v>
      </c>
      <c r="C10" s="11" t="s">
        <v>289</v>
      </c>
      <c r="D10" s="11" t="s">
        <v>83</v>
      </c>
      <c r="E10" s="33">
        <v>12.976</v>
      </c>
      <c r="F10" s="19"/>
      <c r="G10" s="19"/>
    </row>
    <row r="11" spans="1:7" ht="31.5">
      <c r="A11" s="78" t="s">
        <v>42</v>
      </c>
      <c r="B11" s="80" t="s">
        <v>121</v>
      </c>
      <c r="C11" s="17" t="s">
        <v>403</v>
      </c>
      <c r="D11" s="80" t="s">
        <v>83</v>
      </c>
      <c r="E11" s="85">
        <v>0.824</v>
      </c>
      <c r="F11" s="65"/>
      <c r="G11" s="65"/>
    </row>
    <row r="12" spans="1:7" ht="15">
      <c r="A12" s="79"/>
      <c r="B12" s="81"/>
      <c r="C12" s="18" t="s">
        <v>404</v>
      </c>
      <c r="D12" s="81"/>
      <c r="E12" s="86"/>
      <c r="F12" s="66"/>
      <c r="G12" s="66"/>
    </row>
    <row r="13" spans="1:7" ht="15">
      <c r="A13" s="75" t="s">
        <v>130</v>
      </c>
      <c r="B13" s="76"/>
      <c r="C13" s="76"/>
      <c r="D13" s="76"/>
      <c r="E13" s="76"/>
      <c r="F13" s="77"/>
      <c r="G13" s="31">
        <f>SUM(G9:G12)</f>
        <v>0</v>
      </c>
    </row>
    <row r="14" spans="1:7" ht="15">
      <c r="A14" s="7">
        <v>2</v>
      </c>
      <c r="B14" s="8"/>
      <c r="C14" s="75" t="s">
        <v>405</v>
      </c>
      <c r="D14" s="76"/>
      <c r="E14" s="76"/>
      <c r="F14" s="76"/>
      <c r="G14" s="77"/>
    </row>
    <row r="15" spans="1:7" ht="15">
      <c r="A15" s="7" t="s">
        <v>120</v>
      </c>
      <c r="B15" s="8"/>
      <c r="C15" s="75" t="s">
        <v>406</v>
      </c>
      <c r="D15" s="76"/>
      <c r="E15" s="76"/>
      <c r="F15" s="76"/>
      <c r="G15" s="77"/>
    </row>
    <row r="16" spans="1:7" ht="15">
      <c r="A16" s="10" t="s">
        <v>407</v>
      </c>
      <c r="B16" s="11" t="s">
        <v>408</v>
      </c>
      <c r="C16" s="11" t="s">
        <v>409</v>
      </c>
      <c r="D16" s="11" t="s">
        <v>41</v>
      </c>
      <c r="E16" s="33">
        <v>2</v>
      </c>
      <c r="F16" s="19"/>
      <c r="G16" s="19"/>
    </row>
    <row r="17" spans="1:7" ht="15">
      <c r="A17" s="7" t="s">
        <v>123</v>
      </c>
      <c r="B17" s="8"/>
      <c r="C17" s="75" t="s">
        <v>410</v>
      </c>
      <c r="D17" s="76"/>
      <c r="E17" s="76"/>
      <c r="F17" s="76"/>
      <c r="G17" s="77"/>
    </row>
    <row r="18" spans="1:7" ht="15">
      <c r="A18" s="10" t="s">
        <v>411</v>
      </c>
      <c r="B18" s="11" t="s">
        <v>412</v>
      </c>
      <c r="C18" s="11" t="s">
        <v>413</v>
      </c>
      <c r="D18" s="11" t="s">
        <v>76</v>
      </c>
      <c r="E18" s="33">
        <v>30</v>
      </c>
      <c r="F18" s="19"/>
      <c r="G18" s="19"/>
    </row>
    <row r="19" spans="1:7" ht="15">
      <c r="A19" s="75" t="s">
        <v>414</v>
      </c>
      <c r="B19" s="76"/>
      <c r="C19" s="76"/>
      <c r="D19" s="76"/>
      <c r="E19" s="76"/>
      <c r="F19" s="77"/>
      <c r="G19" s="31">
        <f>G16+G18</f>
        <v>0</v>
      </c>
    </row>
    <row r="20" spans="1:7" ht="15">
      <c r="A20" s="75" t="s">
        <v>10</v>
      </c>
      <c r="B20" s="76"/>
      <c r="C20" s="76"/>
      <c r="D20" s="76"/>
      <c r="E20" s="76"/>
      <c r="F20" s="77"/>
      <c r="G20" s="31">
        <f>G13+G19</f>
        <v>0</v>
      </c>
    </row>
    <row r="21" spans="1:7" ht="15">
      <c r="A21" s="75" t="s">
        <v>11</v>
      </c>
      <c r="B21" s="76"/>
      <c r="C21" s="76"/>
      <c r="D21" s="76"/>
      <c r="E21" s="76"/>
      <c r="F21" s="77"/>
      <c r="G21" s="31">
        <f>0.23*G20</f>
        <v>0</v>
      </c>
    </row>
    <row r="22" spans="1:8" ht="15">
      <c r="A22" s="75" t="s">
        <v>12</v>
      </c>
      <c r="B22" s="76"/>
      <c r="C22" s="76"/>
      <c r="D22" s="76"/>
      <c r="E22" s="76"/>
      <c r="F22" s="77"/>
      <c r="G22" s="31">
        <f>G20+G21</f>
        <v>0</v>
      </c>
      <c r="H22" s="14"/>
    </row>
    <row r="23" spans="1:8" ht="15">
      <c r="A23" s="14"/>
      <c r="B23" s="14"/>
      <c r="C23" s="14"/>
      <c r="D23" s="14"/>
      <c r="E23" s="14"/>
      <c r="F23" s="14"/>
      <c r="G23" s="14"/>
      <c r="H23" s="14"/>
    </row>
    <row r="24" spans="1:7" ht="15">
      <c r="A24" s="9" t="s">
        <v>442</v>
      </c>
      <c r="B24" s="14"/>
      <c r="C24" s="14"/>
      <c r="D24" s="14"/>
      <c r="E24" s="14"/>
      <c r="F24" s="14"/>
      <c r="G24" s="14"/>
    </row>
  </sheetData>
  <sheetProtection/>
  <mergeCells count="17">
    <mergeCell ref="A4:G4"/>
    <mergeCell ref="A7:G7"/>
    <mergeCell ref="C8:G8"/>
    <mergeCell ref="A11:A12"/>
    <mergeCell ref="B11:B12"/>
    <mergeCell ref="D11:D12"/>
    <mergeCell ref="E11:E12"/>
    <mergeCell ref="F11:F12"/>
    <mergeCell ref="G11:G12"/>
    <mergeCell ref="A21:F21"/>
    <mergeCell ref="A22:F22"/>
    <mergeCell ref="A13:F13"/>
    <mergeCell ref="C14:G14"/>
    <mergeCell ref="C15:G15"/>
    <mergeCell ref="C17:G17"/>
    <mergeCell ref="A19:F19"/>
    <mergeCell ref="A20:F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8" sqref="B28"/>
    </sheetView>
  </sheetViews>
  <sheetFormatPr defaultColWidth="9.140625" defaultRowHeight="15"/>
  <cols>
    <col min="1" max="1" width="6.00390625" style="0" customWidth="1"/>
    <col min="2" max="2" width="28.140625" style="0" customWidth="1"/>
    <col min="3" max="3" width="45.8515625" style="0" customWidth="1"/>
    <col min="9" max="9" width="10.00390625" style="0" bestFit="1" customWidth="1"/>
  </cols>
  <sheetData>
    <row r="1" spans="1:7" s="14" customFormat="1" ht="15">
      <c r="A1" s="45" t="s">
        <v>13</v>
      </c>
      <c r="B1" s="45" t="s">
        <v>22</v>
      </c>
      <c r="C1" s="45" t="s">
        <v>23</v>
      </c>
      <c r="D1" s="45" t="s">
        <v>24</v>
      </c>
      <c r="E1" s="45" t="s">
        <v>25</v>
      </c>
      <c r="F1" s="45" t="s">
        <v>26</v>
      </c>
      <c r="G1" s="45" t="s">
        <v>27</v>
      </c>
    </row>
    <row r="4" spans="1:7" ht="23.25">
      <c r="A4" s="68" t="s">
        <v>415</v>
      </c>
      <c r="B4" s="68"/>
      <c r="C4" s="68"/>
      <c r="D4" s="68"/>
      <c r="E4" s="68"/>
      <c r="F4" s="68"/>
      <c r="G4" s="68"/>
    </row>
    <row r="5" spans="1:7" ht="15">
      <c r="A5" s="14"/>
      <c r="B5" s="14"/>
      <c r="C5" s="14"/>
      <c r="D5" s="14"/>
      <c r="E5" s="14"/>
      <c r="F5" s="14"/>
      <c r="G5" s="14"/>
    </row>
    <row r="6" spans="1:7" ht="15">
      <c r="A6" s="6" t="s">
        <v>13</v>
      </c>
      <c r="B6" s="6" t="s">
        <v>361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</row>
    <row r="7" spans="1:8" ht="15">
      <c r="A7" s="7">
        <v>1</v>
      </c>
      <c r="B7" s="8"/>
      <c r="C7" s="75" t="s">
        <v>416</v>
      </c>
      <c r="D7" s="76"/>
      <c r="E7" s="76"/>
      <c r="F7" s="76"/>
      <c r="G7" s="77"/>
      <c r="H7" s="26"/>
    </row>
    <row r="8" spans="1:8" ht="21">
      <c r="A8" s="10">
        <v>2</v>
      </c>
      <c r="B8" s="11" t="s">
        <v>417</v>
      </c>
      <c r="C8" s="11" t="s">
        <v>418</v>
      </c>
      <c r="D8" s="11" t="s">
        <v>83</v>
      </c>
      <c r="E8" s="33">
        <v>31.75</v>
      </c>
      <c r="F8" s="19"/>
      <c r="G8" s="27"/>
      <c r="H8" s="36"/>
    </row>
    <row r="9" spans="1:9" ht="21">
      <c r="A9" s="10">
        <v>3</v>
      </c>
      <c r="B9" s="11" t="s">
        <v>419</v>
      </c>
      <c r="C9" s="11" t="s">
        <v>420</v>
      </c>
      <c r="D9" s="11" t="s">
        <v>47</v>
      </c>
      <c r="E9" s="33">
        <v>183.68</v>
      </c>
      <c r="F9" s="19"/>
      <c r="G9" s="27"/>
      <c r="H9" s="36"/>
      <c r="I9" s="14"/>
    </row>
    <row r="10" spans="1:9" ht="15">
      <c r="A10" s="10">
        <v>4</v>
      </c>
      <c r="B10" s="11" t="s">
        <v>421</v>
      </c>
      <c r="C10" s="11" t="s">
        <v>422</v>
      </c>
      <c r="D10" s="11" t="s">
        <v>106</v>
      </c>
      <c r="E10" s="33">
        <v>63</v>
      </c>
      <c r="F10" s="19"/>
      <c r="G10" s="27"/>
      <c r="H10" s="35"/>
      <c r="I10" s="14"/>
    </row>
    <row r="11" spans="1:9" ht="15">
      <c r="A11" s="10">
        <v>5</v>
      </c>
      <c r="B11" s="11" t="s">
        <v>421</v>
      </c>
      <c r="C11" s="11" t="s">
        <v>423</v>
      </c>
      <c r="D11" s="11" t="s">
        <v>76</v>
      </c>
      <c r="E11" s="33">
        <v>157.5</v>
      </c>
      <c r="F11" s="19"/>
      <c r="G11" s="27"/>
      <c r="H11" s="35"/>
      <c r="I11" s="14"/>
    </row>
    <row r="12" spans="1:8" ht="15">
      <c r="A12" s="10">
        <v>6</v>
      </c>
      <c r="B12" s="11" t="s">
        <v>424</v>
      </c>
      <c r="C12" s="11" t="s">
        <v>425</v>
      </c>
      <c r="D12" s="11" t="s">
        <v>76</v>
      </c>
      <c r="E12" s="33">
        <v>164</v>
      </c>
      <c r="F12" s="19"/>
      <c r="G12" s="27"/>
      <c r="H12" s="35"/>
    </row>
    <row r="13" spans="1:8" ht="15">
      <c r="A13" s="10">
        <v>7</v>
      </c>
      <c r="B13" s="11" t="s">
        <v>421</v>
      </c>
      <c r="C13" s="11" t="s">
        <v>426</v>
      </c>
      <c r="D13" s="11" t="s">
        <v>76</v>
      </c>
      <c r="E13" s="33">
        <v>4</v>
      </c>
      <c r="F13" s="19"/>
      <c r="G13" s="27"/>
      <c r="H13" s="35"/>
    </row>
    <row r="14" spans="1:8" ht="31.5">
      <c r="A14" s="10">
        <v>8</v>
      </c>
      <c r="B14" s="11" t="s">
        <v>373</v>
      </c>
      <c r="C14" s="11" t="s">
        <v>427</v>
      </c>
      <c r="D14" s="11" t="s">
        <v>52</v>
      </c>
      <c r="E14" s="33">
        <v>1.5</v>
      </c>
      <c r="F14" s="19"/>
      <c r="G14" s="27"/>
      <c r="H14" s="36"/>
    </row>
    <row r="15" spans="1:8" ht="21">
      <c r="A15" s="10">
        <v>9</v>
      </c>
      <c r="B15" s="11" t="s">
        <v>375</v>
      </c>
      <c r="C15" s="11" t="s">
        <v>428</v>
      </c>
      <c r="D15" s="11" t="s">
        <v>52</v>
      </c>
      <c r="E15" s="33">
        <v>0.5</v>
      </c>
      <c r="F15" s="19"/>
      <c r="G15" s="27"/>
      <c r="H15" s="36"/>
    </row>
    <row r="16" spans="1:8" ht="21">
      <c r="A16" s="10">
        <v>10</v>
      </c>
      <c r="B16" s="11" t="s">
        <v>421</v>
      </c>
      <c r="C16" s="11" t="s">
        <v>429</v>
      </c>
      <c r="D16" s="11" t="s">
        <v>76</v>
      </c>
      <c r="E16" s="33">
        <v>164</v>
      </c>
      <c r="F16" s="19"/>
      <c r="G16" s="27"/>
      <c r="H16" s="36"/>
    </row>
    <row r="17" spans="1:9" ht="15">
      <c r="A17" s="10">
        <v>11</v>
      </c>
      <c r="B17" s="11" t="s">
        <v>421</v>
      </c>
      <c r="C17" s="11" t="s">
        <v>430</v>
      </c>
      <c r="D17" s="11" t="s">
        <v>106</v>
      </c>
      <c r="E17" s="33">
        <v>1</v>
      </c>
      <c r="F17" s="19"/>
      <c r="G17" s="27"/>
      <c r="H17" s="36"/>
      <c r="I17" s="14"/>
    </row>
    <row r="18" spans="1:9" ht="21">
      <c r="A18" s="10">
        <v>12</v>
      </c>
      <c r="B18" s="11" t="s">
        <v>431</v>
      </c>
      <c r="C18" s="11" t="s">
        <v>433</v>
      </c>
      <c r="D18" s="11" t="s">
        <v>434</v>
      </c>
      <c r="E18" s="33">
        <v>0.02</v>
      </c>
      <c r="F18" s="19"/>
      <c r="G18" s="27"/>
      <c r="H18" s="36"/>
      <c r="I18" s="14"/>
    </row>
    <row r="19" spans="1:9" ht="31.5">
      <c r="A19" s="10">
        <v>13</v>
      </c>
      <c r="B19" s="11" t="s">
        <v>432</v>
      </c>
      <c r="C19" s="11" t="s">
        <v>435</v>
      </c>
      <c r="D19" s="11" t="s">
        <v>434</v>
      </c>
      <c r="E19" s="33">
        <v>0.02</v>
      </c>
      <c r="F19" s="19"/>
      <c r="G19" s="27"/>
      <c r="H19" s="36"/>
      <c r="I19" s="14"/>
    </row>
    <row r="20" spans="1:9" ht="21">
      <c r="A20" s="10">
        <v>14</v>
      </c>
      <c r="B20" s="11" t="s">
        <v>436</v>
      </c>
      <c r="C20" s="11" t="s">
        <v>437</v>
      </c>
      <c r="D20" s="11" t="s">
        <v>47</v>
      </c>
      <c r="E20" s="33">
        <v>246</v>
      </c>
      <c r="F20" s="19"/>
      <c r="G20" s="27"/>
      <c r="H20" s="36"/>
      <c r="I20" s="14"/>
    </row>
    <row r="21" spans="1:8" ht="21">
      <c r="A21" s="10">
        <v>15</v>
      </c>
      <c r="B21" s="11" t="s">
        <v>438</v>
      </c>
      <c r="C21" s="11" t="s">
        <v>440</v>
      </c>
      <c r="D21" s="11" t="s">
        <v>83</v>
      </c>
      <c r="E21" s="33">
        <v>31.75</v>
      </c>
      <c r="F21" s="19"/>
      <c r="G21" s="27"/>
      <c r="H21" s="36"/>
    </row>
    <row r="22" spans="1:8" ht="21">
      <c r="A22" s="10">
        <v>16</v>
      </c>
      <c r="B22" s="11" t="s">
        <v>439</v>
      </c>
      <c r="C22" s="11" t="s">
        <v>441</v>
      </c>
      <c r="D22" s="11" t="s">
        <v>83</v>
      </c>
      <c r="E22" s="33">
        <v>31.75</v>
      </c>
      <c r="F22" s="19"/>
      <c r="G22" s="27"/>
      <c r="H22" s="36"/>
    </row>
    <row r="23" spans="1:9" ht="15">
      <c r="A23" s="75" t="s">
        <v>10</v>
      </c>
      <c r="B23" s="76"/>
      <c r="C23" s="76"/>
      <c r="D23" s="76"/>
      <c r="E23" s="76"/>
      <c r="F23" s="77"/>
      <c r="G23" s="31">
        <f>SUM(G8:G22)</f>
        <v>0</v>
      </c>
      <c r="H23" s="36"/>
      <c r="I23" s="14"/>
    </row>
    <row r="24" spans="1:9" ht="15">
      <c r="A24" s="75" t="s">
        <v>11</v>
      </c>
      <c r="B24" s="76"/>
      <c r="C24" s="76"/>
      <c r="D24" s="76"/>
      <c r="E24" s="76"/>
      <c r="F24" s="77"/>
      <c r="G24" s="31">
        <f>G23*0.23</f>
        <v>0</v>
      </c>
      <c r="H24" s="37"/>
      <c r="I24" s="14"/>
    </row>
    <row r="25" spans="1:9" ht="15">
      <c r="A25" s="75" t="s">
        <v>12</v>
      </c>
      <c r="B25" s="76"/>
      <c r="C25" s="76"/>
      <c r="D25" s="76"/>
      <c r="E25" s="76"/>
      <c r="F25" s="77"/>
      <c r="G25" s="31">
        <f>SUM(G23:G24)</f>
        <v>0</v>
      </c>
      <c r="H25" s="37"/>
      <c r="I25" s="14"/>
    </row>
    <row r="27" ht="15">
      <c r="A27" s="9" t="s">
        <v>442</v>
      </c>
    </row>
  </sheetData>
  <sheetProtection/>
  <mergeCells count="5">
    <mergeCell ref="A4:G4"/>
    <mergeCell ref="C7:G7"/>
    <mergeCell ref="A23:F23"/>
    <mergeCell ref="A24:F24"/>
    <mergeCell ref="A25:F2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40" sqref="I40"/>
    </sheetView>
  </sheetViews>
  <sheetFormatPr defaultColWidth="9.140625" defaultRowHeight="15"/>
  <cols>
    <col min="1" max="1" width="7.57421875" style="0" bestFit="1" customWidth="1"/>
    <col min="2" max="2" width="17.7109375" style="0" bestFit="1" customWidth="1"/>
    <col min="3" max="3" width="46.28125" style="0" customWidth="1"/>
    <col min="4" max="4" width="8.28125" style="0" bestFit="1" customWidth="1"/>
    <col min="5" max="5" width="6.57421875" style="0" bestFit="1" customWidth="1"/>
    <col min="6" max="6" width="8.57421875" style="0" bestFit="1" customWidth="1"/>
    <col min="8" max="8" width="10.00390625" style="0" bestFit="1" customWidth="1"/>
    <col min="9" max="9" width="14.8515625" style="0" bestFit="1" customWidth="1"/>
  </cols>
  <sheetData>
    <row r="1" spans="1:7" s="14" customFormat="1" ht="15">
      <c r="A1" s="45" t="s">
        <v>13</v>
      </c>
      <c r="B1" s="45" t="s">
        <v>22</v>
      </c>
      <c r="C1" s="45" t="s">
        <v>23</v>
      </c>
      <c r="D1" s="45" t="s">
        <v>24</v>
      </c>
      <c r="E1" s="45" t="s">
        <v>25</v>
      </c>
      <c r="F1" s="45" t="s">
        <v>26</v>
      </c>
      <c r="G1" s="45" t="s">
        <v>27</v>
      </c>
    </row>
    <row r="4" spans="1:7" ht="53.25" customHeight="1">
      <c r="A4" s="68" t="s">
        <v>443</v>
      </c>
      <c r="B4" s="68"/>
      <c r="C4" s="68"/>
      <c r="D4" s="68"/>
      <c r="E4" s="68"/>
      <c r="F4" s="68"/>
      <c r="G4" s="68"/>
    </row>
    <row r="5" spans="1:7" ht="15">
      <c r="A5" s="14"/>
      <c r="B5" s="14"/>
      <c r="C5" s="14"/>
      <c r="D5" s="14"/>
      <c r="E5" s="14"/>
      <c r="F5" s="14"/>
      <c r="G5" s="14"/>
    </row>
    <row r="6" spans="1:9" ht="15">
      <c r="A6" s="6" t="s">
        <v>13</v>
      </c>
      <c r="B6" s="6" t="s">
        <v>361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  <c r="H6" s="57"/>
      <c r="I6" s="52"/>
    </row>
    <row r="7" spans="1:7" ht="15">
      <c r="A7" s="7"/>
      <c r="B7" s="8"/>
      <c r="C7" s="75" t="s">
        <v>444</v>
      </c>
      <c r="D7" s="76"/>
      <c r="E7" s="76"/>
      <c r="F7" s="76"/>
      <c r="G7" s="77"/>
    </row>
    <row r="8" spans="1:8" ht="21">
      <c r="A8" s="38">
        <v>1</v>
      </c>
      <c r="B8" s="11" t="s">
        <v>445</v>
      </c>
      <c r="C8" s="11" t="s">
        <v>446</v>
      </c>
      <c r="D8" s="38" t="s">
        <v>83</v>
      </c>
      <c r="E8" s="33">
        <v>39.6</v>
      </c>
      <c r="F8" s="19"/>
      <c r="G8" s="27"/>
      <c r="H8" s="39"/>
    </row>
    <row r="9" spans="1:8" ht="31.5">
      <c r="A9" s="38">
        <v>2</v>
      </c>
      <c r="B9" s="11" t="s">
        <v>447</v>
      </c>
      <c r="C9" s="11" t="s">
        <v>448</v>
      </c>
      <c r="D9" s="38" t="s">
        <v>47</v>
      </c>
      <c r="E9" s="33">
        <v>40.13</v>
      </c>
      <c r="F9" s="19"/>
      <c r="G9" s="27"/>
      <c r="H9" s="39"/>
    </row>
    <row r="10" spans="1:8" ht="31.5">
      <c r="A10" s="38">
        <v>3</v>
      </c>
      <c r="B10" s="11" t="s">
        <v>449</v>
      </c>
      <c r="C10" s="11" t="s">
        <v>450</v>
      </c>
      <c r="D10" s="38" t="s">
        <v>83</v>
      </c>
      <c r="E10" s="33">
        <v>166.07</v>
      </c>
      <c r="F10" s="19"/>
      <c r="G10" s="27"/>
      <c r="H10" s="39"/>
    </row>
    <row r="11" spans="1:8" ht="31.5">
      <c r="A11" s="38">
        <v>4</v>
      </c>
      <c r="B11" s="11" t="s">
        <v>461</v>
      </c>
      <c r="C11" s="11" t="s">
        <v>452</v>
      </c>
      <c r="D11" s="38" t="s">
        <v>83</v>
      </c>
      <c r="E11" s="33">
        <v>34.36</v>
      </c>
      <c r="F11" s="19"/>
      <c r="G11" s="27"/>
      <c r="H11" s="39"/>
    </row>
    <row r="12" spans="1:8" ht="21">
      <c r="A12" s="38">
        <v>5</v>
      </c>
      <c r="B12" s="11" t="s">
        <v>451</v>
      </c>
      <c r="C12" s="11" t="s">
        <v>460</v>
      </c>
      <c r="D12" s="38" t="s">
        <v>83</v>
      </c>
      <c r="E12" s="33">
        <v>29.7</v>
      </c>
      <c r="F12" s="19"/>
      <c r="G12" s="27"/>
      <c r="H12" s="39"/>
    </row>
    <row r="13" spans="1:8" ht="15">
      <c r="A13" s="38">
        <v>6</v>
      </c>
      <c r="B13" s="11" t="s">
        <v>421</v>
      </c>
      <c r="C13" s="11" t="s">
        <v>453</v>
      </c>
      <c r="D13" s="38" t="s">
        <v>76</v>
      </c>
      <c r="E13" s="33">
        <v>1.2</v>
      </c>
      <c r="F13" s="19"/>
      <c r="G13" s="27"/>
      <c r="H13" s="39"/>
    </row>
    <row r="14" spans="1:8" ht="15">
      <c r="A14" s="38">
        <v>7</v>
      </c>
      <c r="B14" s="11" t="s">
        <v>421</v>
      </c>
      <c r="C14" s="11" t="s">
        <v>426</v>
      </c>
      <c r="D14" s="38" t="s">
        <v>76</v>
      </c>
      <c r="E14" s="33">
        <v>38.4</v>
      </c>
      <c r="F14" s="19"/>
      <c r="G14" s="27"/>
      <c r="H14" s="39"/>
    </row>
    <row r="15" spans="1:8" ht="21">
      <c r="A15" s="38">
        <v>8</v>
      </c>
      <c r="B15" s="11" t="s">
        <v>454</v>
      </c>
      <c r="C15" s="11" t="s">
        <v>456</v>
      </c>
      <c r="D15" s="38" t="s">
        <v>83</v>
      </c>
      <c r="E15" s="33">
        <v>8.91</v>
      </c>
      <c r="F15" s="19"/>
      <c r="G15" s="27"/>
      <c r="H15" s="39"/>
    </row>
    <row r="16" spans="1:8" ht="42">
      <c r="A16" s="38">
        <v>9</v>
      </c>
      <c r="B16" s="11" t="s">
        <v>459</v>
      </c>
      <c r="C16" s="11" t="s">
        <v>495</v>
      </c>
      <c r="D16" s="38" t="s">
        <v>47</v>
      </c>
      <c r="E16" s="33">
        <v>61.13</v>
      </c>
      <c r="F16" s="19"/>
      <c r="G16" s="27"/>
      <c r="H16" s="39"/>
    </row>
    <row r="17" spans="1:8" ht="31.5">
      <c r="A17" s="38">
        <v>10</v>
      </c>
      <c r="B17" s="11" t="s">
        <v>455</v>
      </c>
      <c r="C17" s="11" t="s">
        <v>457</v>
      </c>
      <c r="D17" s="38" t="s">
        <v>47</v>
      </c>
      <c r="E17" s="33">
        <v>79.2</v>
      </c>
      <c r="F17" s="19"/>
      <c r="G17" s="27"/>
      <c r="H17" s="39"/>
    </row>
    <row r="18" spans="1:8" ht="15">
      <c r="A18" s="38">
        <v>11</v>
      </c>
      <c r="B18" s="11" t="s">
        <v>421</v>
      </c>
      <c r="C18" s="11" t="s">
        <v>458</v>
      </c>
      <c r="D18" s="38" t="s">
        <v>47</v>
      </c>
      <c r="E18" s="33">
        <v>79.2</v>
      </c>
      <c r="F18" s="19"/>
      <c r="G18" s="27"/>
      <c r="H18" s="39"/>
    </row>
    <row r="19" spans="1:8" ht="31.5">
      <c r="A19" s="38">
        <v>12</v>
      </c>
      <c r="B19" s="11" t="s">
        <v>462</v>
      </c>
      <c r="C19" s="11" t="s">
        <v>469</v>
      </c>
      <c r="D19" s="38" t="s">
        <v>76</v>
      </c>
      <c r="E19" s="33">
        <v>30</v>
      </c>
      <c r="F19" s="19"/>
      <c r="G19" s="27"/>
      <c r="H19" s="39"/>
    </row>
    <row r="20" spans="1:8" ht="15">
      <c r="A20" s="38">
        <v>13</v>
      </c>
      <c r="B20" s="11" t="s">
        <v>468</v>
      </c>
      <c r="C20" s="11" t="s">
        <v>465</v>
      </c>
      <c r="D20" s="38" t="s">
        <v>83</v>
      </c>
      <c r="E20" s="33">
        <v>6.19</v>
      </c>
      <c r="F20" s="19"/>
      <c r="G20" s="27"/>
      <c r="H20" s="39"/>
    </row>
    <row r="21" spans="1:8" ht="31.5">
      <c r="A21" s="38">
        <v>14</v>
      </c>
      <c r="B21" s="11" t="s">
        <v>463</v>
      </c>
      <c r="C21" s="11" t="s">
        <v>466</v>
      </c>
      <c r="D21" s="38" t="s">
        <v>47</v>
      </c>
      <c r="E21" s="33">
        <v>3.6</v>
      </c>
      <c r="F21" s="19"/>
      <c r="G21" s="27"/>
      <c r="H21" s="39"/>
    </row>
    <row r="22" spans="1:8" ht="21">
      <c r="A22" s="38">
        <v>15</v>
      </c>
      <c r="B22" s="11" t="s">
        <v>464</v>
      </c>
      <c r="C22" s="11" t="s">
        <v>467</v>
      </c>
      <c r="D22" s="38" t="s">
        <v>83</v>
      </c>
      <c r="E22" s="33">
        <v>0.23</v>
      </c>
      <c r="F22" s="19"/>
      <c r="G22" s="27"/>
      <c r="H22" s="39"/>
    </row>
    <row r="23" spans="1:8" ht="52.5">
      <c r="A23" s="38">
        <v>16</v>
      </c>
      <c r="B23" s="11" t="s">
        <v>473</v>
      </c>
      <c r="C23" s="11" t="s">
        <v>474</v>
      </c>
      <c r="D23" s="38" t="s">
        <v>47</v>
      </c>
      <c r="E23" s="33">
        <v>58.5</v>
      </c>
      <c r="F23" s="19"/>
      <c r="G23" s="27"/>
      <c r="H23" s="39"/>
    </row>
    <row r="24" spans="1:8" ht="21">
      <c r="A24" s="38">
        <v>17</v>
      </c>
      <c r="B24" s="11" t="s">
        <v>470</v>
      </c>
      <c r="C24" s="11" t="s">
        <v>476</v>
      </c>
      <c r="D24" s="38" t="s">
        <v>47</v>
      </c>
      <c r="E24" s="33">
        <v>5</v>
      </c>
      <c r="F24" s="19"/>
      <c r="G24" s="27"/>
      <c r="H24" s="39"/>
    </row>
    <row r="25" spans="1:8" ht="31.5">
      <c r="A25" s="38">
        <v>18</v>
      </c>
      <c r="B25" s="11" t="s">
        <v>421</v>
      </c>
      <c r="C25" s="11" t="s">
        <v>475</v>
      </c>
      <c r="D25" s="38" t="s">
        <v>47</v>
      </c>
      <c r="E25" s="33">
        <v>5</v>
      </c>
      <c r="F25" s="19"/>
      <c r="G25" s="27"/>
      <c r="H25" s="39"/>
    </row>
    <row r="26" spans="1:8" ht="21">
      <c r="A26" s="38">
        <v>19</v>
      </c>
      <c r="B26" s="11" t="s">
        <v>471</v>
      </c>
      <c r="C26" s="11" t="s">
        <v>477</v>
      </c>
      <c r="D26" s="38" t="s">
        <v>83</v>
      </c>
      <c r="E26" s="33">
        <v>121.27</v>
      </c>
      <c r="F26" s="19"/>
      <c r="G26" s="27"/>
      <c r="H26" s="39"/>
    </row>
    <row r="27" spans="1:8" ht="42">
      <c r="A27" s="38">
        <v>20</v>
      </c>
      <c r="B27" s="11" t="s">
        <v>472</v>
      </c>
      <c r="C27" s="11" t="s">
        <v>494</v>
      </c>
      <c r="D27" s="38" t="s">
        <v>83</v>
      </c>
      <c r="E27" s="33">
        <v>44.8</v>
      </c>
      <c r="F27" s="19"/>
      <c r="G27" s="27"/>
      <c r="H27" s="39"/>
    </row>
    <row r="28" spans="1:8" ht="52.5">
      <c r="A28" s="38">
        <v>21</v>
      </c>
      <c r="B28" s="11" t="s">
        <v>479</v>
      </c>
      <c r="C28" s="11" t="s">
        <v>478</v>
      </c>
      <c r="D28" s="38" t="s">
        <v>83</v>
      </c>
      <c r="E28" s="33">
        <v>44.8</v>
      </c>
      <c r="F28" s="19"/>
      <c r="G28" s="27"/>
      <c r="H28" s="39"/>
    </row>
    <row r="29" spans="1:8" ht="31.5">
      <c r="A29" s="38">
        <v>22</v>
      </c>
      <c r="B29" s="11" t="s">
        <v>480</v>
      </c>
      <c r="C29" s="11" t="s">
        <v>487</v>
      </c>
      <c r="D29" s="38" t="s">
        <v>47</v>
      </c>
      <c r="E29" s="33">
        <v>40.13</v>
      </c>
      <c r="F29" s="19"/>
      <c r="G29" s="27"/>
      <c r="H29" s="39"/>
    </row>
    <row r="30" spans="1:8" ht="21">
      <c r="A30" s="38">
        <v>23</v>
      </c>
      <c r="B30" s="11" t="s">
        <v>481</v>
      </c>
      <c r="C30" s="11" t="s">
        <v>488</v>
      </c>
      <c r="D30" s="38" t="s">
        <v>47</v>
      </c>
      <c r="E30" s="33">
        <v>40.13</v>
      </c>
      <c r="F30" s="19"/>
      <c r="G30" s="27"/>
      <c r="H30" s="39"/>
    </row>
    <row r="31" spans="1:8" ht="21">
      <c r="A31" s="38">
        <v>24</v>
      </c>
      <c r="B31" s="11" t="s">
        <v>482</v>
      </c>
      <c r="C31" s="11" t="s">
        <v>489</v>
      </c>
      <c r="D31" s="38" t="s">
        <v>47</v>
      </c>
      <c r="E31" s="33">
        <v>40.13</v>
      </c>
      <c r="F31" s="19"/>
      <c r="G31" s="27"/>
      <c r="H31" s="39"/>
    </row>
    <row r="32" spans="1:8" ht="31.5">
      <c r="A32" s="38">
        <v>25</v>
      </c>
      <c r="B32" s="11" t="s">
        <v>483</v>
      </c>
      <c r="C32" s="11" t="s">
        <v>490</v>
      </c>
      <c r="D32" s="38" t="s">
        <v>52</v>
      </c>
      <c r="E32" s="33">
        <v>3</v>
      </c>
      <c r="F32" s="19"/>
      <c r="G32" s="27"/>
      <c r="H32" s="39"/>
    </row>
    <row r="33" spans="1:8" ht="21">
      <c r="A33" s="38">
        <v>26</v>
      </c>
      <c r="B33" s="11" t="s">
        <v>484</v>
      </c>
      <c r="C33" s="11" t="s">
        <v>491</v>
      </c>
      <c r="D33" s="38" t="s">
        <v>52</v>
      </c>
      <c r="E33" s="33">
        <v>0.1</v>
      </c>
      <c r="F33" s="19"/>
      <c r="G33" s="27"/>
      <c r="H33" s="39"/>
    </row>
    <row r="34" spans="1:8" ht="31.5">
      <c r="A34" s="38">
        <v>27</v>
      </c>
      <c r="B34" s="11" t="s">
        <v>485</v>
      </c>
      <c r="C34" s="11" t="s">
        <v>492</v>
      </c>
      <c r="D34" s="38" t="s">
        <v>83</v>
      </c>
      <c r="E34" s="33">
        <v>45.62</v>
      </c>
      <c r="F34" s="19"/>
      <c r="G34" s="27"/>
      <c r="H34" s="39"/>
    </row>
    <row r="35" spans="1:9" ht="31.5">
      <c r="A35" s="38">
        <v>28</v>
      </c>
      <c r="B35" s="11" t="s">
        <v>486</v>
      </c>
      <c r="C35" s="11" t="s">
        <v>493</v>
      </c>
      <c r="D35" s="38" t="s">
        <v>83</v>
      </c>
      <c r="E35" s="33">
        <v>45.62</v>
      </c>
      <c r="F35" s="19"/>
      <c r="G35" s="27"/>
      <c r="H35" s="39"/>
      <c r="I35" s="14"/>
    </row>
    <row r="36" spans="1:9" ht="15">
      <c r="A36" s="75" t="s">
        <v>10</v>
      </c>
      <c r="B36" s="76"/>
      <c r="C36" s="76"/>
      <c r="D36" s="76"/>
      <c r="E36" s="76"/>
      <c r="F36" s="77"/>
      <c r="G36" s="31">
        <f>SUM(G8:G35)</f>
        <v>0</v>
      </c>
      <c r="H36" s="40"/>
      <c r="I36" s="14"/>
    </row>
    <row r="37" spans="1:9" ht="15">
      <c r="A37" s="75" t="s">
        <v>11</v>
      </c>
      <c r="B37" s="76"/>
      <c r="C37" s="76"/>
      <c r="D37" s="76"/>
      <c r="E37" s="76"/>
      <c r="F37" s="77"/>
      <c r="G37" s="31">
        <f>G36*0.23</f>
        <v>0</v>
      </c>
      <c r="I37" s="14"/>
    </row>
    <row r="38" spans="1:9" ht="15">
      <c r="A38" s="75" t="s">
        <v>12</v>
      </c>
      <c r="B38" s="76"/>
      <c r="C38" s="76"/>
      <c r="D38" s="76"/>
      <c r="E38" s="76"/>
      <c r="F38" s="77"/>
      <c r="G38" s="31">
        <f>SUM(G36:G37)</f>
        <v>0</v>
      </c>
      <c r="I38" s="14"/>
    </row>
    <row r="39" spans="1:7" ht="15">
      <c r="A39" s="14"/>
      <c r="B39" s="14"/>
      <c r="C39" s="14"/>
      <c r="D39" s="14"/>
      <c r="E39" s="14"/>
      <c r="F39" s="14"/>
      <c r="G39" s="14"/>
    </row>
    <row r="40" spans="1:7" ht="15">
      <c r="A40" s="9" t="s">
        <v>442</v>
      </c>
      <c r="B40" s="14"/>
      <c r="C40" s="14"/>
      <c r="D40" s="14"/>
      <c r="E40" s="14"/>
      <c r="F40" s="14"/>
      <c r="G40" s="14"/>
    </row>
  </sheetData>
  <sheetProtection/>
  <mergeCells count="5">
    <mergeCell ref="A38:F38"/>
    <mergeCell ref="A4:G4"/>
    <mergeCell ref="C7:G7"/>
    <mergeCell ref="A36:F36"/>
    <mergeCell ref="A37:F3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H12" sqref="H12"/>
    </sheetView>
  </sheetViews>
  <sheetFormatPr defaultColWidth="38.140625" defaultRowHeight="15"/>
  <cols>
    <col min="1" max="1" width="7.57421875" style="0" bestFit="1" customWidth="1"/>
    <col min="2" max="2" width="25.8515625" style="0" customWidth="1"/>
    <col min="3" max="3" width="46.421875" style="0" customWidth="1"/>
    <col min="4" max="4" width="8.28125" style="0" bestFit="1" customWidth="1"/>
    <col min="5" max="5" width="6.57421875" style="0" bestFit="1" customWidth="1"/>
    <col min="6" max="6" width="8.57421875" style="0" bestFit="1" customWidth="1"/>
    <col min="7" max="7" width="14.00390625" style="0" customWidth="1"/>
  </cols>
  <sheetData>
    <row r="1" spans="1:7" ht="15">
      <c r="A1" s="45" t="s">
        <v>13</v>
      </c>
      <c r="B1" s="45" t="s">
        <v>22</v>
      </c>
      <c r="C1" s="45" t="s">
        <v>23</v>
      </c>
      <c r="D1" s="45" t="s">
        <v>24</v>
      </c>
      <c r="E1" s="45" t="s">
        <v>25</v>
      </c>
      <c r="F1" s="45" t="s">
        <v>26</v>
      </c>
      <c r="G1" s="45" t="s">
        <v>27</v>
      </c>
    </row>
    <row r="2" spans="1:7" ht="15">
      <c r="A2" s="14"/>
      <c r="B2" s="14"/>
      <c r="C2" s="14"/>
      <c r="D2" s="14"/>
      <c r="E2" s="14"/>
      <c r="F2" s="14"/>
      <c r="G2" s="14"/>
    </row>
    <row r="3" spans="1:7" ht="15">
      <c r="A3" s="14"/>
      <c r="B3" s="14"/>
      <c r="C3" s="14"/>
      <c r="D3" s="14"/>
      <c r="E3" s="14"/>
      <c r="F3" s="14"/>
      <c r="G3" s="14"/>
    </row>
    <row r="4" spans="1:7" ht="23.25">
      <c r="A4" s="68" t="s">
        <v>512</v>
      </c>
      <c r="B4" s="68"/>
      <c r="C4" s="68"/>
      <c r="D4" s="68"/>
      <c r="E4" s="68"/>
      <c r="F4" s="68"/>
      <c r="G4" s="68"/>
    </row>
    <row r="5" spans="1:7" ht="15">
      <c r="A5" s="14"/>
      <c r="B5" s="14"/>
      <c r="C5" s="14"/>
      <c r="D5" s="14"/>
      <c r="E5" s="14"/>
      <c r="F5" s="14"/>
      <c r="G5" s="14"/>
    </row>
    <row r="6" spans="1:7" ht="15">
      <c r="A6" s="6" t="s">
        <v>13</v>
      </c>
      <c r="B6" s="6" t="s">
        <v>22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</row>
    <row r="7" spans="1:7" ht="129" customHeight="1">
      <c r="A7" s="22">
        <v>1</v>
      </c>
      <c r="B7" s="22" t="s">
        <v>514</v>
      </c>
      <c r="C7" s="11" t="s">
        <v>515</v>
      </c>
      <c r="D7" s="22" t="s">
        <v>98</v>
      </c>
      <c r="E7" s="59">
        <v>11</v>
      </c>
      <c r="F7" s="19"/>
      <c r="G7" s="19"/>
    </row>
    <row r="8" spans="1:7" ht="52.5">
      <c r="A8" s="22">
        <v>2</v>
      </c>
      <c r="B8" s="22" t="s">
        <v>514</v>
      </c>
      <c r="C8" s="11" t="s">
        <v>517</v>
      </c>
      <c r="D8" s="22" t="s">
        <v>516</v>
      </c>
      <c r="E8" s="59">
        <v>357</v>
      </c>
      <c r="F8" s="19"/>
      <c r="G8" s="19"/>
    </row>
    <row r="9" spans="1:7" ht="45.75" customHeight="1">
      <c r="A9" s="22">
        <v>3</v>
      </c>
      <c r="B9" s="22" t="s">
        <v>514</v>
      </c>
      <c r="C9" s="50" t="s">
        <v>518</v>
      </c>
      <c r="D9" s="22" t="s">
        <v>516</v>
      </c>
      <c r="E9" s="59">
        <v>357</v>
      </c>
      <c r="F9" s="49"/>
      <c r="G9" s="49"/>
    </row>
    <row r="10" spans="1:7" s="14" customFormat="1" ht="21">
      <c r="A10" s="22">
        <v>4</v>
      </c>
      <c r="B10" s="22" t="s">
        <v>514</v>
      </c>
      <c r="C10" s="50" t="s">
        <v>519</v>
      </c>
      <c r="D10" s="22" t="s">
        <v>516</v>
      </c>
      <c r="E10" s="59">
        <v>357</v>
      </c>
      <c r="F10" s="49"/>
      <c r="G10" s="49"/>
    </row>
    <row r="11" spans="1:7" s="14" customFormat="1" ht="21">
      <c r="A11" s="22">
        <v>5</v>
      </c>
      <c r="B11" s="22" t="s">
        <v>514</v>
      </c>
      <c r="C11" s="50" t="s">
        <v>520</v>
      </c>
      <c r="D11" s="22" t="s">
        <v>98</v>
      </c>
      <c r="E11" s="59">
        <v>1</v>
      </c>
      <c r="F11" s="49"/>
      <c r="G11" s="49"/>
    </row>
    <row r="12" spans="1:7" s="14" customFormat="1" ht="32.25" customHeight="1">
      <c r="A12" s="22">
        <v>6</v>
      </c>
      <c r="B12" s="22" t="s">
        <v>514</v>
      </c>
      <c r="C12" s="50" t="s">
        <v>521</v>
      </c>
      <c r="D12" s="22" t="s">
        <v>516</v>
      </c>
      <c r="E12" s="59">
        <v>15</v>
      </c>
      <c r="F12" s="49"/>
      <c r="G12" s="49"/>
    </row>
    <row r="13" spans="1:7" s="14" customFormat="1" ht="15">
      <c r="A13" s="22">
        <v>7</v>
      </c>
      <c r="B13" s="22" t="s">
        <v>514</v>
      </c>
      <c r="C13" s="50" t="s">
        <v>522</v>
      </c>
      <c r="D13" s="22" t="s">
        <v>516</v>
      </c>
      <c r="E13" s="59">
        <v>357</v>
      </c>
      <c r="F13" s="49"/>
      <c r="G13" s="49"/>
    </row>
    <row r="14" spans="1:7" s="14" customFormat="1" ht="31.5">
      <c r="A14" s="22">
        <v>8</v>
      </c>
      <c r="B14" s="22" t="s">
        <v>514</v>
      </c>
      <c r="C14" s="50" t="s">
        <v>523</v>
      </c>
      <c r="D14" s="22" t="s">
        <v>98</v>
      </c>
      <c r="E14" s="59">
        <v>13</v>
      </c>
      <c r="F14" s="49"/>
      <c r="G14" s="49"/>
    </row>
    <row r="15" spans="1:7" s="14" customFormat="1" ht="15">
      <c r="A15" s="22">
        <v>9</v>
      </c>
      <c r="B15" s="22" t="s">
        <v>514</v>
      </c>
      <c r="C15" s="50" t="s">
        <v>524</v>
      </c>
      <c r="D15" s="22" t="s">
        <v>98</v>
      </c>
      <c r="E15" s="59">
        <v>1</v>
      </c>
      <c r="F15" s="49"/>
      <c r="G15" s="49"/>
    </row>
    <row r="16" spans="1:7" s="14" customFormat="1" ht="15">
      <c r="A16" s="22">
        <v>10</v>
      </c>
      <c r="B16" s="22" t="s">
        <v>514</v>
      </c>
      <c r="C16" s="50" t="s">
        <v>525</v>
      </c>
      <c r="D16" s="22" t="s">
        <v>526</v>
      </c>
      <c r="E16" s="59">
        <v>450</v>
      </c>
      <c r="F16" s="49"/>
      <c r="G16" s="49"/>
    </row>
    <row r="17" spans="1:7" ht="15">
      <c r="A17" s="75" t="s">
        <v>513</v>
      </c>
      <c r="B17" s="76"/>
      <c r="C17" s="76"/>
      <c r="D17" s="76"/>
      <c r="E17" s="76"/>
      <c r="F17" s="77"/>
      <c r="G17" s="31">
        <f>SUM(G7:G16)</f>
        <v>0</v>
      </c>
    </row>
    <row r="18" spans="1:7" ht="15">
      <c r="A18" s="75" t="s">
        <v>10</v>
      </c>
      <c r="B18" s="76"/>
      <c r="C18" s="76"/>
      <c r="D18" s="76"/>
      <c r="E18" s="76"/>
      <c r="F18" s="77"/>
      <c r="G18" s="31">
        <f>G17</f>
        <v>0</v>
      </c>
    </row>
    <row r="19" spans="1:7" ht="15">
      <c r="A19" s="75" t="s">
        <v>11</v>
      </c>
      <c r="B19" s="76"/>
      <c r="C19" s="76"/>
      <c r="D19" s="76"/>
      <c r="E19" s="76"/>
      <c r="F19" s="77"/>
      <c r="G19" s="31">
        <f>0.23*G18</f>
        <v>0</v>
      </c>
    </row>
    <row r="20" spans="1:7" ht="15">
      <c r="A20" s="75" t="s">
        <v>12</v>
      </c>
      <c r="B20" s="76"/>
      <c r="C20" s="76"/>
      <c r="D20" s="76"/>
      <c r="E20" s="76"/>
      <c r="F20" s="77"/>
      <c r="G20" s="31">
        <f>G18+G19</f>
        <v>0</v>
      </c>
    </row>
    <row r="21" spans="1:7" ht="15">
      <c r="A21" s="14"/>
      <c r="B21" s="14"/>
      <c r="C21" s="14"/>
      <c r="D21" s="14"/>
      <c r="E21" s="14"/>
      <c r="F21" s="14"/>
      <c r="G21" s="14"/>
    </row>
    <row r="22" spans="1:7" ht="15">
      <c r="A22" s="9" t="s">
        <v>442</v>
      </c>
      <c r="B22" s="14"/>
      <c r="C22" s="14"/>
      <c r="D22" s="14"/>
      <c r="E22" s="14"/>
      <c r="F22" s="14"/>
      <c r="G22" s="14"/>
    </row>
  </sheetData>
  <sheetProtection/>
  <mergeCells count="5">
    <mergeCell ref="A19:F19"/>
    <mergeCell ref="A20:F20"/>
    <mergeCell ref="A17:F17"/>
    <mergeCell ref="A18:F18"/>
    <mergeCell ref="A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KOSZTORYS DR W PASIE DROGOWYM</dc:title>
  <dc:subject/>
  <dc:creator>user</dc:creator>
  <cp:keywords/>
  <dc:description/>
  <cp:lastModifiedBy>Łukasz Kaczmarek</cp:lastModifiedBy>
  <dcterms:created xsi:type="dcterms:W3CDTF">2022-05-17T09:33:03Z</dcterms:created>
  <dcterms:modified xsi:type="dcterms:W3CDTF">2022-09-07T06:40:18Z</dcterms:modified>
  <cp:category/>
  <cp:version/>
  <cp:contentType/>
  <cp:contentStatus/>
</cp:coreProperties>
</file>