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AGDA\7021.2023 REMONTY\20. REMONTY cząstkowe\"/>
    </mc:Choice>
  </mc:AlternateContent>
  <xr:revisionPtr revIDLastSave="0" documentId="13_ncr:1_{06E8470F-C520-4000-A1A8-2D97B5AE0B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H52" i="1" s="1"/>
  <c r="F51" i="1"/>
  <c r="H51" i="1" s="1"/>
  <c r="E52" i="1"/>
  <c r="E51" i="1"/>
  <c r="F12" i="1"/>
  <c r="H12" i="1" s="1"/>
  <c r="E12" i="1"/>
  <c r="E11" i="1"/>
  <c r="E29" i="1"/>
  <c r="F29" i="1"/>
  <c r="H29" i="1" s="1"/>
  <c r="F17" i="1"/>
  <c r="H17" i="1" s="1"/>
  <c r="F18" i="1"/>
  <c r="H18" i="1" s="1"/>
  <c r="F19" i="1"/>
  <c r="H19" i="1" s="1"/>
  <c r="F20" i="1"/>
  <c r="H20" i="1" s="1"/>
  <c r="E17" i="1"/>
  <c r="E18" i="1"/>
  <c r="E19" i="1"/>
  <c r="E20" i="1"/>
  <c r="E49" i="1"/>
  <c r="F48" i="1"/>
  <c r="H48" i="1" s="1"/>
  <c r="F49" i="1"/>
  <c r="H49" i="1" s="1"/>
  <c r="E48" i="1"/>
  <c r="F47" i="1"/>
  <c r="H47" i="1" s="1"/>
  <c r="E47" i="1"/>
  <c r="F46" i="1"/>
  <c r="H46" i="1" s="1"/>
  <c r="E46" i="1"/>
  <c r="F45" i="1"/>
  <c r="H45" i="1" s="1"/>
  <c r="E45" i="1"/>
  <c r="F44" i="1"/>
  <c r="H44" i="1" s="1"/>
  <c r="E44" i="1"/>
  <c r="F43" i="1"/>
  <c r="H43" i="1" s="1"/>
  <c r="E43" i="1"/>
  <c r="F42" i="1"/>
  <c r="H42" i="1" s="1"/>
  <c r="E42" i="1"/>
  <c r="E39" i="1" l="1"/>
  <c r="F39" i="1"/>
  <c r="H39" i="1" s="1"/>
  <c r="E40" i="1"/>
  <c r="F40" i="1"/>
  <c r="H40" i="1" s="1"/>
  <c r="F31" i="1"/>
  <c r="H31" i="1" s="1"/>
  <c r="E31" i="1"/>
  <c r="E32" i="1"/>
  <c r="F32" i="1"/>
  <c r="E33" i="1"/>
  <c r="F33" i="1"/>
  <c r="H33" i="1" s="1"/>
  <c r="E34" i="1"/>
  <c r="F34" i="1"/>
  <c r="E35" i="1"/>
  <c r="F35" i="1"/>
  <c r="E36" i="1"/>
  <c r="F36" i="1"/>
  <c r="H36" i="1" s="1"/>
  <c r="E37" i="1"/>
  <c r="F37" i="1"/>
  <c r="H37" i="1" s="1"/>
  <c r="E38" i="1"/>
  <c r="F38" i="1"/>
  <c r="H38" i="1" s="1"/>
  <c r="E24" i="1"/>
  <c r="F24" i="1"/>
  <c r="H24" i="1" s="1"/>
  <c r="E25" i="1"/>
  <c r="F25" i="1"/>
  <c r="H25" i="1" s="1"/>
  <c r="H32" i="1" l="1"/>
  <c r="H35" i="1"/>
  <c r="H34" i="1"/>
  <c r="F4" i="1"/>
  <c r="H4" i="1" s="1"/>
  <c r="F5" i="1"/>
  <c r="H5" i="1" s="1"/>
  <c r="F6" i="1"/>
  <c r="H6" i="1" s="1"/>
  <c r="F8" i="1"/>
  <c r="H8" i="1" s="1"/>
  <c r="F9" i="1"/>
  <c r="H9" i="1" s="1"/>
  <c r="F11" i="1"/>
  <c r="F13" i="1"/>
  <c r="H13" i="1" s="1"/>
  <c r="F15" i="1"/>
  <c r="F22" i="1"/>
  <c r="H22" i="1" s="1"/>
  <c r="F23" i="1"/>
  <c r="H23" i="1" s="1"/>
  <c r="F27" i="1"/>
  <c r="H27" i="1" s="1"/>
  <c r="F28" i="1"/>
  <c r="H28" i="1" s="1"/>
  <c r="E4" i="1"/>
  <c r="E5" i="1"/>
  <c r="E6" i="1"/>
  <c r="E8" i="1"/>
  <c r="E9" i="1"/>
  <c r="E13" i="1"/>
  <c r="E15" i="1"/>
  <c r="E22" i="1"/>
  <c r="E23" i="1"/>
  <c r="E27" i="1"/>
  <c r="E28" i="1"/>
  <c r="H11" i="1" l="1"/>
  <c r="H15" i="1"/>
  <c r="H53" i="1" l="1"/>
</calcChain>
</file>

<file path=xl/sharedStrings.xml><?xml version="1.0" encoding="utf-8"?>
<sst xmlns="http://schemas.openxmlformats.org/spreadsheetml/2006/main" count="150" uniqueCount="118">
  <si>
    <t>L.P.</t>
  </si>
  <si>
    <t>1.</t>
  </si>
  <si>
    <t>2.</t>
  </si>
  <si>
    <t>4.</t>
  </si>
  <si>
    <t>5.</t>
  </si>
  <si>
    <t>ASORTYMENT ROBÓT</t>
  </si>
  <si>
    <t>J.M.</t>
  </si>
  <si>
    <t>Podatek VAT 23%</t>
  </si>
  <si>
    <t>Koszt  robót BRUTTO</t>
  </si>
  <si>
    <t>Koszt robót NETTO</t>
  </si>
  <si>
    <t>Formularz kosztowy - Remonty bieżące nawierzchni jezdni.</t>
  </si>
  <si>
    <t>1.2.</t>
  </si>
  <si>
    <t>1.1.</t>
  </si>
  <si>
    <t>Skropienie nawierzchni emulsją asfaltową szybkorozpadową</t>
  </si>
  <si>
    <t>Uszczelnienie nawierzchni bitumicznej masą zalewową</t>
  </si>
  <si>
    <t>1 mb</t>
  </si>
  <si>
    <t>Utwardzanie poboczy</t>
  </si>
  <si>
    <t>Remont nawierzchni</t>
  </si>
  <si>
    <t>3.1</t>
  </si>
  <si>
    <t>3.2.</t>
  </si>
  <si>
    <t>Remont nawierzchni emulsją</t>
  </si>
  <si>
    <t>4.1.</t>
  </si>
  <si>
    <r>
      <t xml:space="preserve"> 1 m </t>
    </r>
    <r>
      <rPr>
        <vertAlign val="superscript"/>
        <sz val="11"/>
        <color theme="1"/>
        <rFont val="Arial"/>
        <family val="2"/>
        <charset val="238"/>
      </rPr>
      <t>2</t>
    </r>
  </si>
  <si>
    <r>
      <t xml:space="preserve">1 m </t>
    </r>
    <r>
      <rPr>
        <vertAlign val="superscript"/>
        <sz val="11"/>
        <color theme="1"/>
        <rFont val="Arial"/>
        <family val="2"/>
        <charset val="238"/>
      </rPr>
      <t>2</t>
    </r>
  </si>
  <si>
    <t>Poręcze sprężyste</t>
  </si>
  <si>
    <t>5.1.</t>
  </si>
  <si>
    <t>5.2.</t>
  </si>
  <si>
    <t>Urządzenia bezpieczeństwa ruchu drogowego</t>
  </si>
  <si>
    <t>1 szt</t>
  </si>
  <si>
    <t>1 szt.</t>
  </si>
  <si>
    <t>1.3.</t>
  </si>
  <si>
    <t>2.1</t>
  </si>
  <si>
    <t>2.2.</t>
  </si>
  <si>
    <t>5.3.</t>
  </si>
  <si>
    <t>Demontaż poręczy sprężystych</t>
  </si>
  <si>
    <t>5.4.</t>
  </si>
  <si>
    <t>Demontaż słupków odgradzających z uzupeł. nawierzchni</t>
  </si>
  <si>
    <t xml:space="preserve">Regeneracja i powierzchniowe zamknięcie nawierzchni bitumicznej - lepiszcze emulsja asfaltowa z kruszywem bazaltowym </t>
  </si>
  <si>
    <t>Regulacja  poręczy sprężystych</t>
  </si>
  <si>
    <t>Roboty brukarskie</t>
  </si>
  <si>
    <t xml:space="preserve">Wykonanie nawierzchni z prefabrykatów betonowych </t>
  </si>
  <si>
    <r>
      <t xml:space="preserve"> 1 m </t>
    </r>
    <r>
      <rPr>
        <vertAlign val="superscript"/>
        <sz val="11"/>
        <color theme="1"/>
        <rFont val="Arial"/>
        <family val="2"/>
        <charset val="238"/>
      </rPr>
      <t>3</t>
    </r>
  </si>
  <si>
    <t>Rozebranie krawężnika kamiennego  wraz z ławą betonową i odwozem  na odl. 10 km</t>
  </si>
  <si>
    <t>Montaż krawężnika betonowego z ławą betonową</t>
  </si>
  <si>
    <t>Montaz krawężnika kamiennego z ławą betonową</t>
  </si>
  <si>
    <t xml:space="preserve">Regulacja krawężnika kamiennego - przełożenie </t>
  </si>
  <si>
    <t>Frezowanie nawierzchni asfaltowej o grub. średnio 6 cm z wywozem materiału z rozbiórki na odl. do 20 km</t>
  </si>
  <si>
    <t>Odnowa nawierzchni</t>
  </si>
  <si>
    <t xml:space="preserve">Rozebranie nawierzchni (ścieki uliczne, chodniki, nawierzchnie jezdni) z prefabrykatów betonowych z odwozem płyt na odl. 10 km </t>
  </si>
  <si>
    <t>Usunięcie oznakowania - frezowanie</t>
  </si>
  <si>
    <t xml:space="preserve">Naprawa poboczy - wykonywana ręcznie - ścięcie i uzupełnienie frezem </t>
  </si>
  <si>
    <t>Kanalizacja deszczowa</t>
  </si>
  <si>
    <t>Regulacja pionowa studni kanalizacji deszczowej</t>
  </si>
  <si>
    <t>Regulacja wpustów ulicznych</t>
  </si>
  <si>
    <t>Wymiana pokrywy studni deszczowej</t>
  </si>
  <si>
    <t>Wymiana wpustów ulicznych</t>
  </si>
  <si>
    <t>szt</t>
  </si>
  <si>
    <t>Montaż poręczy sprężystych o masie 24kg/1m D-07.05.01</t>
  </si>
  <si>
    <t>Montaż poręczy sprężystych o masie 39kg/1m D-07.05.01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</si>
  <si>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</si>
  <si>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</si>
  <si>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</si>
  <si>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</si>
  <si>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</si>
  <si>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</si>
  <si>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</si>
  <si>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</si>
  <si>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</si>
  <si>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</si>
  <si>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</si>
  <si>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</si>
  <si>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</si>
  <si>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</si>
  <si>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</si>
  <si>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</si>
  <si>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</si>
  <si>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</si>
  <si>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</si>
  <si>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</si>
  <si>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</si>
  <si>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</si>
  <si>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</si>
  <si>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</si>
  <si>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</si>
  <si>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</si>
  <si>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</si>
  <si>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</si>
  <si>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Remont cząstkowy nawierzchni asfaltobetonem na zimno, średnia głębokość średnio 6cm</t>
  </si>
  <si>
    <t>Rozebranie ław betonowych i innych elementów betonowych</t>
  </si>
  <si>
    <t>Wykonanie nawierzchni (ścieki, chodniki, jezdnie) z kostki kamiennej na podbudowie betonowej</t>
  </si>
  <si>
    <t xml:space="preserve">Przełożenie nawierzchni kostki kamiennej (ścieki, chodniki, jezdnie) na podsypce cementowo-piaskowej </t>
  </si>
  <si>
    <t xml:space="preserve">Rozebranie nawierzchni z kostki granitowej (ścieki uliczne, nawierzchnie chodników, nawierzchnie jezdni) z odwozem do 10 km </t>
  </si>
  <si>
    <t>Ilość</t>
  </si>
  <si>
    <t>Wartość robót BRUTTO</t>
  </si>
  <si>
    <t>Nawierzchnie ze ścianki asfaltowej pochodzącej z frezowania: Naprawa poboczy - wykonywana mechanicznie -ścięcie i uzupełnienie frezem</t>
  </si>
  <si>
    <t>Mechaniczne malowanie segregacyjnych ciągłych podwójnych na jezdni farbą chlorokauczukową</t>
  </si>
  <si>
    <t>Mechaniczne malowanie linii segregacyjnych ciągłych i przerywanych na jezdni farbą chlorokauczukową</t>
  </si>
  <si>
    <t>Mechaniczne malowanie linii strefy wyłączonej z ruchu farbą chlorokauczukową</t>
  </si>
  <si>
    <t>Mechaniczne malowanie miejsca parkingowego dla osób niepełnosprawnych niebieską farbą chlorokauczukową</t>
  </si>
  <si>
    <t>Ręczne malowanie strzałek i innych symboli na jezdni farbą chlorokauczukową</t>
  </si>
  <si>
    <t>Mechaniczne malowanie linii wyznaczających przystanek na jezdni farbą chlorokauczukową</t>
  </si>
  <si>
    <t>Ręczne zamalowanie oznakowania farbą czarną</t>
  </si>
  <si>
    <t>7.3.</t>
  </si>
  <si>
    <t>Malowanie słupków</t>
  </si>
  <si>
    <t>Montaż słupków odgradzających ocynkowanych (czarnych)</t>
  </si>
  <si>
    <t>Oznakowanie poziome**</t>
  </si>
  <si>
    <t>Remont cząstkowy nawierzchni asfaltobetonem na gorąco, głębokość średnio 6 cm (mieszanka-mineralno asfaltowa dla KR1, KR2) *</t>
  </si>
  <si>
    <t>3.1.a</t>
  </si>
  <si>
    <t>10.</t>
  </si>
  <si>
    <t>Roboty zabezpieczające</t>
  </si>
  <si>
    <t>10.1.</t>
  </si>
  <si>
    <t>10.2.</t>
  </si>
  <si>
    <t>Narzut kamienny typu średniego</t>
  </si>
  <si>
    <t>Kosze siatkowo - kamienne</t>
  </si>
  <si>
    <t xml:space="preserve"> 1 m 3</t>
  </si>
  <si>
    <t>Wykonanie nakładki z asfaltobetonu grubość średnio 6cm KR1, KR2 dla powierzchni ponad 20m2</t>
  </si>
  <si>
    <t>** 80 % robót należy wykonać do 30.06.2023 r.</t>
  </si>
  <si>
    <t>* 50% robót należy wykonać do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</si>
</sst>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6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4" fontId="3" fillId="0" borderId="4" xfId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44" fontId="3" fillId="6" borderId="4" xfId="1" applyFont="1" applyFill="1" applyBorder="1" applyAlignment="1">
      <alignment horizontal="center" vertical="center"/>
    </xf>
    <xf numFmtId="44" fontId="2" fillId="6" borderId="4" xfId="1" applyFont="1" applyFill="1" applyBorder="1" applyAlignment="1">
      <alignment horizontal="center" vertical="center"/>
    </xf>
    <xf numFmtId="44" fontId="3" fillId="5" borderId="4" xfId="1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2" fontId="0" fillId="4" borderId="7" xfId="0" applyNumberFormat="1" applyFill="1" applyBorder="1"/>
    <xf numFmtId="164" fontId="0" fillId="4" borderId="8" xfId="0" applyNumberFormat="1" applyFill="1" applyBorder="1"/>
    <xf numFmtId="0" fontId="0" fillId="4" borderId="7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2" fillId="4" borderId="5" xfId="2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44" fontId="3" fillId="4" borderId="9" xfId="1" applyFont="1" applyFill="1" applyBorder="1" applyAlignment="1">
      <alignment horizontal="center" vertical="center"/>
    </xf>
    <xf numFmtId="44" fontId="2" fillId="4" borderId="9" xfId="1" applyFont="1" applyFill="1" applyBorder="1" applyAlignment="1">
      <alignment horizontal="center" vertical="center"/>
    </xf>
    <xf numFmtId="164" fontId="2" fillId="4" borderId="9" xfId="2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" fontId="2" fillId="6" borderId="4" xfId="1" applyNumberFormat="1" applyFon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2" fillId="5" borderId="4" xfId="1" applyNumberFormat="1" applyFont="1" applyFill="1" applyBorder="1" applyAlignment="1">
      <alignment horizontal="center" vertical="center"/>
    </xf>
    <xf numFmtId="1" fontId="2" fillId="3" borderId="4" xfId="1" applyNumberFormat="1" applyFont="1" applyFill="1" applyBorder="1" applyAlignment="1">
      <alignment horizontal="center" vertical="center"/>
    </xf>
    <xf numFmtId="1" fontId="2" fillId="4" borderId="9" xfId="1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0" borderId="9" xfId="2" applyNumberFormat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5" borderId="5" xfId="2" applyNumberFormat="1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D4" sqref="D4:D52"/>
    </sheetView>
  </sheetViews>
  <sheetFormatPr defaultRowHeight="15" x14ac:dyDescent="0.25"/>
  <cols>
    <col min="1" max="1" width="10" style="15" customWidth="1"/>
    <col min="2" max="2" width="38" style="18" customWidth="1"/>
    <col min="3" max="3" width="12" style="19" customWidth="1"/>
    <col min="4" max="5" width="15.7109375" customWidth="1"/>
    <col min="6" max="6" width="14.7109375" customWidth="1"/>
    <col min="7" max="7" width="14.7109375" style="5" customWidth="1"/>
    <col min="8" max="8" width="20" style="6" customWidth="1"/>
  </cols>
  <sheetData>
    <row r="1" spans="1:8" ht="25.5" customHeight="1" x14ac:dyDescent="0.25">
      <c r="A1" s="71" t="s">
        <v>10</v>
      </c>
      <c r="B1" s="72"/>
      <c r="C1" s="72"/>
      <c r="D1" s="72"/>
      <c r="E1" s="72"/>
      <c r="F1" s="72"/>
      <c r="G1" s="72"/>
      <c r="H1" s="72"/>
    </row>
    <row r="2" spans="1:8" ht="27" customHeight="1" x14ac:dyDescent="0.25">
      <c r="A2" s="8" t="s">
        <v>0</v>
      </c>
      <c r="B2" s="1" t="s">
        <v>5</v>
      </c>
      <c r="C2" s="1" t="s">
        <v>6</v>
      </c>
      <c r="D2" s="2" t="s">
        <v>9</v>
      </c>
      <c r="E2" s="2" t="s">
        <v>7</v>
      </c>
      <c r="F2" s="2" t="s">
        <v>8</v>
      </c>
      <c r="G2" s="4" t="s">
        <v>92</v>
      </c>
      <c r="H2" s="7" t="s">
        <v>93</v>
      </c>
    </row>
    <row r="3" spans="1:8" x14ac:dyDescent="0.25">
      <c r="A3" s="9" t="s">
        <v>1</v>
      </c>
      <c r="B3" s="16" t="s">
        <v>47</v>
      </c>
      <c r="C3" s="39"/>
      <c r="D3" s="40"/>
      <c r="E3" s="40"/>
      <c r="F3" s="40"/>
      <c r="G3" s="41"/>
      <c r="H3" s="42"/>
    </row>
    <row r="4" spans="1:8" ht="42.75" x14ac:dyDescent="0.25">
      <c r="A4" s="10" t="s">
        <v>12</v>
      </c>
      <c r="B4" s="34" t="s">
        <v>46</v>
      </c>
      <c r="C4" s="10" t="s">
        <v>22</v>
      </c>
      <c r="D4" s="23"/>
      <c r="E4" s="24">
        <f>Arkusz1!$D4*0.23</f>
        <v>0</v>
      </c>
      <c r="F4" s="24">
        <f>Arkusz1!$D4*1.23</f>
        <v>0</v>
      </c>
      <c r="G4" s="55">
        <v>100</v>
      </c>
      <c r="H4" s="25">
        <f>F4*G4</f>
        <v>0</v>
      </c>
    </row>
    <row r="5" spans="1:8" ht="28.5" x14ac:dyDescent="0.25">
      <c r="A5" s="11" t="s">
        <v>11</v>
      </c>
      <c r="B5" s="34" t="s">
        <v>13</v>
      </c>
      <c r="C5" s="11" t="s">
        <v>23</v>
      </c>
      <c r="D5" s="26"/>
      <c r="E5" s="27">
        <f>Arkusz1!$D5*0.23</f>
        <v>0</v>
      </c>
      <c r="F5" s="27">
        <f>Arkusz1!$D5*1.23</f>
        <v>0</v>
      </c>
      <c r="G5" s="56">
        <v>500</v>
      </c>
      <c r="H5" s="25">
        <f t="shared" ref="H5:H49" si="0">F5*G5</f>
        <v>0</v>
      </c>
    </row>
    <row r="6" spans="1:8" ht="28.5" x14ac:dyDescent="0.25">
      <c r="A6" s="10" t="s">
        <v>30</v>
      </c>
      <c r="B6" s="34" t="s">
        <v>14</v>
      </c>
      <c r="C6" s="10" t="s">
        <v>15</v>
      </c>
      <c r="D6" s="23"/>
      <c r="E6" s="24">
        <f>Arkusz1!$D6*0.23</f>
        <v>0</v>
      </c>
      <c r="F6" s="24">
        <f>Arkusz1!$D6*1.23</f>
        <v>0</v>
      </c>
      <c r="G6" s="55">
        <v>500</v>
      </c>
      <c r="H6" s="25">
        <f t="shared" si="0"/>
        <v>0</v>
      </c>
    </row>
    <row r="7" spans="1:8" x14ac:dyDescent="0.25">
      <c r="A7" s="9" t="s">
        <v>2</v>
      </c>
      <c r="B7" s="35" t="s">
        <v>16</v>
      </c>
      <c r="C7" s="43"/>
      <c r="D7" s="44"/>
      <c r="E7" s="43"/>
      <c r="F7" s="43"/>
      <c r="G7" s="57"/>
      <c r="H7" s="45"/>
    </row>
    <row r="8" spans="1:8" ht="28.5" x14ac:dyDescent="0.25">
      <c r="A8" s="12" t="s">
        <v>31</v>
      </c>
      <c r="B8" s="36" t="s">
        <v>50</v>
      </c>
      <c r="C8" s="12" t="s">
        <v>22</v>
      </c>
      <c r="D8" s="28"/>
      <c r="E8" s="29">
        <f>Arkusz1!$D8*0.23</f>
        <v>0</v>
      </c>
      <c r="F8" s="29">
        <f>Arkusz1!$D8*1.23</f>
        <v>0</v>
      </c>
      <c r="G8" s="58">
        <v>200</v>
      </c>
      <c r="H8" s="25">
        <f t="shared" si="0"/>
        <v>0</v>
      </c>
    </row>
    <row r="9" spans="1:8" ht="57" x14ac:dyDescent="0.25">
      <c r="A9" s="11" t="s">
        <v>32</v>
      </c>
      <c r="B9" s="17" t="s">
        <v>94</v>
      </c>
      <c r="C9" s="12" t="s">
        <v>22</v>
      </c>
      <c r="D9" s="26"/>
      <c r="E9" s="27">
        <f>Arkusz1!$D9*0.23</f>
        <v>0</v>
      </c>
      <c r="F9" s="27">
        <f>Arkusz1!$D9*1.23</f>
        <v>0</v>
      </c>
      <c r="G9" s="56">
        <v>800</v>
      </c>
      <c r="H9" s="25">
        <f t="shared" si="0"/>
        <v>0</v>
      </c>
    </row>
    <row r="10" spans="1:8" x14ac:dyDescent="0.25">
      <c r="A10" s="13">
        <v>3</v>
      </c>
      <c r="B10" s="37" t="s">
        <v>17</v>
      </c>
      <c r="C10" s="43"/>
      <c r="D10" s="44"/>
      <c r="E10" s="43"/>
      <c r="F10" s="43"/>
      <c r="G10" s="57"/>
      <c r="H10" s="45"/>
    </row>
    <row r="11" spans="1:8" ht="57" x14ac:dyDescent="0.25">
      <c r="A11" s="62" t="s">
        <v>18</v>
      </c>
      <c r="B11" s="17" t="s">
        <v>106</v>
      </c>
      <c r="C11" s="12" t="s">
        <v>22</v>
      </c>
      <c r="D11" s="26"/>
      <c r="E11" s="27">
        <f>Arkusz1!$D11*0.23</f>
        <v>0</v>
      </c>
      <c r="F11" s="27">
        <f>Arkusz1!$D11*1.23</f>
        <v>0</v>
      </c>
      <c r="G11" s="56">
        <v>2150</v>
      </c>
      <c r="H11" s="73">
        <f t="shared" si="0"/>
        <v>0</v>
      </c>
    </row>
    <row r="12" spans="1:8" ht="46.9" customHeight="1" x14ac:dyDescent="0.25">
      <c r="A12" s="11" t="s">
        <v>107</v>
      </c>
      <c r="B12" s="17" t="s">
        <v>115</v>
      </c>
      <c r="C12" s="12" t="s">
        <v>22</v>
      </c>
      <c r="D12" s="26"/>
      <c r="E12" s="27">
        <f>D12*0.23</f>
        <v>0</v>
      </c>
      <c r="F12" s="27">
        <f>D12*1.23</f>
        <v>0</v>
      </c>
      <c r="G12" s="56">
        <v>1000</v>
      </c>
      <c r="H12" s="73">
        <f>F12*G12</f>
        <v>0</v>
      </c>
    </row>
    <row r="13" spans="1:8" ht="42.75" x14ac:dyDescent="0.25">
      <c r="A13" s="12" t="s">
        <v>19</v>
      </c>
      <c r="B13" s="36" t="s">
        <v>87</v>
      </c>
      <c r="C13" s="12" t="s">
        <v>22</v>
      </c>
      <c r="D13" s="28"/>
      <c r="E13" s="29">
        <f>Arkusz1!$D13*0.23</f>
        <v>0</v>
      </c>
      <c r="F13" s="29">
        <f>Arkusz1!$D13*1.23</f>
        <v>0</v>
      </c>
      <c r="G13" s="58">
        <v>100</v>
      </c>
      <c r="H13" s="73">
        <f t="shared" si="0"/>
        <v>0</v>
      </c>
    </row>
    <row r="14" spans="1:8" ht="15" customHeight="1" x14ac:dyDescent="0.25">
      <c r="A14" s="9" t="s">
        <v>3</v>
      </c>
      <c r="B14" s="35" t="s">
        <v>20</v>
      </c>
      <c r="C14" s="43"/>
      <c r="D14" s="44"/>
      <c r="E14" s="43"/>
      <c r="F14" s="43"/>
      <c r="G14" s="57"/>
      <c r="H14" s="45"/>
    </row>
    <row r="15" spans="1:8" ht="57" x14ac:dyDescent="0.25">
      <c r="A15" s="10" t="s">
        <v>21</v>
      </c>
      <c r="B15" s="34" t="s">
        <v>37</v>
      </c>
      <c r="C15" s="10" t="s">
        <v>22</v>
      </c>
      <c r="D15" s="23"/>
      <c r="E15" s="24">
        <f>Arkusz1!$D15*0.23</f>
        <v>0</v>
      </c>
      <c r="F15" s="24">
        <f>Arkusz1!$D15*1.23</f>
        <v>0</v>
      </c>
      <c r="G15" s="55">
        <v>1500</v>
      </c>
      <c r="H15" s="25">
        <f t="shared" si="0"/>
        <v>0</v>
      </c>
    </row>
    <row r="16" spans="1:8" ht="15" customHeight="1" x14ac:dyDescent="0.25">
      <c r="A16" s="9" t="s">
        <v>4</v>
      </c>
      <c r="B16" s="35" t="s">
        <v>51</v>
      </c>
      <c r="C16" s="43"/>
      <c r="D16" s="44"/>
      <c r="E16" s="43"/>
      <c r="F16" s="43"/>
      <c r="G16" s="57"/>
      <c r="H16" s="45"/>
    </row>
    <row r="17" spans="1:8" ht="28.5" x14ac:dyDescent="0.25">
      <c r="A17" s="10" t="s">
        <v>25</v>
      </c>
      <c r="B17" s="34" t="s">
        <v>52</v>
      </c>
      <c r="C17" s="14" t="s">
        <v>56</v>
      </c>
      <c r="D17" s="64"/>
      <c r="E17" s="65">
        <f>Arkusz1!$D17*0.23</f>
        <v>0</v>
      </c>
      <c r="F17" s="65">
        <f>Arkusz1!$D17*1.23</f>
        <v>0</v>
      </c>
      <c r="G17" s="66">
        <v>10</v>
      </c>
      <c r="H17" s="25">
        <f t="shared" si="0"/>
        <v>0</v>
      </c>
    </row>
    <row r="18" spans="1:8" x14ac:dyDescent="0.25">
      <c r="A18" s="10" t="s">
        <v>26</v>
      </c>
      <c r="B18" s="34" t="s">
        <v>53</v>
      </c>
      <c r="C18" s="14" t="s">
        <v>56</v>
      </c>
      <c r="D18" s="64"/>
      <c r="E18" s="65">
        <f>Arkusz1!$D18*0.23</f>
        <v>0</v>
      </c>
      <c r="F18" s="65">
        <f>Arkusz1!$D18*1.23</f>
        <v>0</v>
      </c>
      <c r="G18" s="66">
        <v>10</v>
      </c>
      <c r="H18" s="25">
        <f t="shared" si="0"/>
        <v>0</v>
      </c>
    </row>
    <row r="19" spans="1:8" x14ac:dyDescent="0.25">
      <c r="A19" s="10" t="s">
        <v>33</v>
      </c>
      <c r="B19" s="34" t="s">
        <v>54</v>
      </c>
      <c r="C19" s="14" t="s">
        <v>56</v>
      </c>
      <c r="D19" s="64"/>
      <c r="E19" s="65">
        <f>Arkusz1!$D19*0.23</f>
        <v>0</v>
      </c>
      <c r="F19" s="65">
        <f>Arkusz1!$D19*1.23</f>
        <v>0</v>
      </c>
      <c r="G19" s="66">
        <v>5</v>
      </c>
      <c r="H19" s="25">
        <f t="shared" si="0"/>
        <v>0</v>
      </c>
    </row>
    <row r="20" spans="1:8" x14ac:dyDescent="0.25">
      <c r="A20" s="10" t="s">
        <v>35</v>
      </c>
      <c r="B20" s="34" t="s">
        <v>55</v>
      </c>
      <c r="C20" s="14" t="s">
        <v>56</v>
      </c>
      <c r="D20" s="64"/>
      <c r="E20" s="65">
        <f>Arkusz1!$D20*0.23</f>
        <v>0</v>
      </c>
      <c r="F20" s="65">
        <f>Arkusz1!$D20*1.23</f>
        <v>0</v>
      </c>
      <c r="G20" s="66">
        <v>5</v>
      </c>
      <c r="H20" s="25">
        <f t="shared" si="0"/>
        <v>0</v>
      </c>
    </row>
    <row r="21" spans="1:8" x14ac:dyDescent="0.25">
      <c r="A21" s="9" t="s">
        <v>59</v>
      </c>
      <c r="B21" s="35" t="s">
        <v>24</v>
      </c>
      <c r="C21" s="43"/>
      <c r="D21" s="44"/>
      <c r="E21" s="43"/>
      <c r="F21" s="43"/>
      <c r="G21" s="57"/>
      <c r="H21" s="45"/>
    </row>
    <row r="22" spans="1:8" ht="28.5" x14ac:dyDescent="0.25">
      <c r="A22" s="12" t="s">
        <v>60</v>
      </c>
      <c r="B22" s="36" t="s">
        <v>57</v>
      </c>
      <c r="C22" s="12" t="s">
        <v>15</v>
      </c>
      <c r="D22" s="28"/>
      <c r="E22" s="29">
        <f>Arkusz1!$D22*0.23</f>
        <v>0</v>
      </c>
      <c r="F22" s="29">
        <f>Arkusz1!$D22*1.23</f>
        <v>0</v>
      </c>
      <c r="G22" s="58">
        <v>20</v>
      </c>
      <c r="H22" s="25">
        <f t="shared" si="0"/>
        <v>0</v>
      </c>
    </row>
    <row r="23" spans="1:8" ht="28.5" x14ac:dyDescent="0.25">
      <c r="A23" s="11" t="s">
        <v>61</v>
      </c>
      <c r="B23" s="36" t="s">
        <v>58</v>
      </c>
      <c r="C23" s="11" t="s">
        <v>15</v>
      </c>
      <c r="D23" s="26"/>
      <c r="E23" s="27">
        <f>Arkusz1!$D23*0.23</f>
        <v>0</v>
      </c>
      <c r="F23" s="27">
        <f>Arkusz1!$D23*1.23</f>
        <v>0</v>
      </c>
      <c r="G23" s="56">
        <v>20</v>
      </c>
      <c r="H23" s="25">
        <f t="shared" si="0"/>
        <v>0</v>
      </c>
    </row>
    <row r="24" spans="1:8" x14ac:dyDescent="0.25">
      <c r="A24" s="11" t="s">
        <v>62</v>
      </c>
      <c r="B24" s="36" t="s">
        <v>34</v>
      </c>
      <c r="C24" s="11" t="s">
        <v>15</v>
      </c>
      <c r="D24" s="26"/>
      <c r="E24" s="27">
        <f>Arkusz1!$D24*0.23</f>
        <v>0</v>
      </c>
      <c r="F24" s="27">
        <f>Arkusz1!$D24*1.23</f>
        <v>0</v>
      </c>
      <c r="G24" s="56">
        <v>10</v>
      </c>
      <c r="H24" s="25">
        <f t="shared" si="0"/>
        <v>0</v>
      </c>
    </row>
    <row r="25" spans="1:8" x14ac:dyDescent="0.25">
      <c r="A25" s="11" t="s">
        <v>63</v>
      </c>
      <c r="B25" s="36" t="s">
        <v>38</v>
      </c>
      <c r="C25" s="11" t="s">
        <v>15</v>
      </c>
      <c r="D25" s="26"/>
      <c r="E25" s="27">
        <f>Arkusz1!$D25*0.23</f>
        <v>0</v>
      </c>
      <c r="F25" s="27">
        <f>Arkusz1!$D25*1.23</f>
        <v>0</v>
      </c>
      <c r="G25" s="56">
        <v>10</v>
      </c>
      <c r="H25" s="25">
        <f t="shared" si="0"/>
        <v>0</v>
      </c>
    </row>
    <row r="26" spans="1:8" ht="33" customHeight="1" x14ac:dyDescent="0.25">
      <c r="A26" s="13" t="s">
        <v>64</v>
      </c>
      <c r="B26" s="37" t="s">
        <v>27</v>
      </c>
      <c r="C26" s="43"/>
      <c r="D26" s="44"/>
      <c r="E26" s="43"/>
      <c r="F26" s="43"/>
      <c r="G26" s="57"/>
      <c r="H26" s="45"/>
    </row>
    <row r="27" spans="1:8" ht="28.5" x14ac:dyDescent="0.25">
      <c r="A27" s="11" t="s">
        <v>65</v>
      </c>
      <c r="B27" s="17" t="s">
        <v>36</v>
      </c>
      <c r="C27" s="11" t="s">
        <v>28</v>
      </c>
      <c r="D27" s="26"/>
      <c r="E27" s="27">
        <f>Arkusz1!$D27*0.23</f>
        <v>0</v>
      </c>
      <c r="F27" s="27">
        <f>Arkusz1!$D27*1.23</f>
        <v>0</v>
      </c>
      <c r="G27" s="56">
        <v>5</v>
      </c>
      <c r="H27" s="25">
        <f t="shared" si="0"/>
        <v>0</v>
      </c>
    </row>
    <row r="28" spans="1:8" ht="28.5" x14ac:dyDescent="0.25">
      <c r="A28" s="12" t="s">
        <v>66</v>
      </c>
      <c r="B28" s="36" t="s">
        <v>104</v>
      </c>
      <c r="C28" s="12" t="s">
        <v>29</v>
      </c>
      <c r="D28" s="28"/>
      <c r="E28" s="29">
        <f>Arkusz1!$D28*0.23</f>
        <v>0</v>
      </c>
      <c r="F28" s="29">
        <f>Arkusz1!$D28*1.23</f>
        <v>0</v>
      </c>
      <c r="G28" s="58">
        <v>20</v>
      </c>
      <c r="H28" s="25">
        <f>F28*G28</f>
        <v>0</v>
      </c>
    </row>
    <row r="29" spans="1:8" x14ac:dyDescent="0.25">
      <c r="A29" s="12" t="s">
        <v>102</v>
      </c>
      <c r="B29" s="36" t="s">
        <v>103</v>
      </c>
      <c r="C29" s="12" t="s">
        <v>29</v>
      </c>
      <c r="D29" s="67"/>
      <c r="E29" s="29">
        <f>Arkusz1!$D29*0.23</f>
        <v>0</v>
      </c>
      <c r="F29" s="29">
        <f>Arkusz1!$D29*1.23</f>
        <v>0</v>
      </c>
      <c r="G29" s="68">
        <v>70</v>
      </c>
      <c r="H29" s="25">
        <f>F29*G29</f>
        <v>0</v>
      </c>
    </row>
    <row r="30" spans="1:8" x14ac:dyDescent="0.25">
      <c r="A30" s="13" t="s">
        <v>67</v>
      </c>
      <c r="B30" s="37" t="s">
        <v>39</v>
      </c>
      <c r="C30" s="46"/>
      <c r="D30" s="47"/>
      <c r="E30" s="47"/>
      <c r="F30" s="47"/>
      <c r="G30" s="59"/>
      <c r="H30" s="45"/>
    </row>
    <row r="31" spans="1:8" ht="57" x14ac:dyDescent="0.25">
      <c r="A31" s="11" t="s">
        <v>68</v>
      </c>
      <c r="B31" s="36" t="s">
        <v>48</v>
      </c>
      <c r="C31" s="12" t="s">
        <v>22</v>
      </c>
      <c r="D31" s="28"/>
      <c r="E31" s="27">
        <f>Arkusz1!$D31*0.23</f>
        <v>0</v>
      </c>
      <c r="F31" s="27">
        <f>Arkusz1!$D31*1.23</f>
        <v>0</v>
      </c>
      <c r="G31" s="56">
        <v>100</v>
      </c>
      <c r="H31" s="73">
        <f t="shared" si="0"/>
        <v>0</v>
      </c>
    </row>
    <row r="32" spans="1:8" ht="28.5" x14ac:dyDescent="0.25">
      <c r="A32" s="12" t="s">
        <v>69</v>
      </c>
      <c r="B32" s="36" t="s">
        <v>40</v>
      </c>
      <c r="C32" s="12" t="s">
        <v>22</v>
      </c>
      <c r="D32" s="28"/>
      <c r="E32" s="29">
        <f>Arkusz1!$D32*0.23</f>
        <v>0</v>
      </c>
      <c r="F32" s="29">
        <f>Arkusz1!$D32*1.23</f>
        <v>0</v>
      </c>
      <c r="G32" s="58">
        <v>160</v>
      </c>
      <c r="H32" s="73">
        <f t="shared" si="0"/>
        <v>0</v>
      </c>
    </row>
    <row r="33" spans="1:8" ht="58.5" customHeight="1" x14ac:dyDescent="0.25">
      <c r="A33" s="12" t="s">
        <v>70</v>
      </c>
      <c r="B33" s="36" t="s">
        <v>91</v>
      </c>
      <c r="C33" s="12" t="s">
        <v>22</v>
      </c>
      <c r="D33" s="28"/>
      <c r="E33" s="29">
        <f>Arkusz1!$D33*0.23</f>
        <v>0</v>
      </c>
      <c r="F33" s="29">
        <f>Arkusz1!$D33*1.23</f>
        <v>0</v>
      </c>
      <c r="G33" s="58">
        <v>100</v>
      </c>
      <c r="H33" s="73">
        <f t="shared" si="0"/>
        <v>0</v>
      </c>
    </row>
    <row r="34" spans="1:8" ht="28.5" x14ac:dyDescent="0.25">
      <c r="A34" s="12" t="s">
        <v>71</v>
      </c>
      <c r="B34" s="36" t="s">
        <v>88</v>
      </c>
      <c r="C34" s="12" t="s">
        <v>41</v>
      </c>
      <c r="D34" s="28"/>
      <c r="E34" s="29">
        <f>Arkusz1!$D34*0.23</f>
        <v>0</v>
      </c>
      <c r="F34" s="29">
        <f>Arkusz1!$D34*1.23</f>
        <v>0</v>
      </c>
      <c r="G34" s="58">
        <v>100</v>
      </c>
      <c r="H34" s="73">
        <f t="shared" si="0"/>
        <v>0</v>
      </c>
    </row>
    <row r="35" spans="1:8" ht="42.75" x14ac:dyDescent="0.25">
      <c r="A35" s="12" t="s">
        <v>72</v>
      </c>
      <c r="B35" s="36" t="s">
        <v>89</v>
      </c>
      <c r="C35" s="12" t="s">
        <v>22</v>
      </c>
      <c r="D35" s="28"/>
      <c r="E35" s="29">
        <f>Arkusz1!$D35*0.23</f>
        <v>0</v>
      </c>
      <c r="F35" s="29">
        <f>Arkusz1!$D35*1.23</f>
        <v>0</v>
      </c>
      <c r="G35" s="58">
        <v>180</v>
      </c>
      <c r="H35" s="73">
        <f t="shared" si="0"/>
        <v>0</v>
      </c>
    </row>
    <row r="36" spans="1:8" ht="42.75" x14ac:dyDescent="0.25">
      <c r="A36" s="12" t="s">
        <v>73</v>
      </c>
      <c r="B36" s="36" t="s">
        <v>90</v>
      </c>
      <c r="C36" s="12" t="s">
        <v>22</v>
      </c>
      <c r="D36" s="28"/>
      <c r="E36" s="29">
        <f>Arkusz1!$D36*0.23</f>
        <v>0</v>
      </c>
      <c r="F36" s="29">
        <f>Arkusz1!$D36*1.23</f>
        <v>0</v>
      </c>
      <c r="G36" s="58">
        <v>20</v>
      </c>
      <c r="H36" s="73">
        <f t="shared" si="0"/>
        <v>0</v>
      </c>
    </row>
    <row r="37" spans="1:8" ht="42.75" x14ac:dyDescent="0.25">
      <c r="A37" s="10" t="s">
        <v>74</v>
      </c>
      <c r="B37" s="34" t="s">
        <v>42</v>
      </c>
      <c r="C37" s="10" t="s">
        <v>22</v>
      </c>
      <c r="D37" s="23"/>
      <c r="E37" s="24">
        <f>Arkusz1!$D37*0.23</f>
        <v>0</v>
      </c>
      <c r="F37" s="24">
        <f>Arkusz1!$D37*1.23</f>
        <v>0</v>
      </c>
      <c r="G37" s="55">
        <v>50</v>
      </c>
      <c r="H37" s="25">
        <f t="shared" si="0"/>
        <v>0</v>
      </c>
    </row>
    <row r="38" spans="1:8" ht="28.5" x14ac:dyDescent="0.25">
      <c r="A38" s="10" t="s">
        <v>75</v>
      </c>
      <c r="B38" s="34" t="s">
        <v>43</v>
      </c>
      <c r="C38" s="10" t="s">
        <v>15</v>
      </c>
      <c r="D38" s="23"/>
      <c r="E38" s="24">
        <f>Arkusz1!$D38*0.23</f>
        <v>0</v>
      </c>
      <c r="F38" s="24">
        <f>Arkusz1!$D38*1.23</f>
        <v>0</v>
      </c>
      <c r="G38" s="55">
        <v>100</v>
      </c>
      <c r="H38" s="25">
        <f t="shared" si="0"/>
        <v>0</v>
      </c>
    </row>
    <row r="39" spans="1:8" ht="28.5" x14ac:dyDescent="0.25">
      <c r="A39" s="10" t="s">
        <v>76</v>
      </c>
      <c r="B39" s="34" t="s">
        <v>44</v>
      </c>
      <c r="C39" s="10" t="s">
        <v>15</v>
      </c>
      <c r="D39" s="23"/>
      <c r="E39" s="24">
        <f>Arkusz1!$D39*0.23</f>
        <v>0</v>
      </c>
      <c r="F39" s="24">
        <f>Arkusz1!$D39*1.23</f>
        <v>0</v>
      </c>
      <c r="G39" s="55">
        <v>100</v>
      </c>
      <c r="H39" s="25">
        <f t="shared" si="0"/>
        <v>0</v>
      </c>
    </row>
    <row r="40" spans="1:8" ht="28.5" x14ac:dyDescent="0.25">
      <c r="A40" s="10" t="s">
        <v>77</v>
      </c>
      <c r="B40" s="34" t="s">
        <v>45</v>
      </c>
      <c r="C40" s="10" t="s">
        <v>15</v>
      </c>
      <c r="D40" s="23"/>
      <c r="E40" s="24">
        <f>Arkusz1!$D40*0.23</f>
        <v>0</v>
      </c>
      <c r="F40" s="24">
        <f>Arkusz1!$D40*1.23</f>
        <v>0</v>
      </c>
      <c r="G40" s="55">
        <v>50</v>
      </c>
      <c r="H40" s="25">
        <f t="shared" si="0"/>
        <v>0</v>
      </c>
    </row>
    <row r="41" spans="1:8" ht="18.75" customHeight="1" x14ac:dyDescent="0.25">
      <c r="A41" s="48" t="s">
        <v>78</v>
      </c>
      <c r="B41" s="49" t="s">
        <v>105</v>
      </c>
      <c r="C41" s="50"/>
      <c r="D41" s="51"/>
      <c r="E41" s="52"/>
      <c r="F41" s="52"/>
      <c r="G41" s="60"/>
      <c r="H41" s="53"/>
    </row>
    <row r="42" spans="1:8" ht="42.75" x14ac:dyDescent="0.25">
      <c r="A42" s="14" t="s">
        <v>79</v>
      </c>
      <c r="B42" s="38" t="s">
        <v>95</v>
      </c>
      <c r="C42" s="10" t="s">
        <v>22</v>
      </c>
      <c r="D42" s="31"/>
      <c r="E42" s="32">
        <f>Arkusz1!$D42*0.23</f>
        <v>0</v>
      </c>
      <c r="F42" s="32">
        <f>Arkusz1!$D42*1.23</f>
        <v>0</v>
      </c>
      <c r="G42" s="61">
        <v>3000</v>
      </c>
      <c r="H42" s="30">
        <f t="shared" si="0"/>
        <v>0</v>
      </c>
    </row>
    <row r="43" spans="1:8" ht="57" x14ac:dyDescent="0.25">
      <c r="A43" s="14" t="s">
        <v>80</v>
      </c>
      <c r="B43" s="38" t="s">
        <v>96</v>
      </c>
      <c r="C43" s="10" t="s">
        <v>22</v>
      </c>
      <c r="D43" s="31"/>
      <c r="E43" s="32">
        <f>Arkusz1!$D43*0.23</f>
        <v>0</v>
      </c>
      <c r="F43" s="32">
        <f>Arkusz1!$D43*1.23</f>
        <v>0</v>
      </c>
      <c r="G43" s="61">
        <v>1700</v>
      </c>
      <c r="H43" s="30">
        <f t="shared" si="0"/>
        <v>0</v>
      </c>
    </row>
    <row r="44" spans="1:8" ht="42.75" x14ac:dyDescent="0.25">
      <c r="A44" s="14" t="s">
        <v>81</v>
      </c>
      <c r="B44" s="38" t="s">
        <v>97</v>
      </c>
      <c r="C44" s="10" t="s">
        <v>22</v>
      </c>
      <c r="D44" s="31"/>
      <c r="E44" s="32">
        <f>Arkusz1!$D44*0.23</f>
        <v>0</v>
      </c>
      <c r="F44" s="32">
        <f>Arkusz1!$D44*1.23</f>
        <v>0</v>
      </c>
      <c r="G44" s="61">
        <v>1000</v>
      </c>
      <c r="H44" s="30">
        <f t="shared" si="0"/>
        <v>0</v>
      </c>
    </row>
    <row r="45" spans="1:8" ht="57" x14ac:dyDescent="0.25">
      <c r="A45" s="14" t="s">
        <v>82</v>
      </c>
      <c r="B45" s="38" t="s">
        <v>98</v>
      </c>
      <c r="C45" s="10" t="s">
        <v>22</v>
      </c>
      <c r="D45" s="31"/>
      <c r="E45" s="32">
        <f>Arkusz1!$D45*0.23</f>
        <v>0</v>
      </c>
      <c r="F45" s="32">
        <f>Arkusz1!$D45*1.23</f>
        <v>0</v>
      </c>
      <c r="G45" s="61">
        <v>1000</v>
      </c>
      <c r="H45" s="30">
        <f t="shared" si="0"/>
        <v>0</v>
      </c>
    </row>
    <row r="46" spans="1:8" ht="42.75" x14ac:dyDescent="0.25">
      <c r="A46" s="14" t="s">
        <v>83</v>
      </c>
      <c r="B46" s="38" t="s">
        <v>99</v>
      </c>
      <c r="C46" s="10" t="s">
        <v>22</v>
      </c>
      <c r="D46" s="31"/>
      <c r="E46" s="32">
        <f>Arkusz1!$D46*0.23</f>
        <v>0</v>
      </c>
      <c r="F46" s="32">
        <f>Arkusz1!$D46*1.23</f>
        <v>0</v>
      </c>
      <c r="G46" s="61">
        <v>1000</v>
      </c>
      <c r="H46" s="30">
        <f t="shared" si="0"/>
        <v>0</v>
      </c>
    </row>
    <row r="47" spans="1:8" ht="42.75" x14ac:dyDescent="0.25">
      <c r="A47" s="14" t="s">
        <v>84</v>
      </c>
      <c r="B47" s="38" t="s">
        <v>100</v>
      </c>
      <c r="C47" s="10" t="s">
        <v>22</v>
      </c>
      <c r="D47" s="31"/>
      <c r="E47" s="32">
        <f>Arkusz1!$D47*0.23</f>
        <v>0</v>
      </c>
      <c r="F47" s="32">
        <f>Arkusz1!$D47*1.23</f>
        <v>0</v>
      </c>
      <c r="G47" s="61">
        <v>90</v>
      </c>
      <c r="H47" s="30">
        <f t="shared" si="0"/>
        <v>0</v>
      </c>
    </row>
    <row r="48" spans="1:8" ht="28.5" x14ac:dyDescent="0.25">
      <c r="A48" s="14" t="s">
        <v>85</v>
      </c>
      <c r="B48" s="38" t="s">
        <v>101</v>
      </c>
      <c r="C48" s="10" t="s">
        <v>22</v>
      </c>
      <c r="D48" s="31"/>
      <c r="E48" s="32">
        <f>Arkusz1!$D48*0.23</f>
        <v>0</v>
      </c>
      <c r="F48" s="32">
        <f>Arkusz1!$D48*1.23</f>
        <v>0</v>
      </c>
      <c r="G48" s="61">
        <v>20</v>
      </c>
      <c r="H48" s="30">
        <f t="shared" si="0"/>
        <v>0</v>
      </c>
    </row>
    <row r="49" spans="1:8" ht="16.5" x14ac:dyDescent="0.25">
      <c r="A49" s="14" t="s">
        <v>86</v>
      </c>
      <c r="B49" s="38" t="s">
        <v>49</v>
      </c>
      <c r="C49" s="14" t="s">
        <v>22</v>
      </c>
      <c r="D49" s="31"/>
      <c r="E49" s="32">
        <f>Arkusz1!$D49*0.23</f>
        <v>0</v>
      </c>
      <c r="F49" s="32">
        <f>Arkusz1!$D49*1.23</f>
        <v>0</v>
      </c>
      <c r="G49" s="61">
        <v>80</v>
      </c>
      <c r="H49" s="63">
        <f t="shared" si="0"/>
        <v>0</v>
      </c>
    </row>
    <row r="50" spans="1:8" ht="18.75" customHeight="1" x14ac:dyDescent="0.25">
      <c r="A50" s="48" t="s">
        <v>108</v>
      </c>
      <c r="B50" s="49" t="s">
        <v>109</v>
      </c>
      <c r="C50" s="50"/>
      <c r="D50" s="51"/>
      <c r="E50" s="52"/>
      <c r="F50" s="52"/>
      <c r="G50" s="60"/>
      <c r="H50" s="53"/>
    </row>
    <row r="51" spans="1:8" x14ac:dyDescent="0.25">
      <c r="A51" s="14" t="s">
        <v>110</v>
      </c>
      <c r="B51" s="38" t="s">
        <v>112</v>
      </c>
      <c r="C51" s="14" t="s">
        <v>114</v>
      </c>
      <c r="D51" s="31"/>
      <c r="E51" s="32">
        <f>D51*0.23</f>
        <v>0</v>
      </c>
      <c r="F51" s="32">
        <f>D51*1.23</f>
        <v>0</v>
      </c>
      <c r="G51" s="61">
        <v>50</v>
      </c>
      <c r="H51" s="63">
        <f>F51*G51</f>
        <v>0</v>
      </c>
    </row>
    <row r="52" spans="1:8" x14ac:dyDescent="0.25">
      <c r="A52" s="14" t="s">
        <v>111</v>
      </c>
      <c r="B52" s="38" t="s">
        <v>113</v>
      </c>
      <c r="C52" s="14" t="s">
        <v>114</v>
      </c>
      <c r="D52" s="31"/>
      <c r="E52" s="32">
        <f>D52*0.23</f>
        <v>0</v>
      </c>
      <c r="F52" s="32">
        <f>D52*1.23</f>
        <v>0</v>
      </c>
      <c r="G52" s="61">
        <v>50</v>
      </c>
      <c r="H52" s="63">
        <f>F52*G52</f>
        <v>0</v>
      </c>
    </row>
    <row r="53" spans="1:8" ht="31.5" customHeight="1" x14ac:dyDescent="0.25">
      <c r="A53" s="3"/>
      <c r="B53" s="3"/>
      <c r="C53" s="3"/>
      <c r="D53" s="3"/>
      <c r="E53" s="3"/>
      <c r="F53" s="3"/>
      <c r="G53" s="33"/>
      <c r="H53" s="54">
        <f>SUM(H4:H52)</f>
        <v>0</v>
      </c>
    </row>
    <row r="54" spans="1:8" x14ac:dyDescent="0.25">
      <c r="B54" s="69" t="s">
        <v>117</v>
      </c>
      <c r="C54" s="70"/>
      <c r="D54" s="20"/>
      <c r="E54" s="20"/>
      <c r="F54" s="20"/>
      <c r="G54" s="21"/>
      <c r="H54" s="22"/>
    </row>
    <row r="55" spans="1:8" x14ac:dyDescent="0.25">
      <c r="B55" s="69" t="s">
        <v>116</v>
      </c>
      <c r="C55" s="70"/>
    </row>
  </sheetData>
  <mergeCells count="1">
    <mergeCell ref="A1:H1"/>
  </mergeCells>
  <phoneticPr fontId="7" type="noConversion"/>
  <pageMargins left="0.7" right="0.7" top="0.75" bottom="0.75" header="0.3" footer="0.3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Tesko-32</dc:creator>
  <cp:lastModifiedBy>Magdalena Chilla-Latasz</cp:lastModifiedBy>
  <cp:lastPrinted>2023-01-19T13:04:40Z</cp:lastPrinted>
  <dcterms:created xsi:type="dcterms:W3CDTF">2021-11-22T09:46:32Z</dcterms:created>
  <dcterms:modified xsi:type="dcterms:W3CDTF">2023-02-01T13:24:47Z</dcterms:modified>
</cp:coreProperties>
</file>