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firstSheet="1" activeTab="1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</sheets>
  <definedNames>
    <definedName name="_xlnm.Print_Area" localSheetId="1">'część (1)'!$A$1:$N$14</definedName>
    <definedName name="_xlnm.Print_Area" localSheetId="16">'część (16)'!$A$1:$N$14</definedName>
    <definedName name="_xlnm.Print_Area" localSheetId="3">'część (3)'!$A$1:$N$14</definedName>
    <definedName name="_xlnm.Print_Area" localSheetId="4">'część (4)'!$A$1:$N$14</definedName>
    <definedName name="_xlnm.Print_Area" localSheetId="0">'formularz oferty'!$A$1:$E$74</definedName>
  </definedNames>
  <calcPr fullCalcOnLoad="1"/>
</workbook>
</file>

<file path=xl/sharedStrings.xml><?xml version="1.0" encoding="utf-8"?>
<sst xmlns="http://schemas.openxmlformats.org/spreadsheetml/2006/main" count="588" uniqueCount="192">
  <si>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</si>
  <si>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</si>
  <si>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</si>
  <si>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</si>
  <si>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</si>
  <si>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</si>
  <si>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</si>
  <si>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</si>
  <si>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</si>
  <si>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</si>
  <si>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</si>
  <si>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</si>
  <si>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</si>
  <si>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</si>
  <si>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</si>
  <si>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</si>
  <si>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</si>
  <si>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</si>
  <si>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</si>
  <si>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</si>
  <si>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</si>
  <si>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</si>
  <si>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</si>
  <si>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</si>
  <si>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</si>
  <si>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</si>
  <si>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</si>
  <si>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</si>
  <si>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</si>
  <si>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</si>
  <si>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</si>
  <si>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</si>
  <si>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</si>
  <si>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</si>
  <si>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</si>
  <si>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</si>
  <si>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</si>
  <si>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</si>
  <si>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</si>
  <si>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</si>
  <si>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</si>
  <si>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</si>
  <si>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</si>
  <si>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</si>
  <si>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</si>
  <si>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</si>
  <si>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</si>
  <si>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</si>
  <si>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</si>
  <si>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</si>
  <si>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</si>
  <si>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</si>
  <si>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</si>
  <si>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</si>
  <si>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</si>
  <si>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</si>
  <si>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</si>
  <si>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</si>
  <si>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</si>
  <si>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</si>
  <si>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</si>
  <si>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</si>
  <si>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</si>
  <si>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</si>
  <si>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</si>
  <si>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</si>
  <si>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</si>
  <si>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</si>
  <si>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</si>
  <si>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</si>
  <si>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</si>
  <si>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</si>
  <si>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</si>
  <si>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</si>
  <si>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</si>
  <si>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</si>
  <si>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</si>
  <si>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</si>
  <si>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</si>
  <si>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</si>
  <si>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</si>
  <si>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</si>
  <si>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</si>
  <si>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</si>
  <si>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</si>
  <si>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13.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</si>
  <si>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</si>
  <si>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</si>
  <si>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</si>
  <si>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</si>
  <si>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</si>
  <si>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</si>
  <si>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10 mg</t>
  </si>
  <si>
    <t>koncentrat do sporządzania roztworu do infuzji, fiol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</si>
  <si>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</si>
  <si>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</si>
  <si>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DFP.271.88.2022.LS</t>
  </si>
  <si>
    <t>Dostawa produktów leczniczych i wyrobów medycznych do Apteki Szpitala Uniwersyteckiego w Krakowie.</t>
  </si>
  <si>
    <t>część 18</t>
  </si>
  <si>
    <t>część 19</t>
  </si>
  <si>
    <t>Oświadczamy, że zamówienie będziemy wykonywać do czasu wyczerpania kwoty wynagrodzenia umownego, nie dłużej jednak niż przez 18 miesięcy od dnia zawarcia umowy.</t>
  </si>
  <si>
    <t xml:space="preserve">Oświadczamy, że oferowane przez nas produkty lecznicze, stanowiące przedmiot zamówienia w częściach: 1-18,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</si>
  <si>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Oświadczamy, że oferowane przez nas wyroby medyczne, stanowiące przedmiot zamówienia w części 19,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</si>
  <si>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56 tabl powl.</t>
  </si>
  <si>
    <t>25 mg/ml; 4 ml</t>
  </si>
  <si>
    <t xml:space="preserve"> 84 mg</t>
  </si>
  <si>
    <t>56 szt. kaps. twarde,</t>
  </si>
  <si>
    <t>250 mg, do zakupu w op 70 tabl. powl. i 140 tabl. powl.</t>
  </si>
  <si>
    <t>tabl. powl.</t>
  </si>
  <si>
    <t>opakowań a 70 tabl.</t>
  </si>
  <si>
    <t xml:space="preserve">Dla opakowania 70 tabl.:
Nazwa handlowa:
Dawka: 
Postać / Opakowanie:
Dla opakowania 140 tabl.:
Nazwa handlowa:
Dawka: 
Postać / Opakowanie:
</t>
  </si>
  <si>
    <t>Dla opakowania 70 tabl.:
Dla opakowania 140 tabl.:</t>
  </si>
  <si>
    <t xml:space="preserve">Oferowana ilość opakowań jednostkowych  a 70 tabl. </t>
  </si>
  <si>
    <t>600 mg</t>
  </si>
  <si>
    <t xml:space="preserve">roztwór do wstrzykiwań, fiol. 6 ml </t>
  </si>
  <si>
    <t>300 mg</t>
  </si>
  <si>
    <t xml:space="preserve"> koncentrat do sporządzania roztworu do infuzji, fiol.</t>
  </si>
  <si>
    <t xml:space="preserve">400 j.m. </t>
  </si>
  <si>
    <t>proszek do przygotowania koncentratu do sporządzania roztworu do infuzji; fiol.</t>
  </si>
  <si>
    <t>Do zakupu: 100 mg x 30 tabl. i 300 mg x 30 tabl</t>
  </si>
  <si>
    <t>30 tabletek powlekanych</t>
  </si>
  <si>
    <t xml:space="preserve">Dla dawki 100mg x 30 tabl.:
Nazwa handlowa:
Dawka: 
Postać / Opakowanie:
Dla dawki 300mg x 30 tabl.:
Nazwa handlowa:
Dawka: 
Postać / Opakowanie:
</t>
  </si>
  <si>
    <t xml:space="preserve">Dla dawki 100mg x 30 tabl.:
Dla dawki 300mg x 30 tabl.:
</t>
  </si>
  <si>
    <t>Oferowana ilość opakowań jednostkowych a 100mg x 30 tabl</t>
  </si>
  <si>
    <t>100 mg</t>
  </si>
  <si>
    <t>21 tabletek</t>
  </si>
  <si>
    <t>125 mg</t>
  </si>
  <si>
    <t xml:space="preserve">75 mg </t>
  </si>
  <si>
    <t xml:space="preserve">Baricitinibum ^ </t>
  </si>
  <si>
    <t>4 mg</t>
  </si>
  <si>
    <t>35 tabl. powl</t>
  </si>
  <si>
    <t>100 j. m.</t>
  </si>
  <si>
    <t>proszek do sporządzania roztworu do wstrzykiwań, fiol.</t>
  </si>
  <si>
    <t xml:space="preserve">Kompleks neurotoksyny Clostridium botulinum typu A* </t>
  </si>
  <si>
    <t>* wykaz B Obwieszczenia Ministra Zdrowia aktualny na dzień składania oferty; 
- możliwość stosowania poza programem lekowym;
- Zarejestrowany we wskazaniach:
wg załącznika B.28 Leczenie dystoni ogniskowych i połowicznego kurczu twarzy (ICD-10 G24.3; G24.4; G24.5; G24.8; G51.3;) między innymi w Dystonii krtaniowej i Dystonii twarzy
wg załącznika B.57  Leczenie spastyczności kończyny górnej i /lub dolnej po udarze mózgu z użyciem toksyny botulinowej typ A (ICD-10 I61, I63, I69;)</t>
  </si>
  <si>
    <t>Infliximab*</t>
  </si>
  <si>
    <t>proszek do sporz. konc. do sporz. roztw. do inf., fiol.</t>
  </si>
  <si>
    <t>* wykaz B Obwieszczenia Ministra Zdrowia aktualny na dzień składania oferty;
- możliwość stosowania poza programem lekowym 
- Zarejestrowany we wskazaniach:
wg załącznika B.32 Leczenie choroby Leśniowskiego - Crohna   (ICD-10 K 50) 
wg załącznika B.33 Leczenie reumatoidalnego zapalenia stawów i młodzieńczego idiopatycznego zapalenia stawów  o przebiegu agresywnym  (ICD-10  M 05, M 06, M 08);
wg załącznika B.35 Leczenie aktywnej postaci łuszczycowego zapalenia stawów  (ŁZS) (ICD-10 L 40.5, M 07.1, M 07.2, M 07.3);
wg załącznika B.36 Leczenie aktywnej postaci zesztywniającego zapalenia stawów kręgosłupa  (ZZSK) (ICD-10 M 45);
wg załącznika B.47 Leczenie umiarkowanej i ciężkiej postaci łuszczycy plackowatej  (ICD-10 L 40.0);
wg załącznika B.55 Leczenie  pacjentów z wrzodziejącym zapaleniem jelita grubego    (WZJG) (ICD-10 K51)</t>
  </si>
  <si>
    <t>1200 mg/ 20 ml</t>
  </si>
  <si>
    <t>koncentrat do sporządzania
roztworu do infuzji</t>
  </si>
  <si>
    <t>100 mg x 60 szt</t>
  </si>
  <si>
    <t>60 szt</t>
  </si>
  <si>
    <t>400 mg x 30 szt</t>
  </si>
  <si>
    <t>30 szt</t>
  </si>
  <si>
    <t>** wymagany jeden podmiot odpowiedzialny</t>
  </si>
  <si>
    <t>100 mg x 60 kaps. twarde</t>
  </si>
  <si>
    <t>60 kaps. twarde; blistry; Okres ważności co najmniej 2,5 roku zawarty w CHPL</t>
  </si>
  <si>
    <t>400 mg x 30 kaps. twarde</t>
  </si>
  <si>
    <t>30 kaps. twarde; Blistry Okres ważności co najmniej 2,5 roku zawarty w CHPL</t>
  </si>
  <si>
    <t>Arsenii trioxidum ^^</t>
  </si>
  <si>
    <t>^^ wykaz C Obwieszczenia Ministra Zdrowia aktualny na dzień składania oferty</t>
  </si>
  <si>
    <t>Ferri isomaltosidum 1000</t>
  </si>
  <si>
    <t>50 mg Fe3+/ml, 2 ml</t>
  </si>
  <si>
    <t>roztwór do wstrzykiwań lub infuzji, fiolka a 2 ml</t>
  </si>
  <si>
    <t xml:space="preserve">Ferri isomaltosidum 1000 </t>
  </si>
  <si>
    <t>100 mg Fe3+/ml 5 ml</t>
  </si>
  <si>
    <t>roztwór do wstrzykiwań lub infuzji, fiolka a 5 ml</t>
  </si>
  <si>
    <t>100 mcg / ml, 1 ml</t>
  </si>
  <si>
    <t>r-r do wstrzykiw., amp.</t>
  </si>
  <si>
    <t xml:space="preserve">500 mcg / ml , 2 ml </t>
  </si>
  <si>
    <t>Digoxinum</t>
  </si>
  <si>
    <t>0,25 mg / ml, 2 ml</t>
  </si>
  <si>
    <t>Lidocaini hydrochloridum + Norepinephrinum</t>
  </si>
  <si>
    <t>(20 mg/ml + 0,025 mg/ml), 2 ml</t>
  </si>
  <si>
    <t xml:space="preserve">roztwór do wstrz., ampułki </t>
  </si>
  <si>
    <t>Cyanocobalaminum **</t>
  </si>
  <si>
    <t>Kompres włókninowy impregnowany mineralnym środkiem aktywnym hemostatycznie na bazie kaolinu, wymiar 38 x 38 mm. Przeznaczony do tętnicy udowej; możliwy do zastosowania po użyciu koszulek naczyniowych o śr. do 12 F. Nie wykazujący działania egzotermicznego. Opatrunek zaopatrzony w dodatkowy sterylny plaster o wymiarze 10 x 10 cm zapewniający stabilizację opatrunku hemostatycznego i dodatkową ochronę rany</t>
  </si>
  <si>
    <t xml:space="preserve">38  x 38 mm </t>
  </si>
  <si>
    <t>opatrunek hemostatyczny do zatrzymania krwawienia po wkłuciu udowym</t>
  </si>
  <si>
    <t>Wymiary</t>
  </si>
  <si>
    <t>Wytwórca</t>
  </si>
  <si>
    <t xml:space="preserve">Cyanocobalaminum ** </t>
  </si>
  <si>
    <t>Numer GTIN (jeżeli dotyczy)</t>
  </si>
  <si>
    <t>^ wykaz B Obwieszczenia Ministra Zdrowia aktualny na dzień składania oferty; Zamawiający będzie stosował leki w ramach programów lekowych NFZ, incydentalnie w ramach innych sposobów finansowania np. Ratunkowy dostęp do technologii lekowej.</t>
  </si>
  <si>
    <t>Tofacitinibum ^</t>
  </si>
  <si>
    <t>Pembrolizumabum ^</t>
  </si>
  <si>
    <t>Eliglustatum ^</t>
  </si>
  <si>
    <t xml:space="preserve">Cena brutto*** jednego opakowania jednostkowego a 70 tabl. </t>
  </si>
  <si>
    <t>Lapatinib ditosilate monohydrate ^</t>
  </si>
  <si>
    <t>Trastuzumab ^</t>
  </si>
  <si>
    <t>Natalizumabum ^</t>
  </si>
  <si>
    <t>Imiglucerase ^</t>
  </si>
  <si>
    <t>Cena brutto*** jednego opakowania jednostkowego a 100mg x 30 tabl.</t>
  </si>
  <si>
    <t>Vandetanibum ^</t>
  </si>
  <si>
    <t xml:space="preserve">** wymagany jeden podmiot odpowiedzialny
</t>
  </si>
  <si>
    <t>Palbociclibum** ^</t>
  </si>
  <si>
    <t>Atezolizumabum ^</t>
  </si>
  <si>
    <t xml:space="preserve">Imatinib^^ ** </t>
  </si>
  <si>
    <t>^^ Wykaz C Obwieszczenia Ministra Zdrowia w sprawie wykazu refundowanych leków, środków spożywczych  specjalnego przeznaczenia żywieniowego oraz wyrobów medycznych aktualny na dzień składania oferty;
Wskazania refundacyjne zgodnie z załącznikiem C:
wg załącznika C.70.a w przewlekłej białaczce szpikowej z udokumentowaną obecnością genu BCR-ABL lub chromosomu Filadelfia (Ph+)(ICD-10 C 92.1 ) ,
wg załącznika C.70.b w zaawansowanym włókniakomięsaku guzowatym skóry w przypadku udokumentowanej obecność rearanżacji chromosomów 17 i 22 w zakresie genów COL1A1/PDGFβ (ICD-10  C44; C49 )
oraz wg załącznika C.70.c  w ostrej białaczce limfoblastycznej z udokumentowaną obecnością chromosomu Filadelfia (ALL Ph+ )(ICD-10   C.91)</t>
  </si>
  <si>
    <t xml:space="preserve">^^ Wykaz C Obwieszczenia Ministra Zdrowia w sprawie wykazu refundowanych leków, środków spożywczych  specjalnego przeznaczenia żywieniowego oraz wyrobów medycznych aktualny na dzień składania oferty, 
Wskazania refundacyjne zgodnie z załącznikiem C:  
- wg załącznika C.70.a w przewlekłej białaczce szpikowej z udokumentowaną obecnością genu BCR-ABL lub chromosomu Filadelfia (Ph+)(ICD-10
 C 92.1 ) , 
- wg załącznika C.70.b w zaawansowanym włókniakomięsaku guzowatym skóry w przypadku udokumentowanej obecność rearanżacji chromosomów 17 i 22 w zakresie genów COL1A1/PDGFβ (ICD-10  C44; C49 )
- oraz wg załącznika C.70.c  w ostrej białaczce limfoblastycznej z udokumentowaną obecnością chromosomu Filadelfia (ALL Ph+ )(ICD-10   C.91)
</t>
  </si>
  <si>
    <t>koncentrat do sporządzania roztworu do infuzji</t>
  </si>
  <si>
    <r>
      <t xml:space="preserve">2 mg/ml, </t>
    </r>
    <r>
      <rPr>
        <sz val="11"/>
        <rFont val="Times New Roman"/>
        <family val="1"/>
      </rPr>
      <t xml:space="preserve"> 6 ml lub 1 mg/ml; 10 ml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</si>
</sst>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0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11" xfId="66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3" fontId="48" fillId="0" borderId="10" xfId="66" applyNumberFormat="1" applyFont="1" applyFill="1" applyBorder="1" applyAlignment="1">
      <alignment horizontal="right" vertical="top" wrapText="1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141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141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left" vertical="top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3" fontId="48" fillId="0" borderId="13" xfId="66" applyNumberFormat="1" applyFont="1" applyFill="1" applyBorder="1" applyAlignment="1">
      <alignment horizontal="right" vertical="top" wrapText="1"/>
    </xf>
    <xf numFmtId="4" fontId="4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51" fillId="0" borderId="13" xfId="0" applyFont="1" applyFill="1" applyBorder="1" applyAlignment="1" applyProtection="1">
      <alignment horizontal="justify" vertical="top" wrapText="1"/>
      <protection/>
    </xf>
    <xf numFmtId="0" fontId="48" fillId="33" borderId="11" xfId="0" applyFont="1" applyFill="1" applyBorder="1" applyAlignment="1" applyProtection="1">
      <alignment horizontal="justify" vertical="top" wrapText="1"/>
      <protection/>
    </xf>
    <xf numFmtId="0" fontId="48" fillId="33" borderId="12" xfId="0" applyFont="1" applyFill="1" applyBorder="1" applyAlignment="1" applyProtection="1">
      <alignment horizontal="justify" vertical="top" wrapText="1"/>
      <protection/>
    </xf>
    <xf numFmtId="0" fontId="48" fillId="0" borderId="14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8" fillId="33" borderId="11" xfId="0" applyFont="1" applyFill="1" applyBorder="1" applyAlignment="1" applyProtection="1">
      <alignment horizontal="right" vertical="top" wrapText="1"/>
      <protection/>
    </xf>
    <xf numFmtId="0" fontId="48" fillId="33" borderId="12" xfId="0" applyFont="1" applyFill="1" applyBorder="1" applyAlignment="1" applyProtection="1">
      <alignment horizontal="right" vertical="top" wrapText="1"/>
      <protection/>
    </xf>
    <xf numFmtId="0" fontId="51" fillId="0" borderId="13" xfId="0" applyFont="1" applyFill="1" applyBorder="1" applyAlignment="1" applyProtection="1">
      <alignment horizontal="justify" vertical="top" wrapText="1"/>
      <protection locked="0"/>
    </xf>
    <xf numFmtId="0" fontId="49" fillId="0" borderId="11" xfId="0" applyFont="1" applyFill="1" applyBorder="1" applyAlignment="1" applyProtection="1">
      <alignment horizontal="center" vertical="top" wrapText="1"/>
      <protection locked="0"/>
    </xf>
    <xf numFmtId="0" fontId="49" fillId="0" borderId="12" xfId="0" applyFont="1" applyFill="1" applyBorder="1" applyAlignment="1" applyProtection="1">
      <alignment horizontal="center" vertical="top" wrapText="1"/>
      <protection locked="0"/>
    </xf>
    <xf numFmtId="0" fontId="48" fillId="0" borderId="14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9" fontId="48" fillId="0" borderId="15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</cellXfs>
  <cellStyles count="20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Obliczenia" xfId="133"/>
    <cellStyle name="Followed Hyperlink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10" xfId="143"/>
    <cellStyle name="Walutowy 10 2" xfId="144"/>
    <cellStyle name="Walutowy 11" xfId="145"/>
    <cellStyle name="Walutowy 11 2" xfId="146"/>
    <cellStyle name="Walutowy 12" xfId="147"/>
    <cellStyle name="Walutowy 2" xfId="148"/>
    <cellStyle name="Walutowy 2 2" xfId="149"/>
    <cellStyle name="Walutowy 2 2 2" xfId="150"/>
    <cellStyle name="Walutowy 2 2 2 2" xfId="151"/>
    <cellStyle name="Walutowy 2 2 3" xfId="152"/>
    <cellStyle name="Walutowy 2 2 3 2" xfId="153"/>
    <cellStyle name="Walutowy 2 2 4" xfId="154"/>
    <cellStyle name="Walutowy 2 3" xfId="155"/>
    <cellStyle name="Walutowy 2 3 2" xfId="156"/>
    <cellStyle name="Walutowy 2 3 2 2" xfId="157"/>
    <cellStyle name="Walutowy 2 3 3" xfId="158"/>
    <cellStyle name="Walutowy 2 4" xfId="159"/>
    <cellStyle name="Walutowy 2 4 2" xfId="160"/>
    <cellStyle name="Walutowy 2 5" xfId="161"/>
    <cellStyle name="Walutowy 2 5 2" xfId="162"/>
    <cellStyle name="Walutowy 2 6" xfId="163"/>
    <cellStyle name="Walutowy 2 6 2" xfId="164"/>
    <cellStyle name="Walutowy 2 7" xfId="165"/>
    <cellStyle name="Walutowy 2 7 2" xfId="166"/>
    <cellStyle name="Walutowy 2 8" xfId="167"/>
    <cellStyle name="Walutowy 2 8 2" xfId="168"/>
    <cellStyle name="Walutowy 2 9" xfId="169"/>
    <cellStyle name="Walutowy 3" xfId="170"/>
    <cellStyle name="Walutowy 3 2" xfId="171"/>
    <cellStyle name="Walutowy 3 2 2" xfId="172"/>
    <cellStyle name="Walutowy 3 2 2 2" xfId="173"/>
    <cellStyle name="Walutowy 3 2 3" xfId="174"/>
    <cellStyle name="Walutowy 3 2 3 2" xfId="175"/>
    <cellStyle name="Walutowy 3 2 4" xfId="176"/>
    <cellStyle name="Walutowy 3 3" xfId="177"/>
    <cellStyle name="Walutowy 3 3 2" xfId="178"/>
    <cellStyle name="Walutowy 3 4" xfId="179"/>
    <cellStyle name="Walutowy 3 4 2" xfId="180"/>
    <cellStyle name="Walutowy 3 5" xfId="181"/>
    <cellStyle name="Walutowy 3 5 2" xfId="182"/>
    <cellStyle name="Walutowy 3 6" xfId="183"/>
    <cellStyle name="Walutowy 3 6 2" xfId="184"/>
    <cellStyle name="Walutowy 3 7" xfId="185"/>
    <cellStyle name="Walutowy 3 7 2" xfId="186"/>
    <cellStyle name="Walutowy 3 8" xfId="187"/>
    <cellStyle name="Walutowy 3 8 2" xfId="188"/>
    <cellStyle name="Walutowy 3 9" xfId="189"/>
    <cellStyle name="Walutowy 4" xfId="190"/>
    <cellStyle name="Walutowy 4 2" xfId="191"/>
    <cellStyle name="Walutowy 4 2 2" xfId="192"/>
    <cellStyle name="Walutowy 4 2 2 2" xfId="193"/>
    <cellStyle name="Walutowy 4 2 3" xfId="194"/>
    <cellStyle name="Walutowy 4 2 3 2" xfId="195"/>
    <cellStyle name="Walutowy 4 2 4" xfId="196"/>
    <cellStyle name="Walutowy 4 3" xfId="197"/>
    <cellStyle name="Walutowy 4 3 2" xfId="198"/>
    <cellStyle name="Walutowy 4 4" xfId="199"/>
    <cellStyle name="Walutowy 4 4 2" xfId="200"/>
    <cellStyle name="Walutowy 4 5" xfId="201"/>
    <cellStyle name="Walutowy 4 5 2" xfId="202"/>
    <cellStyle name="Walutowy 4 6" xfId="203"/>
    <cellStyle name="Walutowy 5" xfId="204"/>
    <cellStyle name="Walutowy 5 2" xfId="205"/>
    <cellStyle name="Walutowy 5 2 2" xfId="206"/>
    <cellStyle name="Walutowy 5 3" xfId="207"/>
    <cellStyle name="Walutowy 5 3 2" xfId="208"/>
    <cellStyle name="Walutowy 5 4" xfId="209"/>
    <cellStyle name="Walutowy 6" xfId="210"/>
    <cellStyle name="Walutowy 6 2" xfId="211"/>
    <cellStyle name="Walutowy 7" xfId="212"/>
    <cellStyle name="Walutowy 7 2" xfId="213"/>
    <cellStyle name="Walutowy 8" xfId="214"/>
    <cellStyle name="Walutowy 8 2" xfId="215"/>
    <cellStyle name="Walutowy 9" xfId="216"/>
    <cellStyle name="Walutowy 9 2" xfId="217"/>
    <cellStyle name="Zły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5"/>
  <sheetViews>
    <sheetView showGridLines="0" view="pageBreakPreview" zoomScale="80" zoomScaleNormal="80" zoomScaleSheetLayoutView="80" zoomScalePageLayoutView="115" workbookViewId="0" topLeftCell="A47">
      <selection activeCell="B13" sqref="B13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67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59</v>
      </c>
    </row>
    <row r="2" spans="3:5" ht="15">
      <c r="C2" s="26"/>
      <c r="D2" s="26" t="s">
        <v>57</v>
      </c>
      <c r="E2" s="26"/>
    </row>
    <row r="4" spans="3:4" ht="15">
      <c r="C4" s="11" t="s">
        <v>49</v>
      </c>
      <c r="D4" s="11" t="s">
        <v>96</v>
      </c>
    </row>
    <row r="6" spans="3:5" ht="29.25" customHeight="1">
      <c r="C6" s="11" t="s">
        <v>48</v>
      </c>
      <c r="D6" s="91" t="s">
        <v>97</v>
      </c>
      <c r="E6" s="91"/>
    </row>
    <row r="8" spans="3:5" ht="15">
      <c r="C8" s="21" t="s">
        <v>44</v>
      </c>
      <c r="D8" s="94"/>
      <c r="E8" s="95"/>
    </row>
    <row r="9" spans="3:5" ht="15">
      <c r="C9" s="21" t="s">
        <v>50</v>
      </c>
      <c r="D9" s="107"/>
      <c r="E9" s="108"/>
    </row>
    <row r="10" spans="3:5" ht="15">
      <c r="C10" s="21" t="s">
        <v>43</v>
      </c>
      <c r="D10" s="92"/>
      <c r="E10" s="93"/>
    </row>
    <row r="11" spans="3:5" ht="15">
      <c r="C11" s="21" t="s">
        <v>51</v>
      </c>
      <c r="D11" s="92"/>
      <c r="E11" s="93"/>
    </row>
    <row r="12" spans="3:5" ht="15">
      <c r="C12" s="21" t="s">
        <v>52</v>
      </c>
      <c r="D12" s="92"/>
      <c r="E12" s="93"/>
    </row>
    <row r="13" spans="3:5" ht="15">
      <c r="C13" s="21" t="s">
        <v>53</v>
      </c>
      <c r="D13" s="92"/>
      <c r="E13" s="93"/>
    </row>
    <row r="14" spans="3:5" ht="15">
      <c r="C14" s="21" t="s">
        <v>54</v>
      </c>
      <c r="D14" s="92"/>
      <c r="E14" s="93"/>
    </row>
    <row r="15" spans="3:5" ht="15">
      <c r="C15" s="21" t="s">
        <v>55</v>
      </c>
      <c r="D15" s="92"/>
      <c r="E15" s="93"/>
    </row>
    <row r="16" spans="3:5" ht="15">
      <c r="C16" s="21" t="s">
        <v>56</v>
      </c>
      <c r="D16" s="92"/>
      <c r="E16" s="93"/>
    </row>
    <row r="17" spans="4:5" ht="15">
      <c r="D17" s="9"/>
      <c r="E17" s="27"/>
    </row>
    <row r="18" spans="2:5" ht="15" customHeight="1">
      <c r="B18" s="11" t="s">
        <v>2</v>
      </c>
      <c r="C18" s="101" t="s">
        <v>69</v>
      </c>
      <c r="D18" s="102"/>
      <c r="E18" s="103"/>
    </row>
    <row r="19" spans="4:5" ht="15">
      <c r="D19" s="2"/>
      <c r="E19" s="4"/>
    </row>
    <row r="20" spans="3:5" ht="21" customHeight="1">
      <c r="C20" s="8" t="s">
        <v>17</v>
      </c>
      <c r="D20" s="28" t="s">
        <v>88</v>
      </c>
      <c r="E20" s="9"/>
    </row>
    <row r="21" spans="3:5" ht="15">
      <c r="C21" s="21" t="s">
        <v>23</v>
      </c>
      <c r="D21" s="29">
        <f>'część (1)'!H$6</f>
        <v>0</v>
      </c>
      <c r="E21" s="30"/>
    </row>
    <row r="22" spans="3:5" ht="15">
      <c r="C22" s="44" t="s">
        <v>24</v>
      </c>
      <c r="D22" s="29">
        <f>'część (2)'!H$6</f>
        <v>0</v>
      </c>
      <c r="E22" s="30"/>
    </row>
    <row r="23" spans="3:5" ht="15">
      <c r="C23" s="44" t="s">
        <v>25</v>
      </c>
      <c r="D23" s="29">
        <f>'część (3)'!H$6</f>
        <v>0</v>
      </c>
      <c r="E23" s="30"/>
    </row>
    <row r="24" spans="3:5" ht="15">
      <c r="C24" s="44" t="s">
        <v>26</v>
      </c>
      <c r="D24" s="29">
        <f>'część (4)'!H$6</f>
        <v>0</v>
      </c>
      <c r="E24" s="30"/>
    </row>
    <row r="25" spans="3:5" ht="15">
      <c r="C25" s="44" t="s">
        <v>27</v>
      </c>
      <c r="D25" s="29">
        <f>'część (5)'!H$6</f>
        <v>0</v>
      </c>
      <c r="E25" s="30"/>
    </row>
    <row r="26" spans="3:5" ht="15">
      <c r="C26" s="44" t="s">
        <v>28</v>
      </c>
      <c r="D26" s="29">
        <f>'część (6)'!H$6</f>
        <v>0</v>
      </c>
      <c r="E26" s="30"/>
    </row>
    <row r="27" spans="3:5" ht="15">
      <c r="C27" s="44" t="s">
        <v>29</v>
      </c>
      <c r="D27" s="29">
        <f>'część (7)'!H$6</f>
        <v>0</v>
      </c>
      <c r="E27" s="30"/>
    </row>
    <row r="28" spans="3:5" ht="15">
      <c r="C28" s="44" t="s">
        <v>30</v>
      </c>
      <c r="D28" s="29">
        <f>'część (8)'!H$6</f>
        <v>0</v>
      </c>
      <c r="E28" s="30"/>
    </row>
    <row r="29" spans="3:5" ht="15">
      <c r="C29" s="44" t="s">
        <v>31</v>
      </c>
      <c r="D29" s="29">
        <f>'część (9)'!H$6</f>
        <v>0</v>
      </c>
      <c r="E29" s="30"/>
    </row>
    <row r="30" spans="3:5" ht="15">
      <c r="C30" s="44" t="s">
        <v>32</v>
      </c>
      <c r="D30" s="29">
        <f>'część (10)'!H$6</f>
        <v>0</v>
      </c>
      <c r="E30" s="30"/>
    </row>
    <row r="31" spans="3:5" ht="15">
      <c r="C31" s="44" t="s">
        <v>33</v>
      </c>
      <c r="D31" s="29">
        <f>'część (11)'!H$6</f>
        <v>0</v>
      </c>
      <c r="E31" s="30"/>
    </row>
    <row r="32" spans="3:5" ht="15">
      <c r="C32" s="44" t="s">
        <v>34</v>
      </c>
      <c r="D32" s="29">
        <f>'część (12)'!H$6</f>
        <v>0</v>
      </c>
      <c r="E32" s="30"/>
    </row>
    <row r="33" spans="3:5" ht="15">
      <c r="C33" s="44" t="s">
        <v>35</v>
      </c>
      <c r="D33" s="29">
        <f>'część (13)'!H$6</f>
        <v>0</v>
      </c>
      <c r="E33" s="30"/>
    </row>
    <row r="34" spans="3:5" ht="15">
      <c r="C34" s="44" t="s">
        <v>36</v>
      </c>
      <c r="D34" s="29">
        <f>'część (14)'!H$6</f>
        <v>0</v>
      </c>
      <c r="E34" s="30"/>
    </row>
    <row r="35" spans="3:5" ht="15">
      <c r="C35" s="44" t="s">
        <v>37</v>
      </c>
      <c r="D35" s="29">
        <f>'część (15)'!H$6</f>
        <v>0</v>
      </c>
      <c r="E35" s="30"/>
    </row>
    <row r="36" spans="3:5" ht="15">
      <c r="C36" s="44" t="s">
        <v>38</v>
      </c>
      <c r="D36" s="29">
        <f>'część (16)'!H$6</f>
        <v>0</v>
      </c>
      <c r="E36" s="30"/>
    </row>
    <row r="37" spans="3:5" s="86" customFormat="1" ht="15">
      <c r="C37" s="85" t="s">
        <v>39</v>
      </c>
      <c r="D37" s="29">
        <f>'część (17)'!H$6</f>
        <v>0</v>
      </c>
      <c r="E37" s="30"/>
    </row>
    <row r="38" spans="3:5" s="86" customFormat="1" ht="15">
      <c r="C38" s="85" t="s">
        <v>98</v>
      </c>
      <c r="D38" s="29">
        <f>'część (18)'!H$6</f>
        <v>0</v>
      </c>
      <c r="E38" s="30"/>
    </row>
    <row r="39" spans="3:5" ht="15">
      <c r="C39" s="44" t="s">
        <v>99</v>
      </c>
      <c r="D39" s="29">
        <f>'część (19)'!H$6</f>
        <v>0</v>
      </c>
      <c r="E39" s="30"/>
    </row>
    <row r="40" spans="4:5" s="40" customFormat="1" ht="16.5" customHeight="1">
      <c r="D40" s="31"/>
      <c r="E40" s="30"/>
    </row>
    <row r="41" spans="3:5" s="57" customFormat="1" ht="48.75" customHeight="1">
      <c r="C41" s="110" t="s">
        <v>89</v>
      </c>
      <c r="D41" s="110"/>
      <c r="E41" s="110"/>
    </row>
    <row r="42" spans="2:5" s="40" customFormat="1" ht="34.5" customHeight="1">
      <c r="B42" s="40" t="s">
        <v>3</v>
      </c>
      <c r="C42" s="109" t="s">
        <v>70</v>
      </c>
      <c r="D42" s="109"/>
      <c r="E42" s="109"/>
    </row>
    <row r="43" spans="3:5" s="40" customFormat="1" ht="56.25" customHeight="1">
      <c r="C43" s="98" t="s">
        <v>71</v>
      </c>
      <c r="D43" s="99"/>
      <c r="E43" s="32" t="s">
        <v>83</v>
      </c>
    </row>
    <row r="44" spans="3:5" s="40" customFormat="1" ht="57" customHeight="1">
      <c r="C44" s="97" t="s">
        <v>72</v>
      </c>
      <c r="D44" s="97"/>
      <c r="E44" s="97"/>
    </row>
    <row r="45" spans="2:5" s="40" customFormat="1" ht="31.5" customHeight="1">
      <c r="B45" s="40" t="s">
        <v>4</v>
      </c>
      <c r="C45" s="100" t="s">
        <v>73</v>
      </c>
      <c r="D45" s="100"/>
      <c r="E45" s="100"/>
    </row>
    <row r="46" spans="3:5" s="40" customFormat="1" ht="33" customHeight="1">
      <c r="C46" s="98" t="s">
        <v>74</v>
      </c>
      <c r="D46" s="99"/>
      <c r="E46" s="32" t="s">
        <v>75</v>
      </c>
    </row>
    <row r="47" spans="3:5" s="40" customFormat="1" ht="97.5" customHeight="1">
      <c r="C47" s="106" t="s">
        <v>94</v>
      </c>
      <c r="D47" s="106"/>
      <c r="E47" s="106"/>
    </row>
    <row r="48" spans="2:5" s="40" customFormat="1" ht="18.75" customHeight="1">
      <c r="B48" s="40" t="s">
        <v>5</v>
      </c>
      <c r="C48" s="100" t="s">
        <v>76</v>
      </c>
      <c r="D48" s="100"/>
      <c r="E48" s="100"/>
    </row>
    <row r="49" spans="3:5" s="40" customFormat="1" ht="94.5" customHeight="1">
      <c r="C49" s="104" t="s">
        <v>77</v>
      </c>
      <c r="D49" s="105"/>
      <c r="E49" s="32" t="s">
        <v>78</v>
      </c>
    </row>
    <row r="50" spans="3:5" s="40" customFormat="1" ht="25.5" customHeight="1">
      <c r="C50" s="106" t="s">
        <v>84</v>
      </c>
      <c r="D50" s="106"/>
      <c r="E50" s="106"/>
    </row>
    <row r="51" spans="2:5" s="40" customFormat="1" ht="32.25" customHeight="1">
      <c r="B51" s="40" t="s">
        <v>42</v>
      </c>
      <c r="C51" s="96" t="s">
        <v>79</v>
      </c>
      <c r="D51" s="96"/>
      <c r="E51" s="96"/>
    </row>
    <row r="52" spans="2:5" s="40" customFormat="1" ht="27.75" customHeight="1">
      <c r="B52" s="40" t="s">
        <v>47</v>
      </c>
      <c r="C52" s="119" t="s">
        <v>80</v>
      </c>
      <c r="D52" s="119"/>
      <c r="E52" s="119"/>
    </row>
    <row r="53" spans="2:5" s="40" customFormat="1" ht="36" customHeight="1">
      <c r="B53" s="40" t="s">
        <v>6</v>
      </c>
      <c r="C53" s="111" t="s">
        <v>100</v>
      </c>
      <c r="D53" s="111"/>
      <c r="E53" s="111"/>
    </row>
    <row r="54" spans="2:5" s="40" customFormat="1" ht="60" customHeight="1">
      <c r="B54" s="40" t="s">
        <v>7</v>
      </c>
      <c r="C54" s="91" t="s">
        <v>101</v>
      </c>
      <c r="D54" s="91"/>
      <c r="E54" s="91"/>
    </row>
    <row r="55" spans="2:5" s="50" customFormat="1" ht="72" customHeight="1">
      <c r="B55" s="63" t="s">
        <v>19</v>
      </c>
      <c r="C55" s="91" t="s">
        <v>102</v>
      </c>
      <c r="D55" s="91"/>
      <c r="E55" s="91"/>
    </row>
    <row r="56" spans="2:5" s="40" customFormat="1" ht="43.5" customHeight="1">
      <c r="B56" s="86" t="s">
        <v>46</v>
      </c>
      <c r="C56" s="91" t="s">
        <v>86</v>
      </c>
      <c r="D56" s="91"/>
      <c r="E56" s="91"/>
    </row>
    <row r="57" spans="2:5" s="33" customFormat="1" ht="29.25" customHeight="1">
      <c r="B57" s="86" t="s">
        <v>1</v>
      </c>
      <c r="C57" s="91" t="s">
        <v>81</v>
      </c>
      <c r="D57" s="91"/>
      <c r="E57" s="91"/>
    </row>
    <row r="58" spans="2:5" s="33" customFormat="1" ht="42.75" customHeight="1">
      <c r="B58" s="86" t="s">
        <v>0</v>
      </c>
      <c r="C58" s="91" t="s">
        <v>87</v>
      </c>
      <c r="D58" s="91"/>
      <c r="E58" s="91"/>
    </row>
    <row r="59" spans="2:5" s="40" customFormat="1" ht="18" customHeight="1">
      <c r="B59" s="86" t="s">
        <v>85</v>
      </c>
      <c r="C59" s="39" t="s">
        <v>8</v>
      </c>
      <c r="D59" s="39"/>
      <c r="E59" s="38"/>
    </row>
    <row r="60" spans="3:5" s="40" customFormat="1" ht="18" customHeight="1">
      <c r="C60" s="41"/>
      <c r="D60" s="41"/>
      <c r="E60" s="14"/>
    </row>
    <row r="61" spans="3:5" s="40" customFormat="1" ht="18" customHeight="1">
      <c r="C61" s="115" t="s">
        <v>20</v>
      </c>
      <c r="D61" s="120"/>
      <c r="E61" s="116"/>
    </row>
    <row r="62" spans="3:5" s="40" customFormat="1" ht="18" customHeight="1">
      <c r="C62" s="115" t="s">
        <v>9</v>
      </c>
      <c r="D62" s="116"/>
      <c r="E62" s="44" t="s">
        <v>10</v>
      </c>
    </row>
    <row r="63" spans="3:5" s="40" customFormat="1" ht="18" customHeight="1">
      <c r="C63" s="117"/>
      <c r="D63" s="118"/>
      <c r="E63" s="44"/>
    </row>
    <row r="64" spans="3:5" s="40" customFormat="1" ht="18" customHeight="1">
      <c r="C64" s="117"/>
      <c r="D64" s="118"/>
      <c r="E64" s="44"/>
    </row>
    <row r="65" spans="3:5" s="40" customFormat="1" ht="18" customHeight="1">
      <c r="C65" s="34" t="s">
        <v>11</v>
      </c>
      <c r="D65" s="34"/>
      <c r="E65" s="14"/>
    </row>
    <row r="66" spans="3:5" s="40" customFormat="1" ht="18" customHeight="1">
      <c r="C66" s="115" t="s">
        <v>21</v>
      </c>
      <c r="D66" s="120"/>
      <c r="E66" s="116"/>
    </row>
    <row r="67" spans="3:5" s="40" customFormat="1" ht="18" customHeight="1">
      <c r="C67" s="45" t="s">
        <v>9</v>
      </c>
      <c r="D67" s="42" t="s">
        <v>10</v>
      </c>
      <c r="E67" s="35" t="s">
        <v>12</v>
      </c>
    </row>
    <row r="68" spans="3:5" s="40" customFormat="1" ht="18" customHeight="1">
      <c r="C68" s="36"/>
      <c r="D68" s="42"/>
      <c r="E68" s="37"/>
    </row>
    <row r="69" spans="3:5" s="40" customFormat="1" ht="18" customHeight="1">
      <c r="C69" s="36"/>
      <c r="D69" s="42"/>
      <c r="E69" s="37"/>
    </row>
    <row r="70" spans="3:5" s="40" customFormat="1" ht="18" customHeight="1">
      <c r="C70" s="34"/>
      <c r="D70" s="34"/>
      <c r="E70" s="14"/>
    </row>
    <row r="71" spans="3:5" s="40" customFormat="1" ht="18" customHeight="1">
      <c r="C71" s="115" t="s">
        <v>22</v>
      </c>
      <c r="D71" s="120"/>
      <c r="E71" s="116"/>
    </row>
    <row r="72" spans="3:5" s="40" customFormat="1" ht="18" customHeight="1">
      <c r="C72" s="115" t="s">
        <v>13</v>
      </c>
      <c r="D72" s="116"/>
      <c r="E72" s="44" t="s">
        <v>82</v>
      </c>
    </row>
    <row r="73" spans="2:5" s="40" customFormat="1" ht="18" customHeight="1">
      <c r="B73" s="11"/>
      <c r="C73" s="113"/>
      <c r="D73" s="114"/>
      <c r="E73" s="44"/>
    </row>
    <row r="74" spans="2:5" s="40" customFormat="1" ht="34.5" customHeight="1">
      <c r="B74" s="11"/>
      <c r="E74" s="10"/>
    </row>
    <row r="75" spans="2:5" s="40" customFormat="1" ht="21" customHeight="1">
      <c r="B75" s="11"/>
      <c r="C75" s="112"/>
      <c r="D75" s="112"/>
      <c r="E75" s="112"/>
    </row>
  </sheetData>
  <sheetProtection/>
  <mergeCells count="38">
    <mergeCell ref="C75:E75"/>
    <mergeCell ref="C73:D73"/>
    <mergeCell ref="C72:D72"/>
    <mergeCell ref="C64:D64"/>
    <mergeCell ref="C63:D63"/>
    <mergeCell ref="C52:E52"/>
    <mergeCell ref="C66:E66"/>
    <mergeCell ref="C61:E61"/>
    <mergeCell ref="C71:E71"/>
    <mergeCell ref="C62:D62"/>
    <mergeCell ref="C54:E54"/>
    <mergeCell ref="C55:E55"/>
    <mergeCell ref="C58:E58"/>
    <mergeCell ref="C57:E57"/>
    <mergeCell ref="C43:D43"/>
    <mergeCell ref="C56:E56"/>
    <mergeCell ref="C53:E53"/>
    <mergeCell ref="C47:E47"/>
    <mergeCell ref="C45:E45"/>
    <mergeCell ref="C18:E18"/>
    <mergeCell ref="C49:D49"/>
    <mergeCell ref="C50:E50"/>
    <mergeCell ref="D15:E15"/>
    <mergeCell ref="D9:E9"/>
    <mergeCell ref="D10:E10"/>
    <mergeCell ref="C42:E42"/>
    <mergeCell ref="D16:E16"/>
    <mergeCell ref="C41:E41"/>
    <mergeCell ref="D6:E6"/>
    <mergeCell ref="D13:E13"/>
    <mergeCell ref="D11:E11"/>
    <mergeCell ref="D14:E14"/>
    <mergeCell ref="D8:E8"/>
    <mergeCell ref="C51:E51"/>
    <mergeCell ref="C44:E44"/>
    <mergeCell ref="C46:D46"/>
    <mergeCell ref="C48:E48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25.125" style="87" customWidth="1"/>
    <col min="3" max="3" width="19.375" style="87" customWidth="1"/>
    <col min="4" max="4" width="25.253906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9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SUM(N11:N13)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55" t="s">
        <v>2</v>
      </c>
      <c r="B11" s="53" t="s">
        <v>185</v>
      </c>
      <c r="C11" s="53" t="s">
        <v>124</v>
      </c>
      <c r="D11" s="53" t="s">
        <v>125</v>
      </c>
      <c r="E11" s="22">
        <v>150</v>
      </c>
      <c r="F11" s="89" t="s">
        <v>68</v>
      </c>
      <c r="G11" s="23" t="s">
        <v>66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45">
      <c r="A12" s="55" t="s">
        <v>3</v>
      </c>
      <c r="B12" s="53" t="s">
        <v>185</v>
      </c>
      <c r="C12" s="53" t="s">
        <v>126</v>
      </c>
      <c r="D12" s="53" t="s">
        <v>125</v>
      </c>
      <c r="E12" s="22">
        <v>400</v>
      </c>
      <c r="F12" s="89" t="s">
        <v>68</v>
      </c>
      <c r="G12" s="23" t="s">
        <v>66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3" spans="1:14" ht="45">
      <c r="A13" s="55" t="s">
        <v>4</v>
      </c>
      <c r="B13" s="53" t="s">
        <v>185</v>
      </c>
      <c r="C13" s="53" t="s">
        <v>127</v>
      </c>
      <c r="D13" s="53" t="s">
        <v>125</v>
      </c>
      <c r="E13" s="22">
        <v>20</v>
      </c>
      <c r="F13" s="89" t="s">
        <v>68</v>
      </c>
      <c r="G13" s="23" t="s">
        <v>66</v>
      </c>
      <c r="H13" s="23"/>
      <c r="I13" s="23"/>
      <c r="J13" s="24"/>
      <c r="K13" s="23"/>
      <c r="L13" s="23"/>
      <c r="M13" s="23"/>
      <c r="N13" s="25">
        <f>ROUND(L13*ROUND(M13,2),2)</f>
        <v>0</v>
      </c>
    </row>
    <row r="14" spans="1:14" ht="15">
      <c r="A14" s="76"/>
      <c r="B14" s="77"/>
      <c r="C14" s="77"/>
      <c r="D14" s="78"/>
      <c r="E14" s="79"/>
      <c r="F14" s="86"/>
      <c r="G14" s="80"/>
      <c r="H14" s="80"/>
      <c r="I14" s="80"/>
      <c r="J14" s="81"/>
      <c r="K14" s="80"/>
      <c r="L14" s="80"/>
      <c r="M14" s="80"/>
      <c r="N14" s="82"/>
    </row>
    <row r="15" spans="2:17" ht="65.25" customHeight="1">
      <c r="B15" s="123" t="s">
        <v>173</v>
      </c>
      <c r="C15" s="123"/>
      <c r="D15" s="123"/>
      <c r="E15" s="123"/>
      <c r="F15" s="123"/>
      <c r="L15" s="6"/>
      <c r="Q15" s="87"/>
    </row>
    <row r="16" spans="2:6" ht="33.75" customHeight="1">
      <c r="B16" s="125" t="s">
        <v>184</v>
      </c>
      <c r="C16" s="125"/>
      <c r="D16" s="125"/>
      <c r="E16" s="125"/>
      <c r="F16" s="125"/>
    </row>
    <row r="17" spans="2:6" ht="46.5" customHeight="1">
      <c r="B17" s="102" t="s">
        <v>89</v>
      </c>
      <c r="C17" s="102"/>
      <c r="D17" s="102"/>
      <c r="E17" s="102"/>
      <c r="F17" s="102"/>
    </row>
  </sheetData>
  <sheetProtection/>
  <mergeCells count="5">
    <mergeCell ref="G2:I2"/>
    <mergeCell ref="H6:I6"/>
    <mergeCell ref="B16:F1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46" t="s">
        <v>14</v>
      </c>
      <c r="C4" s="43">
        <v>10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56" t="s">
        <v>88</v>
      </c>
      <c r="H6" s="121">
        <f>SUM(N11:N11)</f>
        <v>0</v>
      </c>
      <c r="I6" s="122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62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95</v>
      </c>
      <c r="K10" s="43" t="s">
        <v>40</v>
      </c>
      <c r="L10" s="43" t="s">
        <v>41</v>
      </c>
      <c r="M10" s="59" t="s">
        <v>90</v>
      </c>
      <c r="N10" s="59" t="s">
        <v>91</v>
      </c>
    </row>
    <row r="11" spans="1:14" ht="45">
      <c r="A11" s="44" t="s">
        <v>2</v>
      </c>
      <c r="B11" s="1" t="s">
        <v>128</v>
      </c>
      <c r="C11" s="1" t="s">
        <v>129</v>
      </c>
      <c r="D11" s="1" t="s">
        <v>130</v>
      </c>
      <c r="E11" s="22">
        <v>100</v>
      </c>
      <c r="F11" s="20" t="s">
        <v>68</v>
      </c>
      <c r="G11" s="23" t="s">
        <v>66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3" spans="2:12" s="87" customFormat="1" ht="75.75" customHeight="1">
      <c r="B13" s="123" t="s">
        <v>173</v>
      </c>
      <c r="C13" s="123"/>
      <c r="D13" s="123"/>
      <c r="E13" s="123"/>
      <c r="F13" s="123"/>
      <c r="L13" s="6"/>
    </row>
    <row r="14" spans="2:17" s="58" customFormat="1" ht="46.5" customHeight="1">
      <c r="B14" s="102" t="s">
        <v>89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4" customWidth="1"/>
    <col min="2" max="2" width="25.125" style="64" customWidth="1"/>
    <col min="3" max="3" width="19.375" style="64" customWidth="1"/>
    <col min="4" max="4" width="25.25390625" style="64" customWidth="1"/>
    <col min="5" max="5" width="9.00390625" style="4" customWidth="1"/>
    <col min="6" max="6" width="10.75390625" style="64" customWidth="1"/>
    <col min="7" max="7" width="36.125" style="64" customWidth="1"/>
    <col min="8" max="8" width="30.25390625" style="64" customWidth="1"/>
    <col min="9" max="9" width="17.625" style="64" customWidth="1"/>
    <col min="10" max="10" width="22.875" style="64" customWidth="1"/>
    <col min="11" max="11" width="16.125" style="64" customWidth="1"/>
    <col min="12" max="12" width="15.75390625" style="64" customWidth="1"/>
    <col min="13" max="14" width="16.00390625" style="64" customWidth="1"/>
    <col min="15" max="15" width="8.00390625" style="64" customWidth="1"/>
    <col min="16" max="16" width="15.875" style="64" customWidth="1"/>
    <col min="17" max="17" width="15.875" style="6" customWidth="1"/>
    <col min="18" max="18" width="15.875" style="64" customWidth="1"/>
    <col min="19" max="20" width="14.25390625" style="64" customWidth="1"/>
    <col min="21" max="21" width="15.25390625" style="64" customWidth="1"/>
    <col min="22" max="16384" width="9.125" style="64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61" t="s">
        <v>14</v>
      </c>
      <c r="C4" s="66">
        <v>11</v>
      </c>
      <c r="D4" s="9"/>
      <c r="E4" s="10"/>
      <c r="F4" s="63"/>
      <c r="G4" s="12" t="s">
        <v>18</v>
      </c>
      <c r="H4" s="63"/>
      <c r="I4" s="9"/>
      <c r="J4" s="63"/>
      <c r="K4" s="63"/>
      <c r="L4" s="63"/>
      <c r="M4" s="63"/>
      <c r="N4" s="63"/>
      <c r="Q4" s="64"/>
    </row>
    <row r="5" spans="2:17" ht="15">
      <c r="B5" s="61"/>
      <c r="C5" s="9"/>
      <c r="D5" s="9"/>
      <c r="E5" s="10"/>
      <c r="F5" s="63"/>
      <c r="G5" s="12"/>
      <c r="H5" s="63"/>
      <c r="I5" s="9"/>
      <c r="J5" s="63"/>
      <c r="K5" s="63"/>
      <c r="L5" s="63"/>
      <c r="M5" s="63"/>
      <c r="N5" s="63"/>
      <c r="Q5" s="64"/>
    </row>
    <row r="6" spans="1:17" ht="15">
      <c r="A6" s="61"/>
      <c r="B6" s="61"/>
      <c r="C6" s="13"/>
      <c r="D6" s="13"/>
      <c r="E6" s="14"/>
      <c r="F6" s="63"/>
      <c r="G6" s="65" t="s">
        <v>88</v>
      </c>
      <c r="H6" s="121">
        <f>SUM(N11:N11)</f>
        <v>0</v>
      </c>
      <c r="I6" s="122"/>
      <c r="Q6" s="64"/>
    </row>
    <row r="7" spans="1:17" ht="15">
      <c r="A7" s="61"/>
      <c r="C7" s="63"/>
      <c r="D7" s="63"/>
      <c r="E7" s="14"/>
      <c r="F7" s="63"/>
      <c r="G7" s="63"/>
      <c r="H7" s="63"/>
      <c r="I7" s="63"/>
      <c r="J7" s="63"/>
      <c r="K7" s="63"/>
      <c r="L7" s="63"/>
      <c r="Q7" s="64"/>
    </row>
    <row r="8" spans="1:17" ht="15">
      <c r="A8" s="61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64"/>
    </row>
    <row r="9" spans="2:17" ht="15">
      <c r="B9" s="61"/>
      <c r="E9" s="18"/>
      <c r="Q9" s="64"/>
    </row>
    <row r="10" spans="1:14" s="61" customFormat="1" ht="74.25" customHeight="1">
      <c r="A10" s="66" t="s">
        <v>45</v>
      </c>
      <c r="B10" s="66" t="s">
        <v>15</v>
      </c>
      <c r="C10" s="66" t="s">
        <v>16</v>
      </c>
      <c r="D10" s="66" t="s">
        <v>58</v>
      </c>
      <c r="E10" s="19" t="s">
        <v>62</v>
      </c>
      <c r="F10" s="62"/>
      <c r="G10" s="66" t="str">
        <f>"Nazwa handlowa /
"&amp;C10&amp;" / 
"&amp;D10</f>
        <v>Nazwa handlowa /
Dawka / 
Postać /Opakowanie</v>
      </c>
      <c r="H10" s="66" t="s">
        <v>61</v>
      </c>
      <c r="I10" s="66" t="str">
        <f>B10</f>
        <v>Skład</v>
      </c>
      <c r="J10" s="66" t="s">
        <v>95</v>
      </c>
      <c r="K10" s="66" t="s">
        <v>40</v>
      </c>
      <c r="L10" s="66" t="s">
        <v>41</v>
      </c>
      <c r="M10" s="66" t="s">
        <v>90</v>
      </c>
      <c r="N10" s="66" t="s">
        <v>91</v>
      </c>
    </row>
    <row r="11" spans="1:14" ht="45">
      <c r="A11" s="55" t="s">
        <v>2</v>
      </c>
      <c r="B11" s="53" t="s">
        <v>133</v>
      </c>
      <c r="C11" s="53" t="s">
        <v>131</v>
      </c>
      <c r="D11" s="53" t="s">
        <v>132</v>
      </c>
      <c r="E11" s="22">
        <v>2500</v>
      </c>
      <c r="F11" s="62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7" s="74" customFormat="1" ht="15">
      <c r="A12" s="76"/>
      <c r="B12" s="77"/>
      <c r="C12" s="77"/>
      <c r="D12" s="78"/>
      <c r="E12" s="79"/>
      <c r="F12" s="73"/>
      <c r="G12" s="80"/>
      <c r="H12" s="80"/>
      <c r="I12" s="80"/>
      <c r="J12" s="81"/>
      <c r="K12" s="80"/>
      <c r="L12" s="80"/>
      <c r="M12" s="80"/>
      <c r="N12" s="82"/>
      <c r="Q12" s="6"/>
    </row>
    <row r="13" spans="2:6" ht="130.5" customHeight="1">
      <c r="B13" s="125" t="s">
        <v>134</v>
      </c>
      <c r="C13" s="125"/>
      <c r="D13" s="125"/>
      <c r="E13" s="125"/>
      <c r="F13" s="125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0" customWidth="1"/>
    <col min="2" max="2" width="25.125" style="70" customWidth="1"/>
    <col min="3" max="3" width="19.375" style="70" customWidth="1"/>
    <col min="4" max="4" width="25.25390625" style="70" customWidth="1"/>
    <col min="5" max="5" width="9.00390625" style="4" customWidth="1"/>
    <col min="6" max="6" width="10.75390625" style="70" customWidth="1"/>
    <col min="7" max="7" width="36.125" style="70" customWidth="1"/>
    <col min="8" max="8" width="30.25390625" style="70" customWidth="1"/>
    <col min="9" max="9" width="17.625" style="70" customWidth="1"/>
    <col min="10" max="10" width="22.875" style="70" customWidth="1"/>
    <col min="11" max="11" width="16.125" style="70" customWidth="1"/>
    <col min="12" max="12" width="15.75390625" style="70" customWidth="1"/>
    <col min="13" max="14" width="16.00390625" style="70" customWidth="1"/>
    <col min="15" max="15" width="8.00390625" style="70" customWidth="1"/>
    <col min="16" max="16" width="15.875" style="70" customWidth="1"/>
    <col min="17" max="17" width="15.875" style="6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71" t="s">
        <v>14</v>
      </c>
      <c r="C4" s="68">
        <v>12</v>
      </c>
      <c r="D4" s="9"/>
      <c r="E4" s="10"/>
      <c r="F4" s="69"/>
      <c r="G4" s="12" t="s">
        <v>18</v>
      </c>
      <c r="H4" s="69"/>
      <c r="I4" s="9"/>
      <c r="J4" s="69"/>
      <c r="K4" s="69"/>
      <c r="L4" s="69"/>
      <c r="M4" s="69"/>
      <c r="N4" s="69"/>
      <c r="Q4" s="70"/>
    </row>
    <row r="5" spans="2:17" ht="15">
      <c r="B5" s="71"/>
      <c r="C5" s="9"/>
      <c r="D5" s="9"/>
      <c r="E5" s="10"/>
      <c r="F5" s="69"/>
      <c r="G5" s="12"/>
      <c r="H5" s="69"/>
      <c r="I5" s="9"/>
      <c r="J5" s="69"/>
      <c r="K5" s="69"/>
      <c r="L5" s="69"/>
      <c r="M5" s="69"/>
      <c r="N5" s="69"/>
      <c r="Q5" s="70"/>
    </row>
    <row r="6" spans="1:17" ht="15">
      <c r="A6" s="71"/>
      <c r="B6" s="71"/>
      <c r="C6" s="13"/>
      <c r="D6" s="13"/>
      <c r="E6" s="14"/>
      <c r="F6" s="69"/>
      <c r="G6" s="67" t="s">
        <v>88</v>
      </c>
      <c r="H6" s="121">
        <f>SUM(N11:N11)</f>
        <v>0</v>
      </c>
      <c r="I6" s="122"/>
      <c r="Q6" s="70"/>
    </row>
    <row r="7" spans="1:17" ht="15">
      <c r="A7" s="71"/>
      <c r="C7" s="69"/>
      <c r="D7" s="69"/>
      <c r="E7" s="14"/>
      <c r="F7" s="69"/>
      <c r="G7" s="69"/>
      <c r="H7" s="69"/>
      <c r="I7" s="69"/>
      <c r="J7" s="69"/>
      <c r="K7" s="69"/>
      <c r="L7" s="69"/>
      <c r="Q7" s="70"/>
    </row>
    <row r="8" spans="1:17" ht="15">
      <c r="A8" s="71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0"/>
    </row>
    <row r="9" spans="2:17" ht="15">
      <c r="B9" s="71"/>
      <c r="E9" s="18"/>
      <c r="Q9" s="70"/>
    </row>
    <row r="10" spans="1:14" s="71" customFormat="1" ht="74.25" customHeight="1">
      <c r="A10" s="68" t="s">
        <v>45</v>
      </c>
      <c r="B10" s="68" t="s">
        <v>15</v>
      </c>
      <c r="C10" s="68" t="s">
        <v>16</v>
      </c>
      <c r="D10" s="68" t="s">
        <v>58</v>
      </c>
      <c r="E10" s="19" t="s">
        <v>62</v>
      </c>
      <c r="F10" s="72"/>
      <c r="G10" s="68" t="str">
        <f>"Nazwa handlowa /
"&amp;C10&amp;" / 
"&amp;D10</f>
        <v>Nazwa handlowa /
Dawka / 
Postać /Opakowanie</v>
      </c>
      <c r="H10" s="68" t="s">
        <v>61</v>
      </c>
      <c r="I10" s="68" t="str">
        <f>B10</f>
        <v>Skład</v>
      </c>
      <c r="J10" s="68" t="s">
        <v>95</v>
      </c>
      <c r="K10" s="68" t="s">
        <v>40</v>
      </c>
      <c r="L10" s="68" t="s">
        <v>41</v>
      </c>
      <c r="M10" s="68" t="s">
        <v>90</v>
      </c>
      <c r="N10" s="68" t="s">
        <v>91</v>
      </c>
    </row>
    <row r="11" spans="1:14" ht="45">
      <c r="A11" s="55" t="s">
        <v>2</v>
      </c>
      <c r="B11" s="53" t="s">
        <v>135</v>
      </c>
      <c r="C11" s="53" t="s">
        <v>124</v>
      </c>
      <c r="D11" s="53" t="s">
        <v>136</v>
      </c>
      <c r="E11" s="22">
        <v>3600</v>
      </c>
      <c r="F11" s="72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6" ht="217.5" customHeight="1">
      <c r="B13" s="123" t="s">
        <v>137</v>
      </c>
      <c r="C13" s="123"/>
      <c r="D13" s="123"/>
      <c r="E13" s="123"/>
      <c r="F13" s="123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6.00390625" style="51" customWidth="1"/>
    <col min="4" max="4" width="21.75390625" style="51" customWidth="1"/>
    <col min="5" max="5" width="12.25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48" t="s">
        <v>14</v>
      </c>
      <c r="C4" s="49">
        <v>13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56" t="s">
        <v>88</v>
      </c>
      <c r="H6" s="121">
        <f>SUM(N11:N11)</f>
        <v>0</v>
      </c>
      <c r="I6" s="122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45</v>
      </c>
      <c r="B10" s="49" t="s">
        <v>15</v>
      </c>
      <c r="C10" s="49" t="s">
        <v>16</v>
      </c>
      <c r="D10" s="49" t="s">
        <v>58</v>
      </c>
      <c r="E10" s="19" t="s">
        <v>62</v>
      </c>
      <c r="F10" s="52"/>
      <c r="G10" s="49" t="str">
        <f>"Nazwa handlowa /
"&amp;C10&amp;" / 
"&amp;D10</f>
        <v>Nazwa handlowa /
Dawka / 
Postać /Opakowanie</v>
      </c>
      <c r="H10" s="49" t="s">
        <v>61</v>
      </c>
      <c r="I10" s="49" t="str">
        <f>B10</f>
        <v>Skład</v>
      </c>
      <c r="J10" s="49" t="s">
        <v>95</v>
      </c>
      <c r="K10" s="49" t="s">
        <v>40</v>
      </c>
      <c r="L10" s="49" t="s">
        <v>41</v>
      </c>
      <c r="M10" s="59" t="s">
        <v>90</v>
      </c>
      <c r="N10" s="59" t="s">
        <v>91</v>
      </c>
    </row>
    <row r="11" spans="1:14" ht="45">
      <c r="A11" s="47" t="s">
        <v>2</v>
      </c>
      <c r="B11" s="1" t="s">
        <v>186</v>
      </c>
      <c r="C11" s="1" t="s">
        <v>138</v>
      </c>
      <c r="D11" s="1" t="s">
        <v>139</v>
      </c>
      <c r="E11" s="22">
        <v>400</v>
      </c>
      <c r="F11" s="52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2" s="87" customFormat="1" ht="69.75" customHeight="1">
      <c r="B13" s="123" t="s">
        <v>173</v>
      </c>
      <c r="C13" s="123"/>
      <c r="D13" s="123"/>
      <c r="E13" s="123"/>
      <c r="F13" s="123"/>
      <c r="L13" s="6"/>
    </row>
    <row r="14" spans="2:17" s="58" customFormat="1" ht="46.5" customHeight="1">
      <c r="B14" s="102" t="s">
        <v>89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4">
      <selection activeCell="B13" sqref="B13:F13"/>
    </sheetView>
  </sheetViews>
  <sheetFormatPr defaultColWidth="9.00390625" defaultRowHeight="12.75"/>
  <cols>
    <col min="1" max="1" width="5.375" style="87" customWidth="1"/>
    <col min="2" max="2" width="25.125" style="87" customWidth="1"/>
    <col min="3" max="3" width="19.375" style="87" customWidth="1"/>
    <col min="4" max="4" width="25.253906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14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SUM(N11:N12)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55" t="s">
        <v>2</v>
      </c>
      <c r="B11" s="53" t="s">
        <v>187</v>
      </c>
      <c r="C11" s="53" t="s">
        <v>140</v>
      </c>
      <c r="D11" s="53" t="s">
        <v>141</v>
      </c>
      <c r="E11" s="22">
        <v>150</v>
      </c>
      <c r="F11" s="89" t="s">
        <v>68</v>
      </c>
      <c r="G11" s="23" t="s">
        <v>66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45">
      <c r="A12" s="55" t="s">
        <v>3</v>
      </c>
      <c r="B12" s="53" t="s">
        <v>187</v>
      </c>
      <c r="C12" s="53" t="s">
        <v>142</v>
      </c>
      <c r="D12" s="53" t="s">
        <v>143</v>
      </c>
      <c r="E12" s="22">
        <v>1700</v>
      </c>
      <c r="F12" s="89" t="s">
        <v>68</v>
      </c>
      <c r="G12" s="23" t="s">
        <v>66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3" spans="1:14" ht="15">
      <c r="A13" s="76"/>
      <c r="B13" s="77"/>
      <c r="C13" s="77"/>
      <c r="D13" s="78"/>
      <c r="E13" s="79"/>
      <c r="F13" s="86"/>
      <c r="G13" s="80"/>
      <c r="H13" s="80"/>
      <c r="I13" s="80"/>
      <c r="J13" s="81"/>
      <c r="K13" s="80"/>
      <c r="L13" s="80"/>
      <c r="M13" s="80"/>
      <c r="N13" s="82"/>
    </row>
    <row r="14" spans="2:6" ht="177" customHeight="1">
      <c r="B14" s="125" t="s">
        <v>188</v>
      </c>
      <c r="C14" s="125"/>
      <c r="D14" s="125"/>
      <c r="E14" s="125"/>
      <c r="F14" s="125"/>
    </row>
    <row r="15" spans="2:6" ht="29.25" customHeight="1">
      <c r="B15" s="123" t="s">
        <v>144</v>
      </c>
      <c r="C15" s="123"/>
      <c r="D15" s="123"/>
      <c r="E15" s="123"/>
      <c r="F15" s="123"/>
    </row>
    <row r="16" spans="2:6" ht="46.5" customHeight="1">
      <c r="B16" s="102" t="s">
        <v>89</v>
      </c>
      <c r="C16" s="102"/>
      <c r="D16" s="102"/>
      <c r="E16" s="102"/>
      <c r="F16" s="102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6">
      <selection activeCell="H14" sqref="H14"/>
    </sheetView>
  </sheetViews>
  <sheetFormatPr defaultColWidth="9.00390625" defaultRowHeight="12.75"/>
  <cols>
    <col min="1" max="1" width="5.375" style="87" customWidth="1"/>
    <col min="2" max="2" width="25.125" style="87" customWidth="1"/>
    <col min="3" max="3" width="19.375" style="87" customWidth="1"/>
    <col min="4" max="4" width="25.253906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15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SUM(N11:N12)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55" t="s">
        <v>2</v>
      </c>
      <c r="B11" s="53" t="s">
        <v>187</v>
      </c>
      <c r="C11" s="53" t="s">
        <v>145</v>
      </c>
      <c r="D11" s="53" t="s">
        <v>146</v>
      </c>
      <c r="E11" s="22">
        <v>24</v>
      </c>
      <c r="F11" s="89" t="s">
        <v>68</v>
      </c>
      <c r="G11" s="23" t="s">
        <v>66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45">
      <c r="A12" s="55" t="s">
        <v>3</v>
      </c>
      <c r="B12" s="53" t="s">
        <v>187</v>
      </c>
      <c r="C12" s="53" t="s">
        <v>147</v>
      </c>
      <c r="D12" s="53" t="s">
        <v>148</v>
      </c>
      <c r="E12" s="22">
        <v>430</v>
      </c>
      <c r="F12" s="89" t="s">
        <v>68</v>
      </c>
      <c r="G12" s="23" t="s">
        <v>66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3" spans="1:14" ht="15">
      <c r="A13" s="76"/>
      <c r="B13" s="77"/>
      <c r="C13" s="77"/>
      <c r="D13" s="78"/>
      <c r="E13" s="79"/>
      <c r="F13" s="86"/>
      <c r="G13" s="80"/>
      <c r="H13" s="80"/>
      <c r="I13" s="80"/>
      <c r="J13" s="81"/>
      <c r="K13" s="80"/>
      <c r="L13" s="80"/>
      <c r="M13" s="80"/>
      <c r="N13" s="82"/>
    </row>
    <row r="14" spans="2:6" ht="203.25" customHeight="1">
      <c r="B14" s="125" t="s">
        <v>189</v>
      </c>
      <c r="C14" s="125"/>
      <c r="D14" s="125"/>
      <c r="E14" s="125"/>
      <c r="F14" s="125"/>
    </row>
    <row r="15" spans="2:6" ht="29.25" customHeight="1">
      <c r="B15" s="123" t="s">
        <v>144</v>
      </c>
      <c r="C15" s="123"/>
      <c r="D15" s="123"/>
      <c r="E15" s="123"/>
      <c r="F15" s="123"/>
    </row>
    <row r="16" spans="2:6" ht="46.5" customHeight="1">
      <c r="B16" s="102" t="s">
        <v>89</v>
      </c>
      <c r="C16" s="102"/>
      <c r="D16" s="102"/>
      <c r="E16" s="102"/>
      <c r="F16" s="102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view="pageBreakPreview" zoomScaleNormal="77" zoomScaleSheetLayoutView="100" zoomScalePageLayoutView="80" workbookViewId="0" topLeftCell="A1">
      <selection activeCell="B14" sqref="B14:F14"/>
    </sheetView>
  </sheetViews>
  <sheetFormatPr defaultColWidth="9.00390625" defaultRowHeight="12.75"/>
  <cols>
    <col min="1" max="1" width="5.375" style="2" customWidth="1"/>
    <col min="2" max="2" width="24.375" style="2" customWidth="1"/>
    <col min="3" max="3" width="15.625" style="2" customWidth="1"/>
    <col min="4" max="4" width="35.875" style="2" customWidth="1"/>
    <col min="5" max="5" width="7.625" style="4" customWidth="1"/>
    <col min="6" max="6" width="10.375" style="2" customWidth="1"/>
    <col min="7" max="7" width="30.625" style="2" customWidth="1"/>
    <col min="8" max="8" width="27.37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7" t="s">
        <v>14</v>
      </c>
      <c r="C4" s="8">
        <v>16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56" t="s">
        <v>88</v>
      </c>
      <c r="H6" s="121">
        <f>SUM(N11:N11)</f>
        <v>0</v>
      </c>
      <c r="I6" s="122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45</v>
      </c>
      <c r="B10" s="8" t="s">
        <v>15</v>
      </c>
      <c r="C10" s="8" t="s">
        <v>16</v>
      </c>
      <c r="D10" s="8" t="s">
        <v>64</v>
      </c>
      <c r="E10" s="19" t="s">
        <v>62</v>
      </c>
      <c r="F10" s="20"/>
      <c r="G10" s="8" t="str">
        <f>"Nazwa handlowa /
"&amp;C10&amp;" / 
"&amp;D10</f>
        <v>Nazwa handlowa /
Dawka / 
Postać/Opakowanie</v>
      </c>
      <c r="H10" s="8" t="s">
        <v>61</v>
      </c>
      <c r="I10" s="8" t="str">
        <f>B10</f>
        <v>Skład</v>
      </c>
      <c r="J10" s="8" t="s">
        <v>95</v>
      </c>
      <c r="K10" s="8" t="s">
        <v>40</v>
      </c>
      <c r="L10" s="8" t="s">
        <v>41</v>
      </c>
      <c r="M10" s="59" t="s">
        <v>90</v>
      </c>
      <c r="N10" s="59" t="s">
        <v>91</v>
      </c>
    </row>
    <row r="11" spans="1:14" ht="45">
      <c r="A11" s="21" t="s">
        <v>2</v>
      </c>
      <c r="B11" s="1" t="s">
        <v>149</v>
      </c>
      <c r="C11" s="1" t="s">
        <v>191</v>
      </c>
      <c r="D11" s="1" t="s">
        <v>190</v>
      </c>
      <c r="E11" s="22">
        <v>100</v>
      </c>
      <c r="F11" s="20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0" customFormat="1" ht="24.75" customHeight="1">
      <c r="B13" s="102" t="s">
        <v>150</v>
      </c>
      <c r="C13" s="102"/>
      <c r="D13" s="102"/>
      <c r="E13" s="102"/>
      <c r="F13" s="102"/>
      <c r="Q13" s="6"/>
    </row>
    <row r="14" spans="2:17" s="58" customFormat="1" ht="46.5" customHeight="1">
      <c r="B14" s="102" t="s">
        <v>89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25.125" style="87" customWidth="1"/>
    <col min="3" max="3" width="19.375" style="87" customWidth="1"/>
    <col min="4" max="4" width="25.253906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17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SUM(N11:N12)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55" t="s">
        <v>2</v>
      </c>
      <c r="B11" s="53" t="s">
        <v>151</v>
      </c>
      <c r="C11" s="53" t="s">
        <v>152</v>
      </c>
      <c r="D11" s="53" t="s">
        <v>153</v>
      </c>
      <c r="E11" s="22">
        <v>3600</v>
      </c>
      <c r="F11" s="89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55" t="s">
        <v>3</v>
      </c>
      <c r="B12" s="53" t="s">
        <v>154</v>
      </c>
      <c r="C12" s="53" t="s">
        <v>155</v>
      </c>
      <c r="D12" s="53" t="s">
        <v>156</v>
      </c>
      <c r="E12" s="22">
        <v>500</v>
      </c>
      <c r="F12" s="89" t="s">
        <v>67</v>
      </c>
      <c r="G12" s="23" t="s">
        <v>66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1:14" ht="15">
      <c r="A13" s="76"/>
      <c r="B13" s="77"/>
      <c r="C13" s="77"/>
      <c r="D13" s="78"/>
      <c r="E13" s="79"/>
      <c r="F13" s="86"/>
      <c r="G13" s="80"/>
      <c r="H13" s="80"/>
      <c r="I13" s="80"/>
      <c r="J13" s="81"/>
      <c r="K13" s="80"/>
      <c r="L13" s="80"/>
      <c r="M13" s="80"/>
      <c r="N13" s="82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25.125" style="87" customWidth="1"/>
    <col min="3" max="3" width="19.375" style="87" customWidth="1"/>
    <col min="4" max="4" width="25.253906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18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SUM(N11:N14)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55" t="s">
        <v>2</v>
      </c>
      <c r="B11" s="53" t="s">
        <v>165</v>
      </c>
      <c r="C11" s="53" t="s">
        <v>157</v>
      </c>
      <c r="D11" s="53" t="s">
        <v>158</v>
      </c>
      <c r="E11" s="22">
        <v>100</v>
      </c>
      <c r="F11" s="89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55" t="s">
        <v>3</v>
      </c>
      <c r="B12" s="53" t="s">
        <v>171</v>
      </c>
      <c r="C12" s="53" t="s">
        <v>159</v>
      </c>
      <c r="D12" s="53" t="s">
        <v>158</v>
      </c>
      <c r="E12" s="22">
        <v>4500</v>
      </c>
      <c r="F12" s="89" t="s">
        <v>67</v>
      </c>
      <c r="G12" s="23" t="s">
        <v>66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1:14" ht="45">
      <c r="A13" s="55" t="s">
        <v>4</v>
      </c>
      <c r="B13" s="53" t="s">
        <v>160</v>
      </c>
      <c r="C13" s="53" t="s">
        <v>161</v>
      </c>
      <c r="D13" s="53" t="s">
        <v>158</v>
      </c>
      <c r="E13" s="22">
        <v>2500</v>
      </c>
      <c r="F13" s="89" t="s">
        <v>67</v>
      </c>
      <c r="G13" s="23" t="s">
        <v>66</v>
      </c>
      <c r="H13" s="23"/>
      <c r="I13" s="23"/>
      <c r="J13" s="24"/>
      <c r="K13" s="23"/>
      <c r="L13" s="23" t="str">
        <f>IF(K13=0,"0,00",IF(K13&gt;0,ROUND(E13/K13,2)))</f>
        <v>0,00</v>
      </c>
      <c r="M13" s="23"/>
      <c r="N13" s="25">
        <f>ROUND(L13*ROUND(M13,2),2)</f>
        <v>0</v>
      </c>
    </row>
    <row r="14" spans="1:14" ht="45">
      <c r="A14" s="55" t="s">
        <v>5</v>
      </c>
      <c r="B14" s="53" t="s">
        <v>162</v>
      </c>
      <c r="C14" s="53" t="s">
        <v>163</v>
      </c>
      <c r="D14" s="53" t="s">
        <v>164</v>
      </c>
      <c r="E14" s="22">
        <v>7200</v>
      </c>
      <c r="F14" s="89" t="s">
        <v>67</v>
      </c>
      <c r="G14" s="23" t="s">
        <v>66</v>
      </c>
      <c r="H14" s="23"/>
      <c r="I14" s="23"/>
      <c r="J14" s="24"/>
      <c r="K14" s="23"/>
      <c r="L14" s="23" t="str">
        <f>IF(K14=0,"0,00",IF(K14&gt;0,ROUND(E14/K14,2)))</f>
        <v>0,00</v>
      </c>
      <c r="M14" s="23"/>
      <c r="N14" s="25">
        <f>ROUND(L14*ROUND(M14,2),2)</f>
        <v>0</v>
      </c>
    </row>
    <row r="15" spans="1:14" ht="15">
      <c r="A15" s="76"/>
      <c r="B15" s="77"/>
      <c r="C15" s="77"/>
      <c r="D15" s="78"/>
      <c r="E15" s="79"/>
      <c r="F15" s="86"/>
      <c r="G15" s="80"/>
      <c r="H15" s="80"/>
      <c r="I15" s="80"/>
      <c r="J15" s="81"/>
      <c r="K15" s="80"/>
      <c r="L15" s="80"/>
      <c r="M15" s="80"/>
      <c r="N15" s="82"/>
    </row>
    <row r="16" spans="1:14" ht="25.5" customHeight="1">
      <c r="A16" s="76"/>
      <c r="B16" s="126" t="s">
        <v>144</v>
      </c>
      <c r="C16" s="126"/>
      <c r="D16" s="126"/>
      <c r="E16" s="126"/>
      <c r="F16" s="126"/>
      <c r="G16" s="80"/>
      <c r="H16" s="80"/>
      <c r="I16" s="80"/>
      <c r="J16" s="81"/>
      <c r="K16" s="80"/>
      <c r="L16" s="80"/>
      <c r="M16" s="80"/>
      <c r="N16" s="82"/>
    </row>
    <row r="17" spans="2:6" ht="46.5" customHeight="1">
      <c r="B17" s="102" t="s">
        <v>89</v>
      </c>
      <c r="C17" s="102"/>
      <c r="D17" s="102"/>
      <c r="E17" s="102"/>
      <c r="F17" s="102"/>
    </row>
  </sheetData>
  <sheetProtection/>
  <mergeCells count="4">
    <mergeCell ref="G2:I2"/>
    <mergeCell ref="H6:I6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22.375" style="87" customWidth="1"/>
    <col min="3" max="3" width="16.25390625" style="87" customWidth="1"/>
    <col min="4" max="4" width="24.375" style="87" customWidth="1"/>
    <col min="5" max="5" width="12.25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6.7539062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1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SUM(N11:N11)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65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85" t="s">
        <v>2</v>
      </c>
      <c r="B11" s="53" t="s">
        <v>174</v>
      </c>
      <c r="C11" s="53" t="s">
        <v>92</v>
      </c>
      <c r="D11" s="53" t="s">
        <v>103</v>
      </c>
      <c r="E11" s="22">
        <v>70</v>
      </c>
      <c r="F11" s="89" t="s">
        <v>68</v>
      </c>
      <c r="G11" s="23" t="s">
        <v>66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1" ht="63.75" customHeight="1">
      <c r="B13" s="123" t="s">
        <v>173</v>
      </c>
      <c r="C13" s="123"/>
      <c r="D13" s="123"/>
      <c r="E13" s="123"/>
      <c r="F13" s="123"/>
      <c r="G13" s="124"/>
      <c r="H13" s="124"/>
      <c r="I13" s="124"/>
      <c r="J13" s="124"/>
      <c r="K13" s="124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5">
    <mergeCell ref="G2:I2"/>
    <mergeCell ref="H6:I6"/>
    <mergeCell ref="B13:F13"/>
    <mergeCell ref="B14:F14"/>
    <mergeCell ref="G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34.25390625" style="87" customWidth="1"/>
    <col min="3" max="3" width="14.25390625" style="87" customWidth="1"/>
    <col min="4" max="4" width="26.1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25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19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SUM(N11:N11)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169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Wymiary / 
Postać /Opakowanie</v>
      </c>
      <c r="H10" s="84" t="s">
        <v>170</v>
      </c>
      <c r="I10" s="84" t="str">
        <f>B10</f>
        <v>Skład</v>
      </c>
      <c r="J10" s="84" t="s">
        <v>172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210">
      <c r="A11" s="55" t="s">
        <v>2</v>
      </c>
      <c r="B11" s="53" t="s">
        <v>166</v>
      </c>
      <c r="C11" s="53" t="s">
        <v>167</v>
      </c>
      <c r="D11" s="53" t="s">
        <v>168</v>
      </c>
      <c r="E11" s="22">
        <v>500</v>
      </c>
      <c r="F11" s="89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15">
      <c r="A12" s="76"/>
      <c r="B12" s="77"/>
      <c r="C12" s="77"/>
      <c r="D12" s="78"/>
      <c r="E12" s="79"/>
      <c r="F12" s="86"/>
      <c r="G12" s="80"/>
      <c r="H12" s="80"/>
      <c r="I12" s="80"/>
      <c r="J12" s="81"/>
      <c r="K12" s="80"/>
      <c r="L12" s="80"/>
      <c r="M12" s="80"/>
      <c r="N12" s="82"/>
    </row>
    <row r="13" spans="2:6" ht="46.5" customHeight="1">
      <c r="B13" s="102" t="s">
        <v>89</v>
      </c>
      <c r="C13" s="102"/>
      <c r="D13" s="102"/>
      <c r="E13" s="102"/>
      <c r="F13" s="10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25.125" style="87" customWidth="1"/>
    <col min="3" max="3" width="19.375" style="87" customWidth="1"/>
    <col min="4" max="4" width="25.25390625" style="87" customWidth="1"/>
    <col min="5" max="5" width="9.00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2.87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2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SUM(N11:N11)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62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 t="s">
        <v>40</v>
      </c>
      <c r="L10" s="84" t="s">
        <v>41</v>
      </c>
      <c r="M10" s="84" t="s">
        <v>90</v>
      </c>
      <c r="N10" s="84" t="s">
        <v>91</v>
      </c>
    </row>
    <row r="11" spans="1:14" ht="45">
      <c r="A11" s="55" t="s">
        <v>2</v>
      </c>
      <c r="B11" s="53" t="s">
        <v>175</v>
      </c>
      <c r="C11" s="53" t="s">
        <v>104</v>
      </c>
      <c r="D11" s="53" t="s">
        <v>93</v>
      </c>
      <c r="E11" s="22">
        <v>720</v>
      </c>
      <c r="F11" s="89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7" ht="61.5" customHeight="1">
      <c r="B13" s="123" t="s">
        <v>173</v>
      </c>
      <c r="C13" s="123"/>
      <c r="D13" s="123"/>
      <c r="E13" s="123"/>
      <c r="F13" s="123"/>
      <c r="L13" s="6"/>
      <c r="Q13" s="87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B13" sqref="B13:F13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56" t="s">
        <v>88</v>
      </c>
      <c r="H6" s="121">
        <f>SUM(N11:N11)</f>
        <v>0</v>
      </c>
      <c r="I6" s="122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45</v>
      </c>
      <c r="B10" s="8" t="s">
        <v>15</v>
      </c>
      <c r="C10" s="8" t="s">
        <v>16</v>
      </c>
      <c r="D10" s="8" t="s">
        <v>58</v>
      </c>
      <c r="E10" s="19" t="s">
        <v>65</v>
      </c>
      <c r="F10" s="20"/>
      <c r="G10" s="8" t="str">
        <f>"Nazwa handlowa /
"&amp;C10&amp;" / 
"&amp;D10</f>
        <v>Nazwa handlowa /
Dawka / 
Postać /Opakowanie</v>
      </c>
      <c r="H10" s="8" t="s">
        <v>61</v>
      </c>
      <c r="I10" s="8" t="str">
        <f>B10</f>
        <v>Skład</v>
      </c>
      <c r="J10" s="8" t="s">
        <v>95</v>
      </c>
      <c r="K10" s="8" t="s">
        <v>40</v>
      </c>
      <c r="L10" s="8" t="s">
        <v>41</v>
      </c>
      <c r="M10" s="59" t="s">
        <v>90</v>
      </c>
      <c r="N10" s="59" t="s">
        <v>91</v>
      </c>
    </row>
    <row r="11" spans="1:14" ht="45">
      <c r="A11" s="21" t="s">
        <v>2</v>
      </c>
      <c r="B11" s="53" t="s">
        <v>176</v>
      </c>
      <c r="C11" s="53" t="s">
        <v>105</v>
      </c>
      <c r="D11" s="53" t="s">
        <v>106</v>
      </c>
      <c r="E11" s="22">
        <v>110</v>
      </c>
      <c r="F11" s="20" t="s">
        <v>68</v>
      </c>
      <c r="G11" s="23" t="s">
        <v>66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7" ht="72.75" customHeight="1">
      <c r="B13" s="123" t="s">
        <v>173</v>
      </c>
      <c r="C13" s="123"/>
      <c r="D13" s="123"/>
      <c r="E13" s="123"/>
      <c r="F13" s="123"/>
      <c r="L13" s="6"/>
      <c r="Q13" s="2"/>
    </row>
    <row r="14" spans="2:17" s="58" customFormat="1" ht="46.5" customHeight="1">
      <c r="B14" s="102" t="s">
        <v>89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B13" sqref="B13:F13"/>
    </sheetView>
  </sheetViews>
  <sheetFormatPr defaultColWidth="9.00390625" defaultRowHeight="12.75"/>
  <cols>
    <col min="1" max="1" width="5.375" style="87" customWidth="1"/>
    <col min="2" max="2" width="22.375" style="87" customWidth="1"/>
    <col min="3" max="3" width="16.25390625" style="87" customWidth="1"/>
    <col min="4" max="4" width="24.375" style="87" customWidth="1"/>
    <col min="5" max="5" width="12.25390625" style="4" customWidth="1"/>
    <col min="6" max="6" width="10.75390625" style="87" customWidth="1"/>
    <col min="7" max="7" width="36.125" style="87" customWidth="1"/>
    <col min="8" max="8" width="30.25390625" style="87" customWidth="1"/>
    <col min="9" max="9" width="17.625" style="87" customWidth="1"/>
    <col min="10" max="10" width="26.75390625" style="87" customWidth="1"/>
    <col min="11" max="11" width="16.125" style="87" hidden="1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6" customWidth="1"/>
    <col min="18" max="18" width="15.875" style="87" customWidth="1"/>
    <col min="19" max="20" width="14.25390625" style="87" customWidth="1"/>
    <col min="21" max="16384" width="9.125" style="87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88" t="s">
        <v>14</v>
      </c>
      <c r="C4" s="84">
        <v>4</v>
      </c>
      <c r="D4" s="9"/>
      <c r="E4" s="10"/>
      <c r="F4" s="86"/>
      <c r="G4" s="12" t="s">
        <v>18</v>
      </c>
      <c r="H4" s="86"/>
      <c r="I4" s="9"/>
      <c r="J4" s="86"/>
      <c r="K4" s="86"/>
      <c r="L4" s="86"/>
      <c r="M4" s="86"/>
      <c r="N4" s="86"/>
      <c r="Q4" s="87"/>
    </row>
    <row r="5" spans="2:17" ht="15">
      <c r="B5" s="88"/>
      <c r="C5" s="9"/>
      <c r="D5" s="9"/>
      <c r="E5" s="10"/>
      <c r="F5" s="86"/>
      <c r="G5" s="12"/>
      <c r="H5" s="86"/>
      <c r="I5" s="9"/>
      <c r="J5" s="86"/>
      <c r="K5" s="86"/>
      <c r="L5" s="86"/>
      <c r="M5" s="86"/>
      <c r="N5" s="86"/>
      <c r="Q5" s="87"/>
    </row>
    <row r="6" spans="1:17" ht="15">
      <c r="A6" s="88"/>
      <c r="B6" s="88"/>
      <c r="C6" s="13"/>
      <c r="D6" s="13"/>
      <c r="E6" s="14"/>
      <c r="F6" s="86"/>
      <c r="G6" s="83" t="s">
        <v>88</v>
      </c>
      <c r="H6" s="121">
        <f>SUM(N11:N11)</f>
        <v>0</v>
      </c>
      <c r="I6" s="122"/>
      <c r="Q6" s="87"/>
    </row>
    <row r="7" spans="1:17" ht="15">
      <c r="A7" s="88"/>
      <c r="C7" s="86"/>
      <c r="D7" s="86"/>
      <c r="E7" s="14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87"/>
    </row>
    <row r="9" spans="2:17" ht="15">
      <c r="B9" s="88"/>
      <c r="E9" s="18"/>
      <c r="Q9" s="87"/>
    </row>
    <row r="10" spans="1:14" s="88" customFormat="1" ht="74.25" customHeight="1">
      <c r="A10" s="84" t="s">
        <v>45</v>
      </c>
      <c r="B10" s="84" t="s">
        <v>15</v>
      </c>
      <c r="C10" s="84" t="s">
        <v>16</v>
      </c>
      <c r="D10" s="84" t="s">
        <v>58</v>
      </c>
      <c r="E10" s="19" t="s">
        <v>65</v>
      </c>
      <c r="F10" s="89"/>
      <c r="G10" s="84" t="str">
        <f>"Nazwa handlowa /
"&amp;C10&amp;" / 
"&amp;D10</f>
        <v>Nazwa handlowa /
Dawka / 
Postać /Opakowanie</v>
      </c>
      <c r="H10" s="84" t="s">
        <v>61</v>
      </c>
      <c r="I10" s="84" t="str">
        <f>B10</f>
        <v>Skład</v>
      </c>
      <c r="J10" s="84" t="s">
        <v>95</v>
      </c>
      <c r="K10" s="84"/>
      <c r="L10" s="84" t="s">
        <v>112</v>
      </c>
      <c r="M10" s="90" t="s">
        <v>177</v>
      </c>
      <c r="N10" s="84" t="s">
        <v>91</v>
      </c>
    </row>
    <row r="11" spans="1:14" ht="150">
      <c r="A11" s="85" t="s">
        <v>2</v>
      </c>
      <c r="B11" s="53" t="s">
        <v>178</v>
      </c>
      <c r="C11" s="53" t="s">
        <v>107</v>
      </c>
      <c r="D11" s="53" t="s">
        <v>108</v>
      </c>
      <c r="E11" s="22">
        <v>250</v>
      </c>
      <c r="F11" s="89" t="s">
        <v>109</v>
      </c>
      <c r="G11" s="23" t="s">
        <v>110</v>
      </c>
      <c r="H11" s="23"/>
      <c r="I11" s="23"/>
      <c r="J11" s="24" t="s">
        <v>111</v>
      </c>
      <c r="K11" s="23"/>
      <c r="L11" s="23"/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7" ht="66" customHeight="1">
      <c r="B13" s="123" t="s">
        <v>173</v>
      </c>
      <c r="C13" s="123"/>
      <c r="D13" s="123"/>
      <c r="E13" s="123"/>
      <c r="F13" s="123"/>
      <c r="L13" s="6"/>
      <c r="Q13" s="87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4" customWidth="1"/>
    <col min="2" max="2" width="25.125" style="64" customWidth="1"/>
    <col min="3" max="3" width="19.375" style="64" customWidth="1"/>
    <col min="4" max="4" width="25.25390625" style="64" customWidth="1"/>
    <col min="5" max="5" width="9.00390625" style="4" customWidth="1"/>
    <col min="6" max="6" width="10.75390625" style="64" customWidth="1"/>
    <col min="7" max="7" width="36.125" style="64" customWidth="1"/>
    <col min="8" max="8" width="30.25390625" style="64" customWidth="1"/>
    <col min="9" max="9" width="17.625" style="64" customWidth="1"/>
    <col min="10" max="10" width="22.875" style="64" customWidth="1"/>
    <col min="11" max="11" width="16.125" style="64" customWidth="1"/>
    <col min="12" max="12" width="15.75390625" style="64" customWidth="1"/>
    <col min="13" max="14" width="16.00390625" style="64" customWidth="1"/>
    <col min="15" max="15" width="8.00390625" style="64" customWidth="1"/>
    <col min="16" max="16" width="15.875" style="64" customWidth="1"/>
    <col min="17" max="17" width="15.875" style="6" customWidth="1"/>
    <col min="18" max="18" width="15.875" style="64" customWidth="1"/>
    <col min="19" max="20" width="14.25390625" style="64" customWidth="1"/>
    <col min="21" max="21" width="15.25390625" style="64" customWidth="1"/>
    <col min="22" max="16384" width="9.125" style="64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61" t="s">
        <v>14</v>
      </c>
      <c r="C4" s="66">
        <v>5</v>
      </c>
      <c r="D4" s="9"/>
      <c r="E4" s="10"/>
      <c r="F4" s="63"/>
      <c r="G4" s="12" t="s">
        <v>18</v>
      </c>
      <c r="H4" s="63"/>
      <c r="I4" s="9"/>
      <c r="J4" s="63"/>
      <c r="K4" s="63"/>
      <c r="L4" s="63"/>
      <c r="M4" s="63"/>
      <c r="N4" s="63"/>
      <c r="Q4" s="64"/>
    </row>
    <row r="5" spans="2:17" ht="15">
      <c r="B5" s="61"/>
      <c r="C5" s="9"/>
      <c r="D5" s="9"/>
      <c r="E5" s="10"/>
      <c r="F5" s="63"/>
      <c r="G5" s="12"/>
      <c r="H5" s="63"/>
      <c r="I5" s="9"/>
      <c r="J5" s="63"/>
      <c r="K5" s="63"/>
      <c r="L5" s="63"/>
      <c r="M5" s="63"/>
      <c r="N5" s="63"/>
      <c r="Q5" s="64"/>
    </row>
    <row r="6" spans="1:17" ht="15">
      <c r="A6" s="61"/>
      <c r="B6" s="61"/>
      <c r="C6" s="13"/>
      <c r="D6" s="13"/>
      <c r="E6" s="14"/>
      <c r="F6" s="63"/>
      <c r="G6" s="65" t="s">
        <v>88</v>
      </c>
      <c r="H6" s="121">
        <f>SUM(N11:N11)</f>
        <v>0</v>
      </c>
      <c r="I6" s="122"/>
      <c r="Q6" s="64"/>
    </row>
    <row r="7" spans="1:17" ht="15">
      <c r="A7" s="61"/>
      <c r="C7" s="63"/>
      <c r="D7" s="63"/>
      <c r="E7" s="14"/>
      <c r="F7" s="63"/>
      <c r="G7" s="63"/>
      <c r="H7" s="63"/>
      <c r="I7" s="63"/>
      <c r="J7" s="63"/>
      <c r="K7" s="63"/>
      <c r="L7" s="63"/>
      <c r="Q7" s="64"/>
    </row>
    <row r="8" spans="1:17" ht="15">
      <c r="A8" s="61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64"/>
    </row>
    <row r="9" spans="2:17" ht="15">
      <c r="B9" s="61"/>
      <c r="E9" s="18"/>
      <c r="Q9" s="64"/>
    </row>
    <row r="10" spans="1:14" s="61" customFormat="1" ht="74.25" customHeight="1">
      <c r="A10" s="66" t="s">
        <v>45</v>
      </c>
      <c r="B10" s="66" t="s">
        <v>15</v>
      </c>
      <c r="C10" s="66" t="s">
        <v>16</v>
      </c>
      <c r="D10" s="66" t="s">
        <v>58</v>
      </c>
      <c r="E10" s="19" t="s">
        <v>62</v>
      </c>
      <c r="F10" s="62"/>
      <c r="G10" s="66" t="str">
        <f>"Nazwa handlowa /
"&amp;C10&amp;" / 
"&amp;D10</f>
        <v>Nazwa handlowa /
Dawka / 
Postać /Opakowanie</v>
      </c>
      <c r="H10" s="66" t="s">
        <v>61</v>
      </c>
      <c r="I10" s="66" t="str">
        <f>B10</f>
        <v>Skład</v>
      </c>
      <c r="J10" s="66" t="s">
        <v>95</v>
      </c>
      <c r="K10" s="66" t="s">
        <v>40</v>
      </c>
      <c r="L10" s="66" t="s">
        <v>41</v>
      </c>
      <c r="M10" s="66" t="s">
        <v>90</v>
      </c>
      <c r="N10" s="66" t="s">
        <v>91</v>
      </c>
    </row>
    <row r="11" spans="1:14" ht="45">
      <c r="A11" s="55" t="s">
        <v>2</v>
      </c>
      <c r="B11" s="53" t="s">
        <v>179</v>
      </c>
      <c r="C11" s="53" t="s">
        <v>113</v>
      </c>
      <c r="D11" s="53" t="s">
        <v>114</v>
      </c>
      <c r="E11" s="22">
        <v>400</v>
      </c>
      <c r="F11" s="62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7" ht="67.5" customHeight="1">
      <c r="B13" s="123" t="s">
        <v>173</v>
      </c>
      <c r="C13" s="123"/>
      <c r="D13" s="123"/>
      <c r="E13" s="123"/>
      <c r="F13" s="123"/>
      <c r="L13" s="6"/>
      <c r="Q13" s="64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4" customWidth="1"/>
    <col min="2" max="2" width="25.125" style="64" customWidth="1"/>
    <col min="3" max="3" width="19.375" style="64" customWidth="1"/>
    <col min="4" max="4" width="25.25390625" style="64" customWidth="1"/>
    <col min="5" max="5" width="9.00390625" style="4" customWidth="1"/>
    <col min="6" max="6" width="10.75390625" style="64" customWidth="1"/>
    <col min="7" max="7" width="36.125" style="64" customWidth="1"/>
    <col min="8" max="8" width="30.25390625" style="64" customWidth="1"/>
    <col min="9" max="9" width="17.625" style="64" customWidth="1"/>
    <col min="10" max="10" width="22.875" style="64" customWidth="1"/>
    <col min="11" max="11" width="16.125" style="64" customWidth="1"/>
    <col min="12" max="12" width="15.75390625" style="64" customWidth="1"/>
    <col min="13" max="14" width="16.00390625" style="64" customWidth="1"/>
    <col min="15" max="15" width="8.00390625" style="64" customWidth="1"/>
    <col min="16" max="16" width="15.875" style="64" customWidth="1"/>
    <col min="17" max="17" width="15.875" style="6" customWidth="1"/>
    <col min="18" max="18" width="15.875" style="64" customWidth="1"/>
    <col min="19" max="20" width="14.25390625" style="64" customWidth="1"/>
    <col min="21" max="21" width="15.25390625" style="64" customWidth="1"/>
    <col min="22" max="16384" width="9.125" style="64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61" t="s">
        <v>14</v>
      </c>
      <c r="C4" s="66">
        <v>6</v>
      </c>
      <c r="D4" s="9"/>
      <c r="E4" s="10"/>
      <c r="F4" s="63"/>
      <c r="G4" s="12" t="s">
        <v>18</v>
      </c>
      <c r="H4" s="63"/>
      <c r="I4" s="9"/>
      <c r="J4" s="63"/>
      <c r="K4" s="63"/>
      <c r="L4" s="63"/>
      <c r="M4" s="63"/>
      <c r="N4" s="63"/>
      <c r="Q4" s="64"/>
    </row>
    <row r="5" spans="2:17" ht="15">
      <c r="B5" s="61"/>
      <c r="C5" s="9"/>
      <c r="D5" s="9"/>
      <c r="E5" s="10"/>
      <c r="F5" s="63"/>
      <c r="G5" s="12"/>
      <c r="H5" s="63"/>
      <c r="I5" s="9"/>
      <c r="J5" s="63"/>
      <c r="K5" s="63"/>
      <c r="L5" s="63"/>
      <c r="M5" s="63"/>
      <c r="N5" s="63"/>
      <c r="Q5" s="64"/>
    </row>
    <row r="6" spans="1:17" ht="15">
      <c r="A6" s="61"/>
      <c r="B6" s="61"/>
      <c r="C6" s="13"/>
      <c r="D6" s="13"/>
      <c r="E6" s="14"/>
      <c r="F6" s="63"/>
      <c r="G6" s="65" t="s">
        <v>88</v>
      </c>
      <c r="H6" s="121">
        <f>SUM(N11:N11)</f>
        <v>0</v>
      </c>
      <c r="I6" s="122"/>
      <c r="Q6" s="64"/>
    </row>
    <row r="7" spans="1:17" ht="15">
      <c r="A7" s="61"/>
      <c r="C7" s="63"/>
      <c r="D7" s="63"/>
      <c r="E7" s="14"/>
      <c r="F7" s="63"/>
      <c r="G7" s="63"/>
      <c r="H7" s="63"/>
      <c r="I7" s="63"/>
      <c r="J7" s="63"/>
      <c r="K7" s="63"/>
      <c r="L7" s="63"/>
      <c r="Q7" s="64"/>
    </row>
    <row r="8" spans="1:17" ht="15">
      <c r="A8" s="61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64"/>
    </row>
    <row r="9" spans="2:17" ht="15">
      <c r="B9" s="61"/>
      <c r="E9" s="18"/>
      <c r="Q9" s="64"/>
    </row>
    <row r="10" spans="1:14" s="61" customFormat="1" ht="74.25" customHeight="1">
      <c r="A10" s="66" t="s">
        <v>45</v>
      </c>
      <c r="B10" s="66" t="s">
        <v>15</v>
      </c>
      <c r="C10" s="66" t="s">
        <v>16</v>
      </c>
      <c r="D10" s="66" t="s">
        <v>58</v>
      </c>
      <c r="E10" s="19" t="s">
        <v>62</v>
      </c>
      <c r="F10" s="62"/>
      <c r="G10" s="66" t="str">
        <f>"Nazwa handlowa /
"&amp;C10&amp;" / 
"&amp;D10</f>
        <v>Nazwa handlowa /
Dawka / 
Postać /Opakowanie</v>
      </c>
      <c r="H10" s="66" t="s">
        <v>61</v>
      </c>
      <c r="I10" s="66" t="str">
        <f>B10</f>
        <v>Skład</v>
      </c>
      <c r="J10" s="66" t="s">
        <v>95</v>
      </c>
      <c r="K10" s="66" t="s">
        <v>40</v>
      </c>
      <c r="L10" s="66" t="s">
        <v>41</v>
      </c>
      <c r="M10" s="66" t="s">
        <v>90</v>
      </c>
      <c r="N10" s="66" t="s">
        <v>91</v>
      </c>
    </row>
    <row r="11" spans="1:14" ht="45">
      <c r="A11" s="55" t="s">
        <v>2</v>
      </c>
      <c r="B11" s="53" t="s">
        <v>180</v>
      </c>
      <c r="C11" s="53" t="s">
        <v>115</v>
      </c>
      <c r="D11" s="53" t="s">
        <v>116</v>
      </c>
      <c r="E11" s="22">
        <v>400</v>
      </c>
      <c r="F11" s="62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2" s="87" customFormat="1" ht="69" customHeight="1">
      <c r="B13" s="123" t="s">
        <v>173</v>
      </c>
      <c r="C13" s="123"/>
      <c r="D13" s="123"/>
      <c r="E13" s="123"/>
      <c r="F13" s="123"/>
      <c r="L13" s="6"/>
    </row>
    <row r="14" spans="2:6" ht="46.5" customHeight="1">
      <c r="B14" s="102" t="s">
        <v>89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9.375" style="41" customWidth="1"/>
    <col min="4" max="4" width="25.25390625" style="41" customWidth="1"/>
    <col min="5" max="5" width="9.00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2.87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46" t="s">
        <v>14</v>
      </c>
      <c r="C4" s="43">
        <v>7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56" t="s">
        <v>88</v>
      </c>
      <c r="H6" s="121">
        <f>SUM(N11:N11)</f>
        <v>0</v>
      </c>
      <c r="I6" s="122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62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95</v>
      </c>
      <c r="K10" s="43" t="s">
        <v>40</v>
      </c>
      <c r="L10" s="43" t="s">
        <v>41</v>
      </c>
      <c r="M10" s="59" t="s">
        <v>90</v>
      </c>
      <c r="N10" s="59" t="s">
        <v>91</v>
      </c>
    </row>
    <row r="11" spans="1:14" ht="45">
      <c r="A11" s="55" t="s">
        <v>2</v>
      </c>
      <c r="B11" s="53" t="s">
        <v>181</v>
      </c>
      <c r="C11" s="53" t="s">
        <v>117</v>
      </c>
      <c r="D11" s="53" t="s">
        <v>118</v>
      </c>
      <c r="E11" s="22">
        <v>1500</v>
      </c>
      <c r="F11" s="54" t="s">
        <v>67</v>
      </c>
      <c r="G11" s="23" t="s">
        <v>66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2:4" ht="15">
      <c r="B12" s="60"/>
      <c r="C12" s="60"/>
      <c r="D12" s="60"/>
    </row>
    <row r="13" spans="2:17" ht="71.25" customHeight="1">
      <c r="B13" s="123" t="s">
        <v>173</v>
      </c>
      <c r="C13" s="123"/>
      <c r="D13" s="123"/>
      <c r="E13" s="123"/>
      <c r="F13" s="123"/>
      <c r="L13" s="6"/>
      <c r="Q13" s="41"/>
    </row>
    <row r="14" spans="2:17" s="58" customFormat="1" ht="46.5" customHeight="1">
      <c r="B14" s="102" t="s">
        <v>89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hidden="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DFP.271.88.2022.LS</v>
      </c>
      <c r="N1" s="5" t="s">
        <v>60</v>
      </c>
      <c r="S1" s="3"/>
      <c r="T1" s="3"/>
    </row>
    <row r="2" spans="7:9" ht="15">
      <c r="G2" s="102"/>
      <c r="H2" s="102"/>
      <c r="I2" s="102"/>
    </row>
    <row r="3" ht="15">
      <c r="N3" s="5" t="s">
        <v>63</v>
      </c>
    </row>
    <row r="4" spans="2:17" ht="15">
      <c r="B4" s="46" t="s">
        <v>14</v>
      </c>
      <c r="C4" s="43">
        <v>8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56" t="s">
        <v>88</v>
      </c>
      <c r="H6" s="121">
        <f>SUM(N11:N11)</f>
        <v>0</v>
      </c>
      <c r="I6" s="122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100.5" customHeight="1">
      <c r="A10" s="43" t="s">
        <v>45</v>
      </c>
      <c r="B10" s="43" t="s">
        <v>15</v>
      </c>
      <c r="C10" s="43" t="s">
        <v>16</v>
      </c>
      <c r="D10" s="43" t="s">
        <v>58</v>
      </c>
      <c r="E10" s="19" t="s">
        <v>62</v>
      </c>
      <c r="F10" s="20"/>
      <c r="G10" s="43" t="str">
        <f>"Nazwa handlowa /
"&amp;C10&amp;" / 
"&amp;D10</f>
        <v>Nazwa handlowa /
Dawka / 
Postać /Opakowanie</v>
      </c>
      <c r="H10" s="43" t="s">
        <v>61</v>
      </c>
      <c r="I10" s="43" t="str">
        <f>B10</f>
        <v>Skład</v>
      </c>
      <c r="J10" s="43" t="s">
        <v>95</v>
      </c>
      <c r="K10" s="43"/>
      <c r="L10" s="43" t="s">
        <v>123</v>
      </c>
      <c r="M10" s="90" t="s">
        <v>182</v>
      </c>
      <c r="N10" s="59" t="s">
        <v>91</v>
      </c>
    </row>
    <row r="11" spans="1:14" ht="150">
      <c r="A11" s="44" t="s">
        <v>2</v>
      </c>
      <c r="B11" s="1" t="s">
        <v>183</v>
      </c>
      <c r="C11" s="1" t="s">
        <v>119</v>
      </c>
      <c r="D11" s="1" t="s">
        <v>120</v>
      </c>
      <c r="E11" s="22">
        <v>300</v>
      </c>
      <c r="F11" s="75" t="s">
        <v>68</v>
      </c>
      <c r="G11" s="23" t="s">
        <v>121</v>
      </c>
      <c r="H11" s="23"/>
      <c r="I11" s="23"/>
      <c r="J11" s="24" t="s">
        <v>122</v>
      </c>
      <c r="K11" s="23"/>
      <c r="L11" s="23"/>
      <c r="M11" s="23"/>
      <c r="N11" s="25">
        <f>ROUND(L11*ROUND(M11,2),2)</f>
        <v>0</v>
      </c>
    </row>
    <row r="13" spans="2:12" s="87" customFormat="1" ht="67.5" customHeight="1">
      <c r="B13" s="123" t="s">
        <v>173</v>
      </c>
      <c r="C13" s="123"/>
      <c r="D13" s="123"/>
      <c r="E13" s="123"/>
      <c r="F13" s="123"/>
      <c r="L13" s="6"/>
    </row>
    <row r="14" spans="2:17" s="58" customFormat="1" ht="46.5" customHeight="1">
      <c r="B14" s="102" t="s">
        <v>89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2022-07-20T07:06:32Z</dcterms:modified>
  <cp:category/>
  <cp:version/>
  <cp:contentType/>
  <cp:contentStatus/>
</cp:coreProperties>
</file>