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Wymiana-SOA\Gaz\Gaz - unijne\"/>
    </mc:Choice>
  </mc:AlternateContent>
  <bookViews>
    <workbookView xWindow="0" yWindow="0" windowWidth="28800" windowHeight="12435"/>
  </bookViews>
  <sheets>
    <sheet name="Arkusz2" sheetId="3" r:id="rId1"/>
  </sheets>
  <definedNames>
    <definedName name="_xlnm._FilterDatabase" localSheetId="0" hidden="1">Arkusz2!$A$23:$GI$85</definedName>
    <definedName name="_xlnm.Print_Area" localSheetId="0">Arkusz2!$A$1:$S$86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3" l="1"/>
  <c r="Q83" i="3" s="1"/>
  <c r="R83" i="3" s="1"/>
  <c r="K24" i="3" l="1"/>
  <c r="K85" i="3"/>
  <c r="Q85" i="3" s="1"/>
  <c r="R85" i="3" s="1"/>
  <c r="K84" i="3"/>
  <c r="Q84" i="3" s="1"/>
  <c r="R84" i="3" s="1"/>
  <c r="K82" i="3"/>
  <c r="Q82" i="3" s="1"/>
  <c r="R82" i="3" s="1"/>
  <c r="K81" i="3"/>
  <c r="Q81" i="3" s="1"/>
  <c r="R81" i="3" s="1"/>
  <c r="K80" i="3"/>
  <c r="Q80" i="3" s="1"/>
  <c r="R80" i="3" s="1"/>
  <c r="K79" i="3"/>
  <c r="K78" i="3"/>
  <c r="Q78" i="3" s="1"/>
  <c r="R78" i="3" s="1"/>
  <c r="K77" i="3"/>
  <c r="Q77" i="3" s="1"/>
  <c r="R77" i="3" s="1"/>
  <c r="K76" i="3"/>
  <c r="Q76" i="3" s="1"/>
  <c r="R76" i="3" s="1"/>
  <c r="K75" i="3"/>
  <c r="Q75" i="3" s="1"/>
  <c r="R75" i="3" s="1"/>
  <c r="K74" i="3"/>
  <c r="Q74" i="3" s="1"/>
  <c r="R74" i="3" s="1"/>
  <c r="K73" i="3"/>
  <c r="K72" i="3"/>
  <c r="K71" i="3"/>
  <c r="Q71" i="3" s="1"/>
  <c r="R71" i="3" s="1"/>
  <c r="K70" i="3"/>
  <c r="K69" i="3"/>
  <c r="Q69" i="3" s="1"/>
  <c r="R69" i="3" s="1"/>
  <c r="K68" i="3"/>
  <c r="Q68" i="3" s="1"/>
  <c r="R68" i="3" s="1"/>
  <c r="K67" i="3"/>
  <c r="Q67" i="3" s="1"/>
  <c r="R67" i="3" s="1"/>
  <c r="K66" i="3"/>
  <c r="K65" i="3"/>
  <c r="Q65" i="3" s="1"/>
  <c r="R65" i="3" s="1"/>
  <c r="K64" i="3"/>
  <c r="Q64" i="3" s="1"/>
  <c r="R64" i="3" s="1"/>
  <c r="K63" i="3"/>
  <c r="K62" i="3"/>
  <c r="K61" i="3"/>
  <c r="K60" i="3"/>
  <c r="Q60" i="3" s="1"/>
  <c r="R60" i="3" s="1"/>
  <c r="K59" i="3"/>
  <c r="K58" i="3"/>
  <c r="Q58" i="3" s="1"/>
  <c r="R58" i="3" s="1"/>
  <c r="K57" i="3"/>
  <c r="Q57" i="3" s="1"/>
  <c r="R57" i="3" s="1"/>
  <c r="K56" i="3"/>
  <c r="K55" i="3"/>
  <c r="K54" i="3"/>
  <c r="Q54" i="3" s="1"/>
  <c r="R54" i="3" s="1"/>
  <c r="K53" i="3"/>
  <c r="Q53" i="3" s="1"/>
  <c r="R53" i="3" s="1"/>
  <c r="K52" i="3"/>
  <c r="Q52" i="3" s="1"/>
  <c r="R52" i="3" s="1"/>
  <c r="K51" i="3"/>
  <c r="Q51" i="3" s="1"/>
  <c r="R51" i="3" s="1"/>
  <c r="K50" i="3"/>
  <c r="K49" i="3"/>
  <c r="K48" i="3"/>
  <c r="Q48" i="3" s="1"/>
  <c r="R48" i="3" s="1"/>
  <c r="K47" i="3"/>
  <c r="K46" i="3"/>
  <c r="Q46" i="3" s="1"/>
  <c r="R46" i="3" s="1"/>
  <c r="K45" i="3"/>
  <c r="Q45" i="3" s="1"/>
  <c r="R45" i="3" s="1"/>
  <c r="K44" i="3"/>
  <c r="Q44" i="3" s="1"/>
  <c r="R44" i="3" s="1"/>
  <c r="K43" i="3"/>
  <c r="Q43" i="3" s="1"/>
  <c r="R43" i="3" s="1"/>
  <c r="K42" i="3"/>
  <c r="Q42" i="3" s="1"/>
  <c r="R42" i="3" s="1"/>
  <c r="K41" i="3"/>
  <c r="Q41" i="3" s="1"/>
  <c r="R41" i="3" s="1"/>
  <c r="K40" i="3"/>
  <c r="K39" i="3"/>
  <c r="Q39" i="3" s="1"/>
  <c r="R39" i="3" s="1"/>
  <c r="K38" i="3"/>
  <c r="Q38" i="3" s="1"/>
  <c r="R38" i="3" s="1"/>
  <c r="K37" i="3"/>
  <c r="Q37" i="3" s="1"/>
  <c r="R37" i="3" s="1"/>
  <c r="K36" i="3"/>
  <c r="Q36" i="3" s="1"/>
  <c r="R36" i="3" s="1"/>
  <c r="K35" i="3"/>
  <c r="Q35" i="3" s="1"/>
  <c r="R35" i="3" s="1"/>
  <c r="K34" i="3"/>
  <c r="K33" i="3"/>
  <c r="Q33" i="3" s="1"/>
  <c r="R33" i="3" s="1"/>
  <c r="K32" i="3"/>
  <c r="Q32" i="3" s="1"/>
  <c r="R32" i="3" s="1"/>
  <c r="K31" i="3"/>
  <c r="Q31" i="3" s="1"/>
  <c r="R31" i="3" s="1"/>
  <c r="K30" i="3"/>
  <c r="Q30" i="3" s="1"/>
  <c r="R30" i="3" s="1"/>
  <c r="K29" i="3"/>
  <c r="Q29" i="3" s="1"/>
  <c r="R29" i="3" s="1"/>
  <c r="K28" i="3"/>
  <c r="Q28" i="3" s="1"/>
  <c r="R28" i="3" s="1"/>
  <c r="K27" i="3"/>
  <c r="Q27" i="3" s="1"/>
  <c r="R27" i="3" s="1"/>
  <c r="K26" i="3"/>
  <c r="Q26" i="3" s="1"/>
  <c r="R26" i="3" s="1"/>
  <c r="K25" i="3"/>
  <c r="Q25" i="3" s="1"/>
  <c r="R25" i="3" s="1"/>
  <c r="K86" i="3" l="1"/>
  <c r="Q49" i="3"/>
  <c r="R49" i="3" s="1"/>
  <c r="Q59" i="3"/>
  <c r="R59" i="3" s="1"/>
  <c r="Q72" i="3"/>
  <c r="R72" i="3" s="1"/>
  <c r="Q66" i="3"/>
  <c r="R66" i="3" s="1"/>
  <c r="Q61" i="3"/>
  <c r="R61" i="3" s="1"/>
  <c r="Q34" i="3"/>
  <c r="R34" i="3" s="1"/>
  <c r="Q56" i="3"/>
  <c r="R56" i="3" s="1"/>
  <c r="Q63" i="3"/>
  <c r="R63" i="3" s="1"/>
  <c r="Q50" i="3"/>
  <c r="R50" i="3" s="1"/>
  <c r="Q55" i="3"/>
  <c r="R55" i="3" s="1"/>
  <c r="Q73" i="3"/>
  <c r="R73" i="3" s="1"/>
  <c r="Q79" i="3"/>
  <c r="R79" i="3" s="1"/>
  <c r="Q47" i="3"/>
  <c r="R47" i="3" s="1"/>
  <c r="Q62" i="3"/>
  <c r="R62" i="3" s="1"/>
  <c r="Q70" i="3"/>
  <c r="R70" i="3" s="1"/>
  <c r="Q40" i="3"/>
  <c r="R40" i="3" s="1"/>
  <c r="Q24" i="3" l="1"/>
  <c r="Q86" i="3" s="1"/>
  <c r="R24" i="3" l="1"/>
  <c r="R86" i="3" l="1"/>
</calcChain>
</file>

<file path=xl/sharedStrings.xml><?xml version="1.0" encoding="utf-8"?>
<sst xmlns="http://schemas.openxmlformats.org/spreadsheetml/2006/main" count="523" uniqueCount="375">
  <si>
    <t>Lp</t>
  </si>
  <si>
    <t>Nazwa szkoły/placówki oświatowej</t>
  </si>
  <si>
    <t>Miejscowość</t>
  </si>
  <si>
    <t>Kod pocztowy</t>
  </si>
  <si>
    <t>Nr punktu poboru</t>
  </si>
  <si>
    <t>Nr gazomierza</t>
  </si>
  <si>
    <t>Grupa taryfowa</t>
  </si>
  <si>
    <t>Szacunkowe zużycie gazu w okresie 12-cy w kWh</t>
  </si>
  <si>
    <t>Warszawa</t>
  </si>
  <si>
    <t>PGNiG: BW-2.1, OSD: W-2.1_WA</t>
  </si>
  <si>
    <t>Przedszkole nr 4</t>
  </si>
  <si>
    <t>Elektoralna 15/17</t>
  </si>
  <si>
    <t>00-137</t>
  </si>
  <si>
    <t>17IBKG6 13000722111</t>
  </si>
  <si>
    <t>PGNiG: BW-3.6, OSD: W-3.6_WA</t>
  </si>
  <si>
    <t>Przedszkole nr 5</t>
  </si>
  <si>
    <t>00-407</t>
  </si>
  <si>
    <t>Okrąg 6B</t>
  </si>
  <si>
    <t>18M2UGG6 13001771922</t>
  </si>
  <si>
    <t>Przedszkole Integracyjne nr 6</t>
  </si>
  <si>
    <t>00-430</t>
  </si>
  <si>
    <t>Cecylii Śniegockiej 4/6</t>
  </si>
  <si>
    <t>19MUGG4 13002256270</t>
  </si>
  <si>
    <t>Przedszkole z Oddziałami Integracyjnymi nr 7 w Warszawie</t>
  </si>
  <si>
    <t>00-318</t>
  </si>
  <si>
    <t>Sowia 4</t>
  </si>
  <si>
    <t>09M6G4L 13000024805/092582237</t>
  </si>
  <si>
    <t>Przedzkole nr 9</t>
  </si>
  <si>
    <t>00-162</t>
  </si>
  <si>
    <t>Dzielna 5A</t>
  </si>
  <si>
    <t>09IBKG413000099902</t>
  </si>
  <si>
    <t xml:space="preserve"> Przedszkole nr 10</t>
  </si>
  <si>
    <t>Nowolipki 10A</t>
  </si>
  <si>
    <t>05M6G4L 13000091873</t>
  </si>
  <si>
    <t>Przedszkole nr 13</t>
  </si>
  <si>
    <t>00-248</t>
  </si>
  <si>
    <t>Leona Schillera 6A</t>
  </si>
  <si>
    <t>08M6G4L 13000099521</t>
  </si>
  <si>
    <t>Przedszkole nr 14</t>
  </si>
  <si>
    <t>00-095</t>
  </si>
  <si>
    <t>Senatorska 24A</t>
  </si>
  <si>
    <t>18MUGG4 13001972568</t>
  </si>
  <si>
    <t>Przedszkole nr 19</t>
  </si>
  <si>
    <t>00-656</t>
  </si>
  <si>
    <t>19MUGG4 13002346634</t>
  </si>
  <si>
    <t>Przedszkole z Oddziałami Integracyjnymi nr 20</t>
  </si>
  <si>
    <t>00-574</t>
  </si>
  <si>
    <t>Stefanii Sempołowskiej 2A</t>
  </si>
  <si>
    <t>08M6G4L 13000013943</t>
  </si>
  <si>
    <t>Przedszkole Integracyjne nr 8</t>
  </si>
  <si>
    <t>00-149</t>
  </si>
  <si>
    <t>Karmelicka 3B</t>
  </si>
  <si>
    <t>18MUGG4 13001931429</t>
  </si>
  <si>
    <t>Przedszkole nr 21</t>
  </si>
  <si>
    <t>Marszałkowska 27/35A</t>
  </si>
  <si>
    <t>11AG413025113463</t>
  </si>
  <si>
    <t>Przedszkole nr 25</t>
  </si>
  <si>
    <t>Przedszkole nr 16 "Zaczarowany Zakatek"</t>
  </si>
  <si>
    <t>00-033</t>
  </si>
  <si>
    <t>Wojciecha Górskiego 5A</t>
  </si>
  <si>
    <t>19MUGG4 13002364874</t>
  </si>
  <si>
    <t>PGNiG: BW-3.6, OSD: W-3.6</t>
  </si>
  <si>
    <t>00-621</t>
  </si>
  <si>
    <t>Tadeusza Boya-Żeleńskiego 4A</t>
  </si>
  <si>
    <t>11AG413025113458</t>
  </si>
  <si>
    <t>Przedszkole nr 26</t>
  </si>
  <si>
    <t>00-643</t>
  </si>
  <si>
    <t>Nowowiejska 1/3</t>
  </si>
  <si>
    <t>Przedszkole nr 33</t>
  </si>
  <si>
    <t>00-679</t>
  </si>
  <si>
    <t>Wilcza 55/63</t>
  </si>
  <si>
    <t>97M3G4000517165538</t>
  </si>
  <si>
    <t>Przedszkole nr 35</t>
  </si>
  <si>
    <t>Wojciecha Górskiego 1</t>
  </si>
  <si>
    <t>18M2UGG6 13001771907</t>
  </si>
  <si>
    <t>PGNiG: BW-2.12T, OSD: W-2.1_WA</t>
  </si>
  <si>
    <t>Przedszkole nr 36 "Odkrywcy Nowego Świata"</t>
  </si>
  <si>
    <t>00-042</t>
  </si>
  <si>
    <t>Nowy Świat 41A</t>
  </si>
  <si>
    <t>15M2G10L 28000765081</t>
  </si>
  <si>
    <t>Przedszkole Integracyjne nr 38</t>
  </si>
  <si>
    <t>00-142</t>
  </si>
  <si>
    <t>pl.Bankowy 3/5</t>
  </si>
  <si>
    <t>11AG413025112823</t>
  </si>
  <si>
    <t>PGNiG: BW-2.2, OSD: W-2.2_WA</t>
  </si>
  <si>
    <t>Przedszkole nr 44</t>
  </si>
  <si>
    <t>00-404</t>
  </si>
  <si>
    <t>Ludna 8</t>
  </si>
  <si>
    <t>19MUGG4 13002490736</t>
  </si>
  <si>
    <t>Przedszkole nr 72</t>
  </si>
  <si>
    <t>00-145</t>
  </si>
  <si>
    <t>Solidarności 72B</t>
  </si>
  <si>
    <t>19MUGG4 13002095522</t>
  </si>
  <si>
    <t>00-568</t>
  </si>
  <si>
    <t>15M2G10L 28000765077</t>
  </si>
  <si>
    <t>Przedszkole nr 122</t>
  </si>
  <si>
    <t>00-438</t>
  </si>
  <si>
    <t>Solec 37</t>
  </si>
  <si>
    <t>PGNiG: BW-2.1, OSD: W-2.1</t>
  </si>
  <si>
    <t>Przedszkole nr 206</t>
  </si>
  <si>
    <t>00-233</t>
  </si>
  <si>
    <t>Franciszkańska 7</t>
  </si>
  <si>
    <t>13M6G4L 13000335597</t>
  </si>
  <si>
    <t>Przedszkole nr 208</t>
  </si>
  <si>
    <t>Dzielna 1A</t>
  </si>
  <si>
    <t>10M6G4L 13000220808</t>
  </si>
  <si>
    <t>PGNiG: BW-1.1, OSD: W-1.1_WA</t>
  </si>
  <si>
    <t>Zespół Szkolno-Przedszkolny nr 8</t>
  </si>
  <si>
    <t>00-380</t>
  </si>
  <si>
    <t>Leona Kruczkowskiego 12B</t>
  </si>
  <si>
    <t>00-446</t>
  </si>
  <si>
    <t>Szkoła Podstawowa nr 29 im. Giuseppe Garibaldiego</t>
  </si>
  <si>
    <t>19MUGG4 13002332257</t>
  </si>
  <si>
    <t>17MUGG10 28001422125</t>
  </si>
  <si>
    <t>Fabryczna 19</t>
  </si>
  <si>
    <t>Szkoła Podstawowa nr 203 im. Antoniny i Jana Żabińskich</t>
  </si>
  <si>
    <t>00-546</t>
  </si>
  <si>
    <t>19IBKG1, 613001200227</t>
  </si>
  <si>
    <t>Szkoła Podstawowa nr 211 z Oddziałami Integracyjnymi im. Janusza Korczaka</t>
  </si>
  <si>
    <t>00-029</t>
  </si>
  <si>
    <t>Nowy Świat 21A</t>
  </si>
  <si>
    <t>15M2G10L 28000626731</t>
  </si>
  <si>
    <t>15M2G10L 28000561481</t>
  </si>
  <si>
    <t>00-150</t>
  </si>
  <si>
    <t>Nowolipie 8</t>
  </si>
  <si>
    <t>19MUGG10 28002379639</t>
  </si>
  <si>
    <t>XV Liceum Ogólnokształcące z Oddziałami Dwujęzycznymi im. Narcyzy Żmichowskiej w Warszawie</t>
  </si>
  <si>
    <t>00-591</t>
  </si>
  <si>
    <t>Klonowa 16</t>
  </si>
  <si>
    <t>19IBKG1,613001256778</t>
  </si>
  <si>
    <t>14M2G10L 28000432676</t>
  </si>
  <si>
    <t>04M1G1, 60009947117773</t>
  </si>
  <si>
    <t>XVIII Liceum Ogólnokształcące im. Jana Zamoyskiego</t>
  </si>
  <si>
    <t>00-375</t>
  </si>
  <si>
    <t>Smolna 30</t>
  </si>
  <si>
    <t>15M2G10L 28000626746</t>
  </si>
  <si>
    <t>XXVII Liceum Ogólnokształcące im. Taeusza Czackiego</t>
  </si>
  <si>
    <t>00-625</t>
  </si>
  <si>
    <t>Polna 5</t>
  </si>
  <si>
    <t>07M2G10L 28000004029/072216052</t>
  </si>
  <si>
    <t>XXXVII Liceum Ogólnokształcące im. Jarosława Dąbrowskiego</t>
  </si>
  <si>
    <t>00-360</t>
  </si>
  <si>
    <t>Świętokrzyska 1</t>
  </si>
  <si>
    <t>19MUGG4 13002147769</t>
  </si>
  <si>
    <t>LXXXI Liceum Ogólnokształcące im. Aleksandra Fredry</t>
  </si>
  <si>
    <t>00-180</t>
  </si>
  <si>
    <t>Miła 7</t>
  </si>
  <si>
    <t>15MUGG4 13000948442</t>
  </si>
  <si>
    <t>Zespół Szkół Licealnych i Ekonomicznych Nr 1</t>
  </si>
  <si>
    <t>00-178</t>
  </si>
  <si>
    <t>Stawki 10</t>
  </si>
  <si>
    <t>Łazienkowska 7</t>
  </si>
  <si>
    <t>Przedszkole nr 17</t>
  </si>
  <si>
    <t>Przedszkole nr 24</t>
  </si>
  <si>
    <t>Przedszkole nr 32</t>
  </si>
  <si>
    <t>do 110</t>
  </si>
  <si>
    <t>V Liceum Ogólnokształcące im. Księcia Józefa Poniatowskiego</t>
  </si>
  <si>
    <t>00-680</t>
  </si>
  <si>
    <t>Poznańska 6/8</t>
  </si>
  <si>
    <t>PGNiG: BW-5, OSD: W-5.1_WA</t>
  </si>
  <si>
    <t>00-511</t>
  </si>
  <si>
    <t>Nowogrodzka 17</t>
  </si>
  <si>
    <t>00-345</t>
  </si>
  <si>
    <t>19MUGG4 13002205367</t>
  </si>
  <si>
    <t>00-055</t>
  </si>
  <si>
    <t>Henryka Dąbrowskiego 10</t>
  </si>
  <si>
    <t>19MUGG4 13002390758</t>
  </si>
  <si>
    <t>Szkoła Podstawowa nr 158 im. Jana Kilińskiego</t>
  </si>
  <si>
    <t>00-232</t>
  </si>
  <si>
    <t>Ciasna 13</t>
  </si>
  <si>
    <t>17MUGG10 28001422123</t>
  </si>
  <si>
    <t>moc umowna w kWh</t>
  </si>
  <si>
    <t>Stefanii Sempołowskiej 4</t>
  </si>
  <si>
    <t>07M6G6130000061362281584</t>
  </si>
  <si>
    <t>Szkoła Podstawowa nr 210 im. Bohaterów Pawiaka</t>
  </si>
  <si>
    <t>00-163</t>
  </si>
  <si>
    <t>Karmelicka 13</t>
  </si>
  <si>
    <t>19MUGG4 13002095499</t>
  </si>
  <si>
    <t>00-639</t>
  </si>
  <si>
    <t>Szkoła Podstawowa nr 1 im. Gustawa Morcinka</t>
  </si>
  <si>
    <t>Wilcza 53</t>
  </si>
  <si>
    <t>15MUGG4 13000870548</t>
  </si>
  <si>
    <t>Szkoła Podstawowa nr 220 im. Stanisława Kopczyńskiego</t>
  </si>
  <si>
    <t>00-133</t>
  </si>
  <si>
    <t>Jana Pawła II 26A</t>
  </si>
  <si>
    <t>17MUGG413001515371</t>
  </si>
  <si>
    <t>Adres punktu poboru (ulica, nr)</t>
  </si>
  <si>
    <t xml:space="preserve">  PGNiG: BW-2.12T, OSD: W-2.1_WA</t>
  </si>
  <si>
    <t xml:space="preserve">PGNiG: BW-2.12T, OSD: W-2.1_WA </t>
  </si>
  <si>
    <t>Natolińska 2</t>
  </si>
  <si>
    <t>05M6G4L 13000042585</t>
  </si>
  <si>
    <t>CLVII Liceum Ogólnokształcące im. Marii Skłodowskiej-Curie</t>
  </si>
  <si>
    <t>00-052</t>
  </si>
  <si>
    <t>Świętokrzyska 18a</t>
  </si>
  <si>
    <t>19MUGG4 13002147761</t>
  </si>
  <si>
    <t>Szkoła Podstawowa z Oddziałami Integracyjnymi nr 41 im. Żołnierzy Armii Krajowej Grupy Bojowej "Krybar"</t>
  </si>
  <si>
    <t>Drewniana 8</t>
  </si>
  <si>
    <t>12AG413025556802</t>
  </si>
  <si>
    <t>nr 8018590365500019261930</t>
  </si>
  <si>
    <t>nr 001275</t>
  </si>
  <si>
    <t>LXVII Liceum Ogólnokształcące im. Jana Nowaka-Jeziorańskiego</t>
  </si>
  <si>
    <t>00-528</t>
  </si>
  <si>
    <t>Hoża 11/15</t>
  </si>
  <si>
    <t>20MUGG4 13002717932</t>
  </si>
  <si>
    <t>PGNiG: 3.6, OSD: W-3.6_WA</t>
  </si>
  <si>
    <t>00-153</t>
  </si>
  <si>
    <t>00-190</t>
  </si>
  <si>
    <t>Józefa Lewartowskiego 2</t>
  </si>
  <si>
    <t>17MUGG4 10023+6898</t>
  </si>
  <si>
    <t>PGNiG: BW-2.12T, OSD: W-1.1_WA</t>
  </si>
  <si>
    <t>19MUGG10 28002182809</t>
  </si>
  <si>
    <t>Niska 5</t>
  </si>
  <si>
    <t>Technikum Kinematograficzno-Komputerowe im. Krzysztofa Kieślowskiego</t>
  </si>
  <si>
    <t>Polna 7</t>
  </si>
  <si>
    <t>nr 0545941724</t>
  </si>
  <si>
    <t>nr 08M6G4L 13000018420/082671211</t>
  </si>
  <si>
    <t>nr 8018590365500019288302</t>
  </si>
  <si>
    <t>nr 33055849</t>
  </si>
  <si>
    <t>PGNiG: BW-5, OSD: W-5.1</t>
  </si>
  <si>
    <t>XVII Liceum Ogólnokształcące z Oddziałąmi Dwujęzycznymi im. Andrzeja Frycza Modrzewskiego</t>
  </si>
  <si>
    <t>Elektoralna 5/7</t>
  </si>
  <si>
    <t>17MUGG413001295781</t>
  </si>
  <si>
    <t>nr 00M3G40275918196825</t>
  </si>
  <si>
    <t>Szkoła Podstawowa nr 12 im. Powstańców Śląskich</t>
  </si>
  <si>
    <t>00-458</t>
  </si>
  <si>
    <t>Górnośląska 45</t>
  </si>
  <si>
    <t>nr 03MG41000139002/032405595</t>
  </si>
  <si>
    <t>05M6G4L 13000091307</t>
  </si>
  <si>
    <t>00-459</t>
  </si>
  <si>
    <t>Myśliwiecka 6</t>
  </si>
  <si>
    <t>15KBKG25 33532022359</t>
  </si>
  <si>
    <t>OBAG 1025005278949</t>
  </si>
  <si>
    <t>LXII Liceum Ogólnokształcące Mistrzostwa Sportowego 
im. Generała Broni Władysława Andersa</t>
  </si>
  <si>
    <t>00-216</t>
  </si>
  <si>
    <t>Konwiktorska 5/7</t>
  </si>
  <si>
    <t>Szkoła Podstawowa nr 75 im. Marii Konopnickiej</t>
  </si>
  <si>
    <t xml:space="preserve">00-098 </t>
  </si>
  <si>
    <t>Niecała 14</t>
  </si>
  <si>
    <t>11AG4 13025184327</t>
  </si>
  <si>
    <t>PGNiG: BW-4, OSD: W-4_WA</t>
  </si>
  <si>
    <t xml:space="preserve"> do 110</t>
  </si>
  <si>
    <t>Drewniana 10/16</t>
  </si>
  <si>
    <t>07M6G4L 13000082652/072372653</t>
  </si>
  <si>
    <t>nr 0169141751</t>
  </si>
  <si>
    <t>Przedszkole nr 82 Kolorowe Kredki"</t>
  </si>
  <si>
    <t>Szkoła Podstawowa nr 32 z Oddziałami Integracyjnymi im. Małego Powstańca</t>
  </si>
  <si>
    <t>nr 0774821192</t>
  </si>
  <si>
    <t>Ks. I. J. Skorupki 8</t>
  </si>
  <si>
    <t>II Liceum Ogólnokształcące z Oddziałami Dwujęzycznymi im. Stefana Batorego</t>
  </si>
  <si>
    <t>nr 0745800002</t>
  </si>
  <si>
    <t>nr 0089840296</t>
  </si>
  <si>
    <t>nr 0751701545</t>
  </si>
  <si>
    <t>Zespół Szkół Gastronomicznych im. prof.Eugeniusza Pijanowskiego</t>
  </si>
  <si>
    <t>nr 0688451353</t>
  </si>
  <si>
    <t>20CEMG2, 513002254111</t>
  </si>
  <si>
    <t>Młodzieżowy Dom Kultury im. Władysława Broniewskiego</t>
  </si>
  <si>
    <t>00-449</t>
  </si>
  <si>
    <t>J.J. Śniadeckich 12</t>
  </si>
  <si>
    <t>dot. PM019 - dana dotycząca szacunkowego zużycia pochodzi z FV, tj. 2864 kWh x 6 (ilość odczytów w roku) = 17 184 kWh</t>
  </si>
  <si>
    <t>dot. ZSGAS i MDK - obydwie placówki mają taryfę BW-5, dla tej taryfy stawki dotyczące ceny za gaz ustalane są indywidualnie dlatego też kwoty w tabeli zostały wpisane zgodnie z danymi z FV</t>
  </si>
  <si>
    <t>Miesiąc od którego będzie zawarta umowa</t>
  </si>
  <si>
    <t>Szkoła Podstawowa nr 48 im. Adama Próchnika</t>
  </si>
  <si>
    <t>LM - liczba miesięcy obowiązywania umowy dla wymienionego obiektu</t>
  </si>
  <si>
    <t xml:space="preserve">PZ - planowane zużycie paliwa gazowego dla wymienionego obiektu w okresie obowiązywania umowy  w kWh </t>
  </si>
  <si>
    <t xml:space="preserve">  PGNiG: BW-2.1, OSD: W-2.1_WA </t>
  </si>
  <si>
    <t>Nr referencyjny: DBFO-Ś/SOA/2500/4/21/MM</t>
  </si>
  <si>
    <t xml:space="preserve">Załącznik nr 1 do SWZ </t>
  </si>
  <si>
    <t>Przeznaczenie</t>
  </si>
  <si>
    <t>kuchnia gazowa (1 szt o mocy 36 kW), taboret gazowy (2 szt o mocy 5,2 kW), terma gazowa (1 szt o mocy 20 kW)</t>
  </si>
  <si>
    <t>kuchnia gazowa (1 szt o mocy 7,5 kW), taboret gazowy (2 szt o mocy 9 kW), taborek gazowy (1 szt o mocy 5,2 kW)</t>
  </si>
  <si>
    <t>piec c.o. (53kW), terma do grzania wody (10,2 kW)</t>
  </si>
  <si>
    <t>kuchnia gazowa (2 szt każde o mocy 10 kW), taboret gazowy (2 szt każde o mocy 15 kW)</t>
  </si>
  <si>
    <t>kuchnia 6-palnikowa (moc 44,4 kW), taboret gazowy (2 szt o mocy 9 kW każdy)</t>
  </si>
  <si>
    <t>kuchnia gazowa (2 szt o mocy 14 kW każda), taboret gazowy (2 szt o mocy 9 kW każdy)</t>
  </si>
  <si>
    <t>kuchnia gazowa (2 szt każda o mocy 20 kW), taborek gazowy (2 szt każde o mocy 24 kW)</t>
  </si>
  <si>
    <t>kuchnia gazowa (2 szt o mocy 3,3 kW), taboret gazowy (3 szt o mocy 5,2 kW)</t>
  </si>
  <si>
    <t>kuchnia gazowa (moc 2 kW), taboret gazowy (2 szt o mocy po 10 kW)</t>
  </si>
  <si>
    <t>kuchnia gazowa (2 szt każda o mocy 20 kW), taboret gazowy (2 szt każdy o mocy 24 kW)</t>
  </si>
  <si>
    <t>kuchnia gazowa (1 szt o mocy 32500 kW), taboret gazowy dwupalnikowy (1 szt o mocy 18000 kW)</t>
  </si>
  <si>
    <t>taboret gazowy (4 szt), kuchnia gazowa (2 szt)</t>
  </si>
  <si>
    <t>piec konwekcyjny (moc 230V-50HZ 600W)</t>
  </si>
  <si>
    <t>kuchnia gazowa (2 szt po 25,90 kW), taboret gazowy (1 szt o mocy 13,60 kW)</t>
  </si>
  <si>
    <t>kuchnia gazowa (2 szt każda o mocy 20 kW), taboret gazowy (2 szt o mocy 24 kW)</t>
  </si>
  <si>
    <t>kuchnia gazowa (1 szt o mocy 11 kW), taboret gazowy (2 szt każdy o mocy 10 kW)</t>
  </si>
  <si>
    <t>kuchnia gazowa (1 szt o mocy 20 kW), taboret gazowy (1 szt o mocy 9 kW)</t>
  </si>
  <si>
    <t>kuchnia gazowa (2 szt o mocy 20 kW)</t>
  </si>
  <si>
    <t>kuchnia gazowa (2 szt każda o mocy 7 kW), taboret gazowy (1 szt o mocy 6 kW)</t>
  </si>
  <si>
    <t>kuchnia gaz.-elek. (2 szt o mocy 3.1 kW), taboret gaz. 1 palnik. (1 szt o mocy 9 kW), taboret gaz. 2 palnik. (1 szt - 2 x 9kW)</t>
  </si>
  <si>
    <t>kuchnia gazowa (3 szt każda o mocy 8,1 kW), taboret gazowy (3 szt każdy o mocy 5,2 kW)</t>
  </si>
  <si>
    <t>kuchnia gazowa (1 szt o mocy 20 kW), taboret gazowy (1 szt o mocy 24 kW)</t>
  </si>
  <si>
    <t>kuchnia gazowa (2 szt)</t>
  </si>
  <si>
    <t>kuchnia gazowa 6 palnikowa ( 1 szt o mocy 37,5 kW), kuchnia gazowa 4 palnikowa (2 szt o mocy 10 kW i 7,5 kW), kuchnia gazowa 2 palnikowa (1 szt o mocy 6,2 kW), taboret gazowy (2 szt o mocy 8 kW i 11 kW)</t>
  </si>
  <si>
    <t>kuchnia gazowa (1 szt o mocy 24 kW), taboret gazowy (2 szt każdy o mocy 5 kW +/-10%)</t>
  </si>
  <si>
    <t>kuchnia gazowa (2 szt każda o mocy 20 kW), taboret gazowy (2 szt - 1 szt o mocy 24 kW)</t>
  </si>
  <si>
    <t>kuchnia gazowa - piekarnik elektryczny (2 szt każda o mocy 3,3 kW), taboret gazowy (2 szt o mocy 4,5 kW)</t>
  </si>
  <si>
    <t>kuchnia gazowa (2 szt każda o mocy 5,8 kW), taboret gazowy (1 szt o mocy 8,6 kW)</t>
  </si>
  <si>
    <t>kuchnia gazowa (4 szt x 20 kW), taboret gazowy (7 szt x 24 kW)</t>
  </si>
  <si>
    <t>kuchnia gazowa (2 szt każda o mocy 10 kW), taboret gazowy (2 szt każdy o mocy 15 kW)</t>
  </si>
  <si>
    <t>kuchnia gazowa (1 szt o mocy 20 kW), taboret gazowy (2 szt. o mocy 24 kW)</t>
  </si>
  <si>
    <t>kuchnia gazowa (2 szt moc 20 kW), taboret ( 3 szt moc 24 kW)</t>
  </si>
  <si>
    <t>kuchnia gazowa (2 szt moc 20 kW) sala lekcyjna 08</t>
  </si>
  <si>
    <t>kuchnia gaz. (1 szt o mocy 24 kW), taboret gaz. (4 szt każdy o mocy 12 kW)</t>
  </si>
  <si>
    <t>kuchnia gazowa (2 szt każda o mocy 2 kW), taboret gazowy (3 szt każdy o mocy 9 kW)</t>
  </si>
  <si>
    <t>kuchnia gazowa (2 szt każda o mocy 2 kW), taboret gazowy (3 szt - 1 szt o mocy 9 kW)</t>
  </si>
  <si>
    <t>taboret gazowy (4 szt o mocy 15 kW), kuchenka gazowa (1 szt o mocy 10 kW)</t>
  </si>
  <si>
    <t>kuchnia gazowa (2 szt. każda o mocy 13,2 kW), taboret gazowy (2 szt każdy o mocy 15 kW)</t>
  </si>
  <si>
    <t>taboret (2 szt moc 5,2 kW), kuchnia gazowa (1 szt moc 13,2 kW), kuchnia gazowa (2 szt moc 2,9 kW)</t>
  </si>
  <si>
    <t>kuchnia gazowa (1 szt moc 4kW), taboret gazowy (2 szt o mocy 6 kW)</t>
  </si>
  <si>
    <t>kuchnia gazowa (1 szt o mocy 28,2), taboret gazowy (2 szt o mocy 5)</t>
  </si>
  <si>
    <t>kuchnia gazowa (1 szt o mocy 36,5), taboret gazowy (2 szt o mocy 9 i 14)</t>
  </si>
  <si>
    <t>kuchnia gazowa (moc 20 kW), taboret gazowy (2 szt każdy o mocy 24 kW)</t>
  </si>
  <si>
    <t>kuchnia gazowa (1 szt o mocy 2,4 kW), taboret gazowy (3 szt każdy o mocy 9 kW), 5 palników gazowych (1 szt o mocy 1,15 kW)</t>
  </si>
  <si>
    <t>kuchnia gazowa gastronomiczna (2 szt każda o mocy 12 kW), taboret gazowy (2 szt każdy o mocy 9 kW), palniki gazowe Bunsena w pracowni chemicznej (17 szt każdy o mocy 1,35 kW)</t>
  </si>
  <si>
    <t>kuchnia gazowa (1 szt o mocy 20 kW)</t>
  </si>
  <si>
    <t>Klonowa 14 lok. 3</t>
  </si>
  <si>
    <t>Klonowa 14 lok. 5</t>
  </si>
  <si>
    <t>kuchnia gazowa (3 szt każda o mocy 11 kW), taboret gazowy (moc 14 kW)</t>
  </si>
  <si>
    <t>palnik w pracowni chemicznej (moc 6 kW)</t>
  </si>
  <si>
    <t>kuchnia gazowa (1 szt), palniki gazowy w pracowni chemicznej</t>
  </si>
  <si>
    <t>palnik gazowy (1 szt o mocy 15kW)</t>
  </si>
  <si>
    <t>kuchnia gazowa (1 szt moc 24 kW), taboret gazowy (2 szt każdy o mocy 9 kW)</t>
  </si>
  <si>
    <t>kuchnia gazowa (1 szt o mocy 20 kW), taboret gazowy (4 szt każdy o mocy 24 kW)</t>
  </si>
  <si>
    <t>kuchnia gaz. (1 szt o mocy 20 kW), taboret gaz. (4 szt każdy o mocy 9 kW)</t>
  </si>
  <si>
    <t>kuchnie gazowe (2 szt każda o mocy 8 kW)</t>
  </si>
  <si>
    <t>kuchnia gazowa (1 szt każda o mocy 20 kW), taboret gazowy (2 szt - 1 szt o mocy 24 kW)</t>
  </si>
  <si>
    <t>kuchnia gazowa (2 szt każda o mocy 10 kW), taboret gazowy ( 3 szt o mocy 15 kW)</t>
  </si>
  <si>
    <t>kuchnia gazowa (84 szt każd o mocy 20 kW), 1 taboret gazowy (5 szt o mocy 24 kW), 3 szt patelnie gazowe (2 szt o mocy 20 kW)</t>
  </si>
  <si>
    <t>kuchnia gazowa (2 szt każd o mocy 10 kW)</t>
  </si>
  <si>
    <t>piec gazowy DeDitrich DTG 320-14 Eco (moc 253,8 kW), kuchenka gazowa (2 szt o mocy 1,5 kW), kuchenka gazowa (1 szt o mocy 2 kW)</t>
  </si>
  <si>
    <t>PZ</t>
  </si>
  <si>
    <t>LM</t>
  </si>
  <si>
    <t>CZ</t>
  </si>
  <si>
    <t>CP</t>
  </si>
  <si>
    <t>CD</t>
  </si>
  <si>
    <t>CO</t>
  </si>
  <si>
    <t>C</t>
  </si>
  <si>
    <t>Wc</t>
  </si>
  <si>
    <t>CZ - cena jednostkowa za paliwo gazowego zamówioną dla wymienionego obiektu (zł/kWh) (do 5 miejsc po przecinku)</t>
  </si>
  <si>
    <t>CP  - stawka opłaty abonamentowej dla wymienionego obiektu (zł/m-c)</t>
  </si>
  <si>
    <t>CO - stawka opłaty sieciowej zmiennej dla wymienionego obiektu (zł/kWh)</t>
  </si>
  <si>
    <t xml:space="preserve">Wc - Cena brutto w zł (2 miejsca po przecinku) </t>
  </si>
  <si>
    <t xml:space="preserve">C - Cena netto zamówienia za dostarczone paliwo gazowe dla wymienionego obiektu w zł (2 miejsca po przecinku) </t>
  </si>
  <si>
    <t>Wykonawca:</t>
  </si>
  <si>
    <t>……………………………………………………………………………………………….</t>
  </si>
  <si>
    <t>(pełna nazwa/firma,adres, w zależności od podmiotu NIP/PESEL,KRS/CEiDG)</t>
  </si>
  <si>
    <t>FORMULARZ CENOWY</t>
  </si>
  <si>
    <t>Na niniejszą cenę całkowitą brutto składają się następujące elementy składowe wynikające z niżej przedstawionego wzoru.</t>
  </si>
  <si>
    <t>C = (CP*LM)+(PZ*CZ)+(CD*LM)+(CO*PZ)</t>
  </si>
  <si>
    <t xml:space="preserve">Gdzie: </t>
  </si>
  <si>
    <r>
      <t xml:space="preserve">C - </t>
    </r>
    <r>
      <rPr>
        <sz val="10"/>
        <rFont val="Calibri"/>
        <family val="2"/>
        <charset val="238"/>
        <scheme val="minor"/>
      </rPr>
      <t>oznacza cenę netto zamówienia za dostarczone paliwo gazowe do wymienionego obiektu (zł),</t>
    </r>
  </si>
  <si>
    <r>
      <t xml:space="preserve">CZ - </t>
    </r>
    <r>
      <rPr>
        <sz val="10"/>
        <rFont val="Calibri"/>
        <family val="2"/>
        <charset val="238"/>
        <scheme val="minor"/>
      </rPr>
      <t>oznacza cenę jednostkową za paliwo gazowe zamówioną dla wymienionego obiektu (zł/kWh),</t>
    </r>
  </si>
  <si>
    <r>
      <t xml:space="preserve">CP - </t>
    </r>
    <r>
      <rPr>
        <sz val="10"/>
        <rFont val="Calibri"/>
        <family val="2"/>
        <charset val="238"/>
        <scheme val="minor"/>
      </rPr>
      <t>oznacza stawkę opłaty abonamentowej dla wymienionego obiektu (zł/miesiąc),</t>
    </r>
  </si>
  <si>
    <r>
      <t xml:space="preserve">LM - </t>
    </r>
    <r>
      <rPr>
        <sz val="10"/>
        <rFont val="Calibri"/>
        <family val="2"/>
        <charset val="238"/>
        <scheme val="minor"/>
      </rPr>
      <t>oznacza liczbę miesięcy obowiązywania umowy dla wymienionego obiektu,</t>
    </r>
  </si>
  <si>
    <r>
      <t xml:space="preserve">PZ - </t>
    </r>
    <r>
      <rPr>
        <sz val="10"/>
        <rFont val="Calibri"/>
        <family val="2"/>
        <charset val="238"/>
        <scheme val="minor"/>
      </rPr>
      <t>oznacza planowane zużycie paliwa gazowego dla wymienionego obiektu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w okresie obowiązywania umowy,</t>
    </r>
  </si>
  <si>
    <r>
      <t xml:space="preserve">CO -  </t>
    </r>
    <r>
      <rPr>
        <sz val="10"/>
        <rFont val="Calibri"/>
        <family val="2"/>
        <charset val="238"/>
        <scheme val="minor"/>
      </rPr>
      <t>oznacza stawkę opłaty sieciowej zmiennej dla wymienionego obiektu (zł/kWh).</t>
    </r>
  </si>
  <si>
    <t xml:space="preserve">Łączne koszty związane z realizacją zamówienia: </t>
  </si>
  <si>
    <t>1. Cena oferty netto: ….................................................... zł, słownie: …....................................................................................................................</t>
  </si>
  <si>
    <t xml:space="preserve">2. Cena oferty brutto: ….................................................. zł, słownie: ……................................................................................................................. </t>
  </si>
  <si>
    <t>3. W tym podatek VAT 23%:  ….......................................zł, słownie: ….....................................................................................................................</t>
  </si>
  <si>
    <t>RAZEM:</t>
  </si>
  <si>
    <t>Miejscowość……………….., data……………………</t>
  </si>
  <si>
    <t>14M6G4L 13000497911 (punkt poboru nie używany mieszkania lokatorskie); 14M2G10L 28000432700</t>
  </si>
  <si>
    <t>Formularz cenowy składany jest pod rygorem nieważności, w formie elektronicznej lub w postaci elektronicznej opatrzonej podpisem zaufanym lub podpisem osobistym wraz z ofertą.</t>
  </si>
  <si>
    <r>
      <t xml:space="preserve">CD - </t>
    </r>
    <r>
      <rPr>
        <sz val="10"/>
        <rFont val="Calibri"/>
        <family val="2"/>
        <charset val="238"/>
        <scheme val="minor"/>
      </rPr>
      <t>oznacza stawkę opłaty sieciowej stałej paliwa gazowego dostarczonego dla wymienionego obiektu (zł/m-c) w grupie taryfowej od W-1.1 do W-4, [zł(kWh/h) za h] w grupie taryfowej W-5.1</t>
    </r>
  </si>
  <si>
    <t>CD - oznacza stawkę opłaty sieciowej stałej paliwa gazowego dostarczonego dla wymienionego obiektu (zł/m-c) w grupie taryfowej od W-1.1 do W-4, [zł(kWh/h) za h] w grupie taryfowej W-5.1</t>
  </si>
  <si>
    <t>WARTOŚĆ   NETTO,   BRUTTO   ORAZ  VAT  NALEŻY   PRZENIEŚĆ   DO   OFERTY</t>
  </si>
  <si>
    <t xml:space="preserve"> PGNiG: BW-2.1, OSD: W-2.1_WA</t>
  </si>
  <si>
    <t xml:space="preserve"> PGNiG:BW-2.1, OSD: W-2.1 </t>
  </si>
  <si>
    <t xml:space="preserve"> BW-2.1, OSD: W-2.1</t>
  </si>
  <si>
    <t xml:space="preserve">PGNiG: BW-2.1, OSD: W-2.1_WA </t>
  </si>
  <si>
    <t xml:space="preserve"> PGNiG: BW-2.1, OSD: W-2.1 </t>
  </si>
  <si>
    <t>PGNiG: BW-1.1, OSD: 1.1_WA</t>
  </si>
  <si>
    <t xml:space="preserve">PGNiG: BW-2.12T, OSD: W-2.1 </t>
  </si>
  <si>
    <t xml:space="preserve">BW-1.1, OSD: W-1.1_WA </t>
  </si>
  <si>
    <t>BW-3.6, W-3.6_WA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</si>
</sst>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00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323E4F"/>
      <name val="Calibri Light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Fill="1" applyBorder="1" applyAlignment="1">
      <alignment horizontal="center" vertical="center" wrapText="1"/>
    </xf>
    <xf numFmtId="0" fontId="0" fillId="3" borderId="0" xfId="0" applyFill="1"/>
    <xf numFmtId="11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1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/>
    <xf numFmtId="0" fontId="5" fillId="0" borderId="0" xfId="0" applyFont="1" applyAlignment="1">
      <alignment horizontal="right" vertical="center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6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7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44" fontId="7" fillId="5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3" fontId="0" fillId="0" borderId="0" xfId="0" applyNumberFormat="1" applyFont="1"/>
    <xf numFmtId="0" fontId="0" fillId="2" borderId="0" xfId="0" applyFill="1" applyBorder="1" applyAlignment="1"/>
    <xf numFmtId="0" fontId="0" fillId="2" borderId="5" xfId="0" applyFill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2" borderId="0" xfId="0" applyFont="1" applyFill="1" applyAlignment="1"/>
    <xf numFmtId="0" fontId="19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02"/>
  <sheetViews>
    <sheetView tabSelected="1" topLeftCell="A48" zoomScaleNormal="100" workbookViewId="0">
      <selection activeCell="F57" sqref="F57"/>
    </sheetView>
  </sheetViews>
  <sheetFormatPr defaultRowHeight="15" x14ac:dyDescent="0.25"/>
  <cols>
    <col min="1" max="1" width="5.28515625" style="22" customWidth="1"/>
    <col min="2" max="2" width="30.85546875" customWidth="1"/>
    <col min="3" max="3" width="15.28515625" customWidth="1"/>
    <col min="4" max="4" width="11.5703125" customWidth="1"/>
    <col min="5" max="5" width="26.140625" customWidth="1"/>
    <col min="6" max="6" width="25" customWidth="1"/>
    <col min="7" max="7" width="29.28515625" customWidth="1"/>
    <col min="8" max="8" width="34.5703125" customWidth="1"/>
    <col min="9" max="9" width="10.140625" style="2" customWidth="1"/>
    <col min="10" max="10" width="14.140625" style="2" customWidth="1"/>
    <col min="11" max="11" width="19.140625" style="2" customWidth="1"/>
    <col min="12" max="12" width="12.42578125" style="2" customWidth="1"/>
    <col min="13" max="13" width="14.140625" customWidth="1"/>
    <col min="14" max="14" width="12.42578125" customWidth="1"/>
    <col min="15" max="15" width="14.5703125" customWidth="1"/>
    <col min="16" max="16" width="13.5703125" customWidth="1"/>
    <col min="17" max="17" width="17.28515625" customWidth="1"/>
    <col min="18" max="18" width="12.7109375" customWidth="1"/>
    <col min="19" max="19" width="12.85546875" style="6" customWidth="1"/>
    <col min="20" max="20" width="31" customWidth="1"/>
    <col min="21" max="52" width="9.140625" customWidth="1"/>
  </cols>
  <sheetData>
    <row r="1" spans="1:20" x14ac:dyDescent="0.25">
      <c r="A1" s="27"/>
      <c r="B1" s="38" t="s">
        <v>265</v>
      </c>
      <c r="C1" s="39"/>
      <c r="D1" s="28"/>
      <c r="E1" s="28"/>
      <c r="F1" s="28"/>
      <c r="G1" s="28"/>
      <c r="H1" s="28"/>
      <c r="I1" s="50"/>
      <c r="J1" s="50"/>
      <c r="K1" s="50"/>
      <c r="L1" s="50"/>
      <c r="M1" s="28"/>
      <c r="N1" s="28"/>
      <c r="O1" s="28"/>
      <c r="P1" s="28"/>
      <c r="Q1" s="28"/>
      <c r="R1" s="28"/>
      <c r="S1" s="29"/>
      <c r="T1" t="s">
        <v>266</v>
      </c>
    </row>
    <row r="2" spans="1:20" x14ac:dyDescent="0.25">
      <c r="A2" s="27"/>
      <c r="B2" s="38"/>
      <c r="C2" s="39"/>
      <c r="D2" s="28"/>
      <c r="E2" s="28"/>
      <c r="F2" s="28"/>
      <c r="G2" s="28"/>
      <c r="H2" s="28"/>
      <c r="I2" s="50"/>
      <c r="J2" s="50"/>
      <c r="K2" s="50"/>
      <c r="L2" s="50"/>
      <c r="M2" s="28"/>
      <c r="N2" s="28"/>
      <c r="O2" s="28"/>
      <c r="P2" s="28"/>
      <c r="Q2" s="28"/>
      <c r="R2" s="28"/>
      <c r="S2" s="29"/>
    </row>
    <row r="3" spans="1:20" x14ac:dyDescent="0.25">
      <c r="A3" s="83" t="s">
        <v>342</v>
      </c>
      <c r="B3" s="83"/>
      <c r="C3" s="39"/>
      <c r="D3" s="28"/>
      <c r="E3" s="28"/>
      <c r="F3" s="28"/>
      <c r="G3" s="28"/>
      <c r="H3" s="28"/>
      <c r="I3" s="50"/>
      <c r="J3" s="50"/>
      <c r="K3" s="50"/>
      <c r="L3" s="50"/>
      <c r="M3" s="28"/>
      <c r="N3" s="28"/>
      <c r="O3" s="28"/>
      <c r="P3" s="28"/>
      <c r="Q3" s="28"/>
      <c r="R3" s="28"/>
      <c r="S3" s="29"/>
    </row>
    <row r="4" spans="1:20" x14ac:dyDescent="0.25">
      <c r="A4" s="83" t="s">
        <v>343</v>
      </c>
      <c r="B4" s="83"/>
      <c r="C4" s="83"/>
      <c r="D4" s="83"/>
      <c r="E4" s="83"/>
      <c r="F4" s="28"/>
      <c r="G4" s="28"/>
      <c r="H4" s="28"/>
      <c r="I4" s="50"/>
      <c r="J4" s="50"/>
      <c r="K4" s="50"/>
      <c r="L4" s="50"/>
      <c r="M4" s="28"/>
      <c r="N4" s="28"/>
      <c r="O4" s="28"/>
      <c r="P4" s="28"/>
      <c r="Q4" s="28"/>
      <c r="R4" s="28"/>
      <c r="S4" s="29"/>
    </row>
    <row r="5" spans="1:20" x14ac:dyDescent="0.25">
      <c r="A5" s="83"/>
      <c r="B5" s="83"/>
      <c r="C5" s="83"/>
      <c r="D5" s="83"/>
      <c r="E5" s="83"/>
      <c r="F5" s="28"/>
      <c r="G5" s="28"/>
      <c r="H5" s="28"/>
      <c r="I5" s="50"/>
      <c r="J5" s="50"/>
      <c r="K5" s="50"/>
      <c r="L5" s="50"/>
      <c r="M5" s="28"/>
      <c r="N5" s="28"/>
      <c r="O5" s="28"/>
      <c r="P5" s="28"/>
      <c r="Q5" s="28"/>
      <c r="R5" s="28"/>
      <c r="S5" s="29"/>
    </row>
    <row r="6" spans="1:20" x14ac:dyDescent="0.25">
      <c r="A6" s="84" t="s">
        <v>344</v>
      </c>
      <c r="B6" s="84"/>
      <c r="C6" s="84"/>
      <c r="D6" s="84"/>
      <c r="E6" s="84"/>
      <c r="F6" s="28"/>
      <c r="G6" s="28"/>
      <c r="H6" s="28"/>
      <c r="I6" s="50"/>
      <c r="J6" s="50"/>
      <c r="K6" s="50"/>
      <c r="L6" s="50"/>
      <c r="M6" s="28"/>
      <c r="N6" s="28"/>
      <c r="O6" s="28"/>
      <c r="P6" s="28"/>
      <c r="Q6" s="28"/>
      <c r="R6" s="28"/>
      <c r="S6" s="29"/>
    </row>
    <row r="7" spans="1:20" ht="18.75" x14ac:dyDescent="0.3">
      <c r="A7" s="27"/>
      <c r="B7" s="38"/>
      <c r="C7" s="39"/>
      <c r="D7" s="28"/>
      <c r="E7" s="28"/>
      <c r="F7" s="85" t="s">
        <v>345</v>
      </c>
      <c r="G7" s="85"/>
      <c r="H7" s="85"/>
      <c r="I7" s="50"/>
      <c r="J7" s="50"/>
      <c r="K7" s="50"/>
      <c r="L7" s="50"/>
      <c r="M7" s="28"/>
      <c r="N7" s="28"/>
      <c r="O7" s="28"/>
      <c r="P7" s="28"/>
      <c r="Q7" s="28"/>
      <c r="R7" s="28"/>
      <c r="S7" s="29"/>
    </row>
    <row r="8" spans="1:20" ht="15.75" x14ac:dyDescent="0.25">
      <c r="A8" s="27"/>
      <c r="B8" s="38"/>
      <c r="C8" s="39"/>
      <c r="D8" s="28"/>
      <c r="E8" s="28"/>
      <c r="F8" s="52"/>
      <c r="G8" s="52"/>
      <c r="H8" s="52"/>
      <c r="I8" s="50"/>
      <c r="J8" s="50"/>
      <c r="K8" s="50"/>
      <c r="L8" s="50"/>
      <c r="M8" s="28"/>
      <c r="N8" s="28"/>
      <c r="O8" s="28"/>
      <c r="P8" s="28"/>
      <c r="Q8" s="28"/>
      <c r="R8" s="28"/>
      <c r="S8" s="29"/>
    </row>
    <row r="9" spans="1:20" x14ac:dyDescent="0.25">
      <c r="A9" s="86" t="s">
        <v>346</v>
      </c>
      <c r="B9" s="86"/>
      <c r="C9" s="86"/>
      <c r="D9" s="86"/>
      <c r="E9" s="86"/>
      <c r="F9" s="86"/>
      <c r="G9" s="86"/>
      <c r="H9" s="86"/>
      <c r="I9" s="86"/>
      <c r="J9" s="86"/>
      <c r="K9" s="50"/>
      <c r="L9" s="50"/>
      <c r="M9" s="28"/>
      <c r="N9" s="28"/>
      <c r="O9" s="28"/>
      <c r="P9" s="28"/>
      <c r="Q9" s="28"/>
      <c r="R9" s="28"/>
      <c r="S9" s="29"/>
    </row>
    <row r="10" spans="1:20" x14ac:dyDescent="0.25">
      <c r="A10" s="53"/>
      <c r="B10" s="54"/>
      <c r="C10" s="54"/>
      <c r="D10" s="55"/>
      <c r="E10" s="54"/>
      <c r="F10" s="56"/>
      <c r="G10" s="53"/>
      <c r="H10" s="53"/>
      <c r="I10" s="53"/>
      <c r="J10" s="53"/>
      <c r="K10" s="50"/>
      <c r="L10" s="50"/>
      <c r="M10" s="28"/>
      <c r="N10" s="28"/>
      <c r="O10" s="28"/>
      <c r="P10" s="28"/>
      <c r="Q10" s="28"/>
      <c r="R10" s="28"/>
      <c r="S10" s="29"/>
    </row>
    <row r="11" spans="1:20" x14ac:dyDescent="0.25">
      <c r="A11" s="87" t="s">
        <v>347</v>
      </c>
      <c r="B11" s="87"/>
      <c r="C11" s="87"/>
      <c r="D11" s="87"/>
      <c r="E11" s="87"/>
      <c r="F11" s="87"/>
      <c r="G11" s="87"/>
      <c r="H11" s="87"/>
      <c r="I11" s="87"/>
      <c r="J11" s="87"/>
      <c r="K11" s="50"/>
      <c r="L11" s="50"/>
      <c r="M11" s="28"/>
      <c r="N11" s="28"/>
      <c r="O11" s="28"/>
      <c r="P11" s="28"/>
      <c r="Q11" s="28"/>
      <c r="R11" s="28"/>
      <c r="S11" s="29"/>
    </row>
    <row r="12" spans="1:20" x14ac:dyDescent="0.25">
      <c r="A12" s="87" t="s">
        <v>348</v>
      </c>
      <c r="B12" s="87"/>
      <c r="C12" s="87"/>
      <c r="D12" s="87"/>
      <c r="E12" s="87"/>
      <c r="F12" s="87"/>
      <c r="G12" s="87"/>
      <c r="H12" s="87"/>
      <c r="I12" s="87"/>
      <c r="J12" s="87"/>
      <c r="K12" s="50"/>
      <c r="L12" s="50"/>
      <c r="M12" s="28"/>
      <c r="N12" s="28"/>
      <c r="O12" s="28"/>
      <c r="P12" s="28"/>
      <c r="Q12" s="28"/>
      <c r="R12" s="28"/>
      <c r="S12" s="29"/>
    </row>
    <row r="13" spans="1:20" x14ac:dyDescent="0.25">
      <c r="A13" s="87" t="s">
        <v>349</v>
      </c>
      <c r="B13" s="87"/>
      <c r="C13" s="87"/>
      <c r="D13" s="87"/>
      <c r="E13" s="87"/>
      <c r="F13" s="87"/>
      <c r="G13" s="87"/>
      <c r="H13" s="87"/>
      <c r="I13" s="87"/>
      <c r="J13" s="87"/>
      <c r="K13" s="50"/>
      <c r="L13" s="50"/>
      <c r="M13" s="28"/>
      <c r="N13" s="28"/>
      <c r="O13" s="28"/>
      <c r="P13" s="28"/>
      <c r="Q13" s="28"/>
      <c r="R13" s="28"/>
      <c r="S13" s="29"/>
    </row>
    <row r="14" spans="1:20" x14ac:dyDescent="0.25">
      <c r="A14" s="87" t="s">
        <v>350</v>
      </c>
      <c r="B14" s="87"/>
      <c r="C14" s="87"/>
      <c r="D14" s="87"/>
      <c r="E14" s="87"/>
      <c r="F14" s="87"/>
      <c r="G14" s="87"/>
      <c r="H14" s="87"/>
      <c r="I14" s="87"/>
      <c r="J14" s="87"/>
      <c r="K14" s="50"/>
      <c r="L14" s="50"/>
      <c r="M14" s="28"/>
      <c r="N14" s="28"/>
      <c r="O14" s="28"/>
      <c r="P14" s="28"/>
      <c r="Q14" s="28"/>
      <c r="R14" s="28"/>
      <c r="S14" s="29"/>
    </row>
    <row r="15" spans="1:20" x14ac:dyDescent="0.25">
      <c r="A15" s="87" t="s">
        <v>351</v>
      </c>
      <c r="B15" s="87"/>
      <c r="C15" s="87"/>
      <c r="D15" s="87"/>
      <c r="E15" s="87"/>
      <c r="F15" s="87"/>
      <c r="G15" s="87"/>
      <c r="H15" s="87"/>
      <c r="I15" s="87"/>
      <c r="J15" s="87"/>
      <c r="K15" s="50"/>
      <c r="L15" s="50"/>
      <c r="M15" s="28"/>
      <c r="N15" s="28"/>
      <c r="O15" s="28"/>
      <c r="P15" s="28"/>
      <c r="Q15" s="28"/>
      <c r="R15" s="28"/>
      <c r="S15" s="29"/>
    </row>
    <row r="16" spans="1:20" x14ac:dyDescent="0.25">
      <c r="A16" s="87" t="s">
        <v>352</v>
      </c>
      <c r="B16" s="87"/>
      <c r="C16" s="87"/>
      <c r="D16" s="87"/>
      <c r="E16" s="87"/>
      <c r="F16" s="87"/>
      <c r="G16" s="87"/>
      <c r="H16" s="87"/>
      <c r="I16" s="87"/>
      <c r="J16" s="87"/>
      <c r="K16" s="50"/>
      <c r="L16" s="50"/>
      <c r="M16" s="28"/>
      <c r="N16" s="28"/>
      <c r="O16" s="28"/>
      <c r="P16" s="28"/>
      <c r="Q16" s="28"/>
      <c r="R16" s="28"/>
      <c r="S16" s="29"/>
    </row>
    <row r="17" spans="1:187" x14ac:dyDescent="0.25">
      <c r="A17" s="87" t="s">
        <v>353</v>
      </c>
      <c r="B17" s="87"/>
      <c r="C17" s="87"/>
      <c r="D17" s="87"/>
      <c r="E17" s="87"/>
      <c r="F17" s="87"/>
      <c r="G17" s="87"/>
      <c r="H17" s="87"/>
      <c r="I17" s="87"/>
      <c r="J17" s="87"/>
      <c r="K17" s="50"/>
      <c r="L17" s="50"/>
      <c r="M17" s="28"/>
      <c r="N17" s="28"/>
      <c r="O17" s="28"/>
      <c r="P17" s="28"/>
      <c r="Q17" s="28"/>
      <c r="R17" s="28"/>
      <c r="S17" s="29"/>
    </row>
    <row r="18" spans="1:187" x14ac:dyDescent="0.25">
      <c r="A18" s="94" t="s">
        <v>363</v>
      </c>
      <c r="B18" s="94"/>
      <c r="C18" s="94"/>
      <c r="D18" s="94"/>
      <c r="E18" s="94"/>
      <c r="F18" s="94"/>
      <c r="G18" s="94"/>
      <c r="H18" s="94"/>
      <c r="I18" s="94"/>
      <c r="J18" s="94"/>
      <c r="K18" s="50"/>
      <c r="L18" s="50"/>
      <c r="M18" s="28"/>
      <c r="N18" s="28"/>
      <c r="O18" s="28"/>
      <c r="P18" s="28"/>
      <c r="Q18" s="28"/>
      <c r="R18" s="28"/>
      <c r="S18" s="29"/>
    </row>
    <row r="19" spans="1:187" x14ac:dyDescent="0.25">
      <c r="A19" s="87" t="s">
        <v>354</v>
      </c>
      <c r="B19" s="87"/>
      <c r="C19" s="87"/>
      <c r="D19" s="87"/>
      <c r="E19" s="87"/>
      <c r="F19" s="87"/>
      <c r="G19" s="87"/>
      <c r="H19" s="87"/>
      <c r="I19" s="87"/>
      <c r="J19" s="87"/>
      <c r="K19" s="50"/>
      <c r="L19" s="50"/>
      <c r="M19" s="28"/>
      <c r="N19" s="28"/>
      <c r="O19" s="28"/>
      <c r="P19" s="28"/>
      <c r="Q19" s="28"/>
      <c r="R19" s="28"/>
      <c r="S19" s="29"/>
    </row>
    <row r="20" spans="1:187" ht="15.75" x14ac:dyDescent="0.25">
      <c r="A20" s="27"/>
      <c r="B20" s="38"/>
      <c r="C20" s="39"/>
      <c r="D20" s="28"/>
      <c r="E20" s="28"/>
      <c r="F20" s="52"/>
      <c r="G20" s="52"/>
      <c r="H20" s="52"/>
      <c r="I20" s="50"/>
      <c r="J20" s="50"/>
      <c r="K20" s="50"/>
      <c r="L20" s="50"/>
      <c r="M20" s="28"/>
      <c r="N20" s="28"/>
      <c r="O20" s="28"/>
      <c r="P20" s="28"/>
      <c r="Q20" s="28"/>
      <c r="R20" s="28"/>
      <c r="S20" s="29"/>
    </row>
    <row r="21" spans="1:187" x14ac:dyDescent="0.25">
      <c r="A21" s="27"/>
      <c r="B21" s="28"/>
      <c r="C21" s="28"/>
      <c r="D21" s="28"/>
      <c r="E21" s="28"/>
      <c r="F21" s="28"/>
      <c r="G21" s="28"/>
      <c r="H21" s="28"/>
      <c r="I21" s="51"/>
      <c r="J21" s="51"/>
      <c r="K21" s="51"/>
      <c r="L21" s="51"/>
      <c r="M21" s="28"/>
      <c r="N21" s="28"/>
      <c r="O21" s="28"/>
      <c r="P21" s="28"/>
      <c r="Q21" s="28"/>
      <c r="R21" s="28"/>
      <c r="S21" s="29"/>
    </row>
    <row r="22" spans="1:187" ht="214.5" customHeight="1" x14ac:dyDescent="0.25">
      <c r="A22" s="88" t="s">
        <v>0</v>
      </c>
      <c r="B22" s="88" t="s">
        <v>1</v>
      </c>
      <c r="C22" s="88" t="s">
        <v>2</v>
      </c>
      <c r="D22" s="88" t="s">
        <v>3</v>
      </c>
      <c r="E22" s="88" t="s">
        <v>186</v>
      </c>
      <c r="F22" s="88" t="s">
        <v>4</v>
      </c>
      <c r="G22" s="88" t="s">
        <v>5</v>
      </c>
      <c r="H22" s="88" t="s">
        <v>6</v>
      </c>
      <c r="I22" s="90" t="s">
        <v>171</v>
      </c>
      <c r="J22" s="90" t="s">
        <v>7</v>
      </c>
      <c r="K22" s="15" t="s">
        <v>263</v>
      </c>
      <c r="L22" s="15" t="s">
        <v>262</v>
      </c>
      <c r="M22" s="17" t="s">
        <v>337</v>
      </c>
      <c r="N22" s="17" t="s">
        <v>338</v>
      </c>
      <c r="O22" s="17" t="s">
        <v>364</v>
      </c>
      <c r="P22" s="18" t="s">
        <v>339</v>
      </c>
      <c r="Q22" s="18" t="s">
        <v>341</v>
      </c>
      <c r="R22" s="18" t="s">
        <v>340</v>
      </c>
      <c r="S22" s="81" t="s">
        <v>260</v>
      </c>
      <c r="T22" s="81" t="s">
        <v>267</v>
      </c>
    </row>
    <row r="23" spans="1:187" x14ac:dyDescent="0.25">
      <c r="A23" s="89"/>
      <c r="B23" s="89"/>
      <c r="C23" s="89"/>
      <c r="D23" s="89"/>
      <c r="E23" s="89"/>
      <c r="F23" s="89"/>
      <c r="G23" s="89"/>
      <c r="H23" s="89"/>
      <c r="I23" s="91"/>
      <c r="J23" s="91"/>
      <c r="K23" s="24" t="s">
        <v>329</v>
      </c>
      <c r="L23" s="24" t="s">
        <v>330</v>
      </c>
      <c r="M23" s="25" t="s">
        <v>331</v>
      </c>
      <c r="N23" s="26" t="s">
        <v>332</v>
      </c>
      <c r="O23" s="26" t="s">
        <v>333</v>
      </c>
      <c r="P23" s="26" t="s">
        <v>334</v>
      </c>
      <c r="Q23" s="25" t="s">
        <v>335</v>
      </c>
      <c r="R23" s="25" t="s">
        <v>336</v>
      </c>
      <c r="S23" s="82"/>
      <c r="T23" s="82"/>
    </row>
    <row r="24" spans="1:187" ht="60" x14ac:dyDescent="0.25">
      <c r="A24" s="43">
        <v>1</v>
      </c>
      <c r="B24" s="43" t="s">
        <v>10</v>
      </c>
      <c r="C24" s="43" t="s">
        <v>8</v>
      </c>
      <c r="D24" s="43" t="s">
        <v>12</v>
      </c>
      <c r="E24" s="43" t="s">
        <v>11</v>
      </c>
      <c r="F24" s="43">
        <v>8380930471</v>
      </c>
      <c r="G24" s="43" t="s">
        <v>13</v>
      </c>
      <c r="H24" s="37" t="s">
        <v>366</v>
      </c>
      <c r="I24" s="43" t="s">
        <v>155</v>
      </c>
      <c r="J24" s="31">
        <v>19148</v>
      </c>
      <c r="K24" s="31">
        <f>J24*2</f>
        <v>38296</v>
      </c>
      <c r="L24" s="3">
        <v>24</v>
      </c>
      <c r="M24" s="3"/>
      <c r="N24" s="31"/>
      <c r="O24" s="3"/>
      <c r="P24" s="3"/>
      <c r="Q24" s="31">
        <f t="shared" ref="Q24:Q30" si="0">(N24*L24)+(K24*M24)+(O24*L24)+(P24*K24)</f>
        <v>0</v>
      </c>
      <c r="R24" s="32">
        <f>Q24*1.23</f>
        <v>0</v>
      </c>
      <c r="S24" s="33">
        <v>44927</v>
      </c>
      <c r="T24" s="41" t="s">
        <v>268</v>
      </c>
      <c r="X24" s="7"/>
    </row>
    <row r="25" spans="1:187" ht="60" x14ac:dyDescent="0.25">
      <c r="A25" s="43">
        <v>2</v>
      </c>
      <c r="B25" s="43" t="s">
        <v>15</v>
      </c>
      <c r="C25" s="43" t="s">
        <v>8</v>
      </c>
      <c r="D25" s="43" t="s">
        <v>16</v>
      </c>
      <c r="E25" s="43" t="s">
        <v>17</v>
      </c>
      <c r="F25" s="43">
        <v>9202960208</v>
      </c>
      <c r="G25" s="43" t="s">
        <v>18</v>
      </c>
      <c r="H25" s="37" t="s">
        <v>9</v>
      </c>
      <c r="I25" s="43" t="s">
        <v>155</v>
      </c>
      <c r="J25" s="31">
        <v>13180</v>
      </c>
      <c r="K25" s="31">
        <f>J25*1</f>
        <v>13180</v>
      </c>
      <c r="L25" s="3">
        <v>12</v>
      </c>
      <c r="M25" s="3"/>
      <c r="N25" s="31"/>
      <c r="O25" s="3"/>
      <c r="P25" s="3"/>
      <c r="Q25" s="31">
        <f t="shared" si="0"/>
        <v>0</v>
      </c>
      <c r="R25" s="32">
        <f>Q25*1.23</f>
        <v>0</v>
      </c>
      <c r="S25" s="33">
        <v>45292</v>
      </c>
      <c r="T25" s="41" t="s">
        <v>269</v>
      </c>
      <c r="X25" s="7"/>
    </row>
    <row r="26" spans="1:187" ht="30" x14ac:dyDescent="0.25">
      <c r="A26" s="43">
        <v>3</v>
      </c>
      <c r="B26" s="43" t="s">
        <v>19</v>
      </c>
      <c r="C26" s="43" t="s">
        <v>8</v>
      </c>
      <c r="D26" s="43" t="s">
        <v>20</v>
      </c>
      <c r="E26" s="43" t="s">
        <v>21</v>
      </c>
      <c r="F26" s="43">
        <v>483078675</v>
      </c>
      <c r="G26" s="43" t="s">
        <v>22</v>
      </c>
      <c r="H26" s="37" t="s">
        <v>239</v>
      </c>
      <c r="I26" s="43" t="s">
        <v>155</v>
      </c>
      <c r="J26" s="31">
        <v>187000</v>
      </c>
      <c r="K26" s="31">
        <f>J26*2</f>
        <v>374000</v>
      </c>
      <c r="L26" s="34">
        <v>24</v>
      </c>
      <c r="M26" s="3"/>
      <c r="N26" s="31"/>
      <c r="O26" s="3"/>
      <c r="P26" s="3"/>
      <c r="Q26" s="31">
        <f t="shared" si="0"/>
        <v>0</v>
      </c>
      <c r="R26" s="32">
        <f t="shared" ref="R26:R85" si="1">Q26*1.23</f>
        <v>0</v>
      </c>
      <c r="S26" s="33">
        <v>44927</v>
      </c>
      <c r="T26" s="41" t="s">
        <v>270</v>
      </c>
      <c r="X26" s="7"/>
    </row>
    <row r="27" spans="1:187" ht="45" x14ac:dyDescent="0.25">
      <c r="A27" s="43">
        <v>4</v>
      </c>
      <c r="B27" s="43" t="s">
        <v>23</v>
      </c>
      <c r="C27" s="43" t="s">
        <v>8</v>
      </c>
      <c r="D27" s="43" t="s">
        <v>24</v>
      </c>
      <c r="E27" s="43" t="s">
        <v>25</v>
      </c>
      <c r="F27" s="43">
        <v>9973400207</v>
      </c>
      <c r="G27" s="43" t="s">
        <v>26</v>
      </c>
      <c r="H27" s="37" t="s">
        <v>14</v>
      </c>
      <c r="I27" s="43" t="s">
        <v>155</v>
      </c>
      <c r="J27" s="31">
        <v>15863</v>
      </c>
      <c r="K27" s="31">
        <f>J27*3</f>
        <v>47589</v>
      </c>
      <c r="L27" s="3">
        <v>36</v>
      </c>
      <c r="M27" s="3"/>
      <c r="N27" s="31"/>
      <c r="O27" s="3"/>
      <c r="P27" s="3"/>
      <c r="Q27" s="31">
        <f t="shared" si="0"/>
        <v>0</v>
      </c>
      <c r="R27" s="32">
        <f t="shared" si="1"/>
        <v>0</v>
      </c>
      <c r="S27" s="33">
        <v>44562</v>
      </c>
      <c r="T27" s="41" t="s">
        <v>271</v>
      </c>
      <c r="X27" s="7"/>
    </row>
    <row r="28" spans="1:187" s="2" customFormat="1" ht="45" x14ac:dyDescent="0.25">
      <c r="A28" s="3">
        <v>5</v>
      </c>
      <c r="B28" s="3" t="s">
        <v>49</v>
      </c>
      <c r="C28" s="3" t="s">
        <v>8</v>
      </c>
      <c r="D28" s="3" t="s">
        <v>50</v>
      </c>
      <c r="E28" s="3" t="s">
        <v>51</v>
      </c>
      <c r="F28" s="3">
        <v>3663740957</v>
      </c>
      <c r="G28" s="3" t="s">
        <v>52</v>
      </c>
      <c r="H28" s="37" t="s">
        <v>9</v>
      </c>
      <c r="I28" s="3" t="s">
        <v>155</v>
      </c>
      <c r="J28" s="31">
        <v>10030</v>
      </c>
      <c r="K28" s="31">
        <f>J28*2</f>
        <v>20060</v>
      </c>
      <c r="L28" s="3">
        <v>24</v>
      </c>
      <c r="M28" s="3"/>
      <c r="N28" s="31"/>
      <c r="O28" s="3"/>
      <c r="P28" s="3"/>
      <c r="Q28" s="31">
        <f t="shared" si="0"/>
        <v>0</v>
      </c>
      <c r="R28" s="32">
        <f t="shared" si="1"/>
        <v>0</v>
      </c>
      <c r="S28" s="33">
        <v>44927</v>
      </c>
      <c r="T28" s="41" t="s">
        <v>272</v>
      </c>
      <c r="U28"/>
      <c r="V28"/>
      <c r="W28"/>
      <c r="X28" s="7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</row>
    <row r="29" spans="1:187" ht="45" x14ac:dyDescent="0.25">
      <c r="A29" s="3">
        <v>6</v>
      </c>
      <c r="B29" s="3" t="s">
        <v>27</v>
      </c>
      <c r="C29" s="3" t="s">
        <v>8</v>
      </c>
      <c r="D29" s="3" t="s">
        <v>28</v>
      </c>
      <c r="E29" s="3" t="s">
        <v>29</v>
      </c>
      <c r="F29" s="3">
        <v>4421461830</v>
      </c>
      <c r="G29" s="3" t="s">
        <v>30</v>
      </c>
      <c r="H29" s="37" t="s">
        <v>367</v>
      </c>
      <c r="I29" s="3" t="s">
        <v>155</v>
      </c>
      <c r="J29" s="31">
        <v>10191</v>
      </c>
      <c r="K29" s="31">
        <f>J29*3</f>
        <v>30573</v>
      </c>
      <c r="L29" s="3">
        <v>36</v>
      </c>
      <c r="M29" s="3"/>
      <c r="N29" s="31"/>
      <c r="O29" s="3"/>
      <c r="P29" s="3"/>
      <c r="Q29" s="31">
        <f t="shared" si="0"/>
        <v>0</v>
      </c>
      <c r="R29" s="32">
        <f t="shared" si="1"/>
        <v>0</v>
      </c>
      <c r="S29" s="33">
        <v>44562</v>
      </c>
      <c r="T29" s="41" t="s">
        <v>273</v>
      </c>
      <c r="X29" s="7"/>
    </row>
    <row r="30" spans="1:187" ht="45" x14ac:dyDescent="0.25">
      <c r="A30" s="3">
        <v>7</v>
      </c>
      <c r="B30" s="3" t="s">
        <v>31</v>
      </c>
      <c r="C30" s="3" t="s">
        <v>8</v>
      </c>
      <c r="D30" s="3" t="s">
        <v>205</v>
      </c>
      <c r="E30" s="3" t="s">
        <v>32</v>
      </c>
      <c r="F30" s="3">
        <v>8212861487</v>
      </c>
      <c r="G30" s="3" t="s">
        <v>33</v>
      </c>
      <c r="H30" s="37" t="s">
        <v>9</v>
      </c>
      <c r="I30" s="3" t="s">
        <v>155</v>
      </c>
      <c r="J30" s="31">
        <v>13413</v>
      </c>
      <c r="K30" s="31">
        <f>J30*3</f>
        <v>40239</v>
      </c>
      <c r="L30" s="3">
        <v>36</v>
      </c>
      <c r="M30" s="3"/>
      <c r="N30" s="31"/>
      <c r="O30" s="3"/>
      <c r="P30" s="3"/>
      <c r="Q30" s="31">
        <f t="shared" si="0"/>
        <v>0</v>
      </c>
      <c r="R30" s="32">
        <f t="shared" si="1"/>
        <v>0</v>
      </c>
      <c r="S30" s="33">
        <v>44562</v>
      </c>
      <c r="T30" s="41" t="s">
        <v>274</v>
      </c>
      <c r="X30" s="7"/>
    </row>
    <row r="31" spans="1:187" ht="45" x14ac:dyDescent="0.25">
      <c r="A31" s="3">
        <v>8</v>
      </c>
      <c r="B31" s="3" t="s">
        <v>34</v>
      </c>
      <c r="C31" s="3" t="s">
        <v>8</v>
      </c>
      <c r="D31" s="3" t="s">
        <v>35</v>
      </c>
      <c r="E31" s="3" t="s">
        <v>36</v>
      </c>
      <c r="F31" s="3">
        <v>3314311737</v>
      </c>
      <c r="G31" s="3" t="s">
        <v>37</v>
      </c>
      <c r="H31" s="37" t="s">
        <v>9</v>
      </c>
      <c r="I31" s="3" t="s">
        <v>240</v>
      </c>
      <c r="J31" s="31">
        <v>13179</v>
      </c>
      <c r="K31" s="31">
        <f>J31*3</f>
        <v>39537</v>
      </c>
      <c r="L31" s="3">
        <v>36</v>
      </c>
      <c r="M31" s="3"/>
      <c r="N31" s="31"/>
      <c r="O31" s="3"/>
      <c r="P31" s="3"/>
      <c r="Q31" s="31">
        <f t="shared" ref="Q31:Q62" si="2">(N31*L31)+(K31*M31)+(O31*L31)+(P31*K31)</f>
        <v>0</v>
      </c>
      <c r="R31" s="32">
        <f t="shared" si="1"/>
        <v>0</v>
      </c>
      <c r="S31" s="33">
        <v>44562</v>
      </c>
      <c r="T31" s="41" t="s">
        <v>275</v>
      </c>
      <c r="X31" s="7"/>
    </row>
    <row r="32" spans="1:187" ht="45" x14ac:dyDescent="0.25">
      <c r="A32" s="3">
        <v>9</v>
      </c>
      <c r="B32" s="3" t="s">
        <v>38</v>
      </c>
      <c r="C32" s="3" t="s">
        <v>8</v>
      </c>
      <c r="D32" s="3" t="s">
        <v>39</v>
      </c>
      <c r="E32" s="3" t="s">
        <v>40</v>
      </c>
      <c r="F32" s="3">
        <v>2487921286</v>
      </c>
      <c r="G32" s="3" t="s">
        <v>41</v>
      </c>
      <c r="H32" s="37" t="s">
        <v>366</v>
      </c>
      <c r="I32" s="3" t="s">
        <v>155</v>
      </c>
      <c r="J32" s="31">
        <v>9694</v>
      </c>
      <c r="K32" s="31">
        <f>J32*2</f>
        <v>19388</v>
      </c>
      <c r="L32" s="3">
        <v>24</v>
      </c>
      <c r="M32" s="3"/>
      <c r="N32" s="31"/>
      <c r="O32" s="3"/>
      <c r="P32" s="3"/>
      <c r="Q32" s="31">
        <f t="shared" si="2"/>
        <v>0</v>
      </c>
      <c r="R32" s="32">
        <f t="shared" si="1"/>
        <v>0</v>
      </c>
      <c r="S32" s="33">
        <v>44927</v>
      </c>
      <c r="T32" s="41" t="s">
        <v>276</v>
      </c>
      <c r="X32" s="7"/>
    </row>
    <row r="33" spans="1:24" ht="45" x14ac:dyDescent="0.25">
      <c r="A33" s="3">
        <v>10</v>
      </c>
      <c r="B33" s="3" t="s">
        <v>57</v>
      </c>
      <c r="C33" s="3" t="s">
        <v>8</v>
      </c>
      <c r="D33" s="3" t="s">
        <v>58</v>
      </c>
      <c r="E33" s="3" t="s">
        <v>59</v>
      </c>
      <c r="F33" s="3">
        <v>5688490731</v>
      </c>
      <c r="G33" s="3" t="s">
        <v>60</v>
      </c>
      <c r="H33" s="37" t="s">
        <v>368</v>
      </c>
      <c r="I33" s="3" t="s">
        <v>155</v>
      </c>
      <c r="J33" s="31">
        <v>29371</v>
      </c>
      <c r="K33" s="31">
        <f>J33*2</f>
        <v>58742</v>
      </c>
      <c r="L33" s="3">
        <v>24</v>
      </c>
      <c r="M33" s="3"/>
      <c r="N33" s="31"/>
      <c r="O33" s="3"/>
      <c r="P33" s="3"/>
      <c r="Q33" s="31">
        <f t="shared" si="2"/>
        <v>0</v>
      </c>
      <c r="R33" s="32">
        <f t="shared" si="1"/>
        <v>0</v>
      </c>
      <c r="S33" s="33">
        <v>44927</v>
      </c>
      <c r="T33" s="41" t="s">
        <v>277</v>
      </c>
      <c r="X33" s="7"/>
    </row>
    <row r="34" spans="1:24" ht="60" x14ac:dyDescent="0.25">
      <c r="A34" s="3">
        <v>11</v>
      </c>
      <c r="B34" s="3" t="s">
        <v>152</v>
      </c>
      <c r="C34" s="3" t="s">
        <v>8</v>
      </c>
      <c r="D34" s="3" t="s">
        <v>164</v>
      </c>
      <c r="E34" s="3" t="s">
        <v>165</v>
      </c>
      <c r="F34" s="3">
        <v>6546970500</v>
      </c>
      <c r="G34" s="3" t="s">
        <v>166</v>
      </c>
      <c r="H34" s="37" t="s">
        <v>369</v>
      </c>
      <c r="I34" s="3" t="s">
        <v>155</v>
      </c>
      <c r="J34" s="31">
        <v>14171</v>
      </c>
      <c r="K34" s="31">
        <f>J34*3</f>
        <v>42513</v>
      </c>
      <c r="L34" s="3">
        <v>36</v>
      </c>
      <c r="M34" s="3"/>
      <c r="N34" s="31"/>
      <c r="O34" s="3"/>
      <c r="P34" s="3"/>
      <c r="Q34" s="31">
        <f t="shared" si="2"/>
        <v>0</v>
      </c>
      <c r="R34" s="32">
        <f t="shared" si="1"/>
        <v>0</v>
      </c>
      <c r="S34" s="33">
        <v>44562</v>
      </c>
      <c r="T34" s="41" t="s">
        <v>278</v>
      </c>
      <c r="X34" s="7"/>
    </row>
    <row r="35" spans="1:24" ht="30" x14ac:dyDescent="0.25">
      <c r="A35" s="3">
        <v>12</v>
      </c>
      <c r="B35" s="3" t="s">
        <v>42</v>
      </c>
      <c r="C35" s="3" t="s">
        <v>8</v>
      </c>
      <c r="D35" s="3" t="s">
        <v>43</v>
      </c>
      <c r="E35" s="3" t="s">
        <v>257</v>
      </c>
      <c r="F35" s="3">
        <v>3082731457</v>
      </c>
      <c r="G35" s="3" t="s">
        <v>44</v>
      </c>
      <c r="H35" s="37" t="s">
        <v>366</v>
      </c>
      <c r="I35" s="3" t="s">
        <v>155</v>
      </c>
      <c r="J35" s="31">
        <v>19146</v>
      </c>
      <c r="K35" s="31">
        <f>J35*1</f>
        <v>19146</v>
      </c>
      <c r="L35" s="3">
        <v>12</v>
      </c>
      <c r="M35" s="3"/>
      <c r="N35" s="31"/>
      <c r="O35" s="3"/>
      <c r="P35" s="3"/>
      <c r="Q35" s="31">
        <f t="shared" si="2"/>
        <v>0</v>
      </c>
      <c r="R35" s="32">
        <f t="shared" si="1"/>
        <v>0</v>
      </c>
      <c r="S35" s="33">
        <v>45292</v>
      </c>
      <c r="T35" s="41" t="s">
        <v>279</v>
      </c>
      <c r="X35" s="7"/>
    </row>
    <row r="36" spans="1:24" ht="30" x14ac:dyDescent="0.25">
      <c r="A36" s="3">
        <v>13</v>
      </c>
      <c r="B36" s="3" t="s">
        <v>45</v>
      </c>
      <c r="C36" s="3" t="s">
        <v>8</v>
      </c>
      <c r="D36" s="3" t="s">
        <v>46</v>
      </c>
      <c r="E36" s="3" t="s">
        <v>47</v>
      </c>
      <c r="F36" s="3">
        <v>8375120821</v>
      </c>
      <c r="G36" s="3" t="s">
        <v>48</v>
      </c>
      <c r="H36" s="37" t="s">
        <v>14</v>
      </c>
      <c r="I36" s="3" t="s">
        <v>155</v>
      </c>
      <c r="J36" s="31">
        <v>14669</v>
      </c>
      <c r="K36" s="31">
        <f>J36*3</f>
        <v>44007</v>
      </c>
      <c r="L36" s="3">
        <v>36</v>
      </c>
      <c r="M36" s="3"/>
      <c r="N36" s="31"/>
      <c r="O36" s="3"/>
      <c r="P36" s="3"/>
      <c r="Q36" s="31">
        <f t="shared" si="2"/>
        <v>0</v>
      </c>
      <c r="R36" s="32">
        <f t="shared" si="1"/>
        <v>0</v>
      </c>
      <c r="S36" s="33">
        <v>44562</v>
      </c>
      <c r="T36" s="41" t="s">
        <v>280</v>
      </c>
      <c r="X36" s="7"/>
    </row>
    <row r="37" spans="1:24" ht="45" x14ac:dyDescent="0.25">
      <c r="A37" s="3">
        <v>14</v>
      </c>
      <c r="B37" s="3" t="s">
        <v>53</v>
      </c>
      <c r="C37" s="3" t="s">
        <v>8</v>
      </c>
      <c r="D37" s="3" t="s">
        <v>178</v>
      </c>
      <c r="E37" s="3" t="s">
        <v>54</v>
      </c>
      <c r="F37" s="3">
        <v>9061201150</v>
      </c>
      <c r="G37" s="3" t="s">
        <v>55</v>
      </c>
      <c r="H37" s="37" t="s">
        <v>9</v>
      </c>
      <c r="I37" s="3" t="s">
        <v>155</v>
      </c>
      <c r="J37" s="31">
        <v>8597</v>
      </c>
      <c r="K37" s="31">
        <f>J37*2</f>
        <v>17194</v>
      </c>
      <c r="L37" s="3">
        <v>24</v>
      </c>
      <c r="M37" s="3"/>
      <c r="N37" s="31"/>
      <c r="O37" s="3"/>
      <c r="P37" s="3"/>
      <c r="Q37" s="31">
        <f t="shared" si="2"/>
        <v>0</v>
      </c>
      <c r="R37" s="32">
        <f t="shared" si="1"/>
        <v>0</v>
      </c>
      <c r="S37" s="33">
        <v>44927</v>
      </c>
      <c r="T37" s="41" t="s">
        <v>281</v>
      </c>
      <c r="X37" s="7"/>
    </row>
    <row r="38" spans="1:24" ht="45" x14ac:dyDescent="0.25">
      <c r="A38" s="3">
        <v>15</v>
      </c>
      <c r="B38" s="3" t="s">
        <v>153</v>
      </c>
      <c r="C38" s="3" t="s">
        <v>8</v>
      </c>
      <c r="D38" s="3" t="s">
        <v>162</v>
      </c>
      <c r="E38" s="3" t="s">
        <v>241</v>
      </c>
      <c r="F38" s="3">
        <v>2115721838</v>
      </c>
      <c r="G38" s="3" t="s">
        <v>163</v>
      </c>
      <c r="H38" s="37" t="s">
        <v>9</v>
      </c>
      <c r="I38" s="3" t="s">
        <v>155</v>
      </c>
      <c r="J38" s="31">
        <v>11174</v>
      </c>
      <c r="K38" s="31">
        <f>J38*2</f>
        <v>22348</v>
      </c>
      <c r="L38" s="3">
        <v>24</v>
      </c>
      <c r="M38" s="3"/>
      <c r="N38" s="31"/>
      <c r="O38" s="3"/>
      <c r="P38" s="3"/>
      <c r="Q38" s="31">
        <f t="shared" si="2"/>
        <v>0</v>
      </c>
      <c r="R38" s="32">
        <f t="shared" si="1"/>
        <v>0</v>
      </c>
      <c r="S38" s="33">
        <v>44927</v>
      </c>
      <c r="T38" s="41" t="s">
        <v>282</v>
      </c>
      <c r="X38" s="7"/>
    </row>
    <row r="39" spans="1:24" ht="45" x14ac:dyDescent="0.25">
      <c r="A39" s="3">
        <v>16</v>
      </c>
      <c r="B39" s="3" t="s">
        <v>56</v>
      </c>
      <c r="C39" s="3" t="s">
        <v>8</v>
      </c>
      <c r="D39" s="3" t="s">
        <v>62</v>
      </c>
      <c r="E39" s="3" t="s">
        <v>63</v>
      </c>
      <c r="F39" s="3">
        <v>4266331214</v>
      </c>
      <c r="G39" s="3" t="s">
        <v>64</v>
      </c>
      <c r="H39" s="37" t="s">
        <v>9</v>
      </c>
      <c r="I39" s="3" t="s">
        <v>155</v>
      </c>
      <c r="J39" s="31">
        <v>10315</v>
      </c>
      <c r="K39" s="31">
        <f>J39*1</f>
        <v>10315</v>
      </c>
      <c r="L39" s="3">
        <v>12</v>
      </c>
      <c r="M39" s="3"/>
      <c r="N39" s="31"/>
      <c r="O39" s="3"/>
      <c r="P39" s="3"/>
      <c r="Q39" s="31">
        <f t="shared" si="2"/>
        <v>0</v>
      </c>
      <c r="R39" s="32">
        <f t="shared" si="1"/>
        <v>0</v>
      </c>
      <c r="S39" s="33">
        <v>45292</v>
      </c>
      <c r="T39" s="41" t="s">
        <v>283</v>
      </c>
      <c r="X39" s="7"/>
    </row>
    <row r="40" spans="1:24" ht="45" x14ac:dyDescent="0.25">
      <c r="A40" s="3">
        <v>17</v>
      </c>
      <c r="B40" s="3" t="s">
        <v>65</v>
      </c>
      <c r="C40" s="3" t="s">
        <v>8</v>
      </c>
      <c r="D40" s="3" t="s">
        <v>66</v>
      </c>
      <c r="E40" s="3" t="s">
        <v>67</v>
      </c>
      <c r="F40" s="3">
        <v>1270121225</v>
      </c>
      <c r="G40" s="3" t="s">
        <v>227</v>
      </c>
      <c r="H40" s="37" t="s">
        <v>9</v>
      </c>
      <c r="I40" s="3" t="s">
        <v>155</v>
      </c>
      <c r="J40" s="31">
        <v>10191</v>
      </c>
      <c r="K40" s="31">
        <f t="shared" ref="K40:K45" si="3">J40*3</f>
        <v>30573</v>
      </c>
      <c r="L40" s="3">
        <v>36</v>
      </c>
      <c r="M40" s="3"/>
      <c r="N40" s="31"/>
      <c r="O40" s="3"/>
      <c r="P40" s="3"/>
      <c r="Q40" s="31">
        <f t="shared" si="2"/>
        <v>0</v>
      </c>
      <c r="R40" s="32">
        <f t="shared" si="1"/>
        <v>0</v>
      </c>
      <c r="S40" s="33">
        <v>44562</v>
      </c>
      <c r="T40" s="41" t="s">
        <v>284</v>
      </c>
      <c r="X40" s="7"/>
    </row>
    <row r="41" spans="1:24" ht="30" x14ac:dyDescent="0.25">
      <c r="A41" s="3">
        <v>18</v>
      </c>
      <c r="B41" s="3" t="s">
        <v>154</v>
      </c>
      <c r="C41" s="3" t="s">
        <v>8</v>
      </c>
      <c r="D41" s="3" t="s">
        <v>160</v>
      </c>
      <c r="E41" s="3" t="s">
        <v>161</v>
      </c>
      <c r="F41" s="3">
        <v>1397941114</v>
      </c>
      <c r="G41" s="3" t="s">
        <v>242</v>
      </c>
      <c r="H41" s="37" t="s">
        <v>98</v>
      </c>
      <c r="I41" s="3" t="s">
        <v>155</v>
      </c>
      <c r="J41" s="31">
        <v>9361</v>
      </c>
      <c r="K41" s="31">
        <f t="shared" si="3"/>
        <v>28083</v>
      </c>
      <c r="L41" s="3">
        <v>36</v>
      </c>
      <c r="M41" s="3"/>
      <c r="N41" s="31"/>
      <c r="O41" s="3"/>
      <c r="P41" s="3"/>
      <c r="Q41" s="31">
        <f t="shared" si="2"/>
        <v>0</v>
      </c>
      <c r="R41" s="32">
        <f t="shared" si="1"/>
        <v>0</v>
      </c>
      <c r="S41" s="33">
        <v>44562</v>
      </c>
      <c r="T41" s="41" t="s">
        <v>285</v>
      </c>
      <c r="X41" s="7"/>
    </row>
    <row r="42" spans="1:24" ht="45" x14ac:dyDescent="0.25">
      <c r="A42" s="3">
        <v>19</v>
      </c>
      <c r="B42" s="3" t="s">
        <v>68</v>
      </c>
      <c r="C42" s="3" t="s">
        <v>8</v>
      </c>
      <c r="D42" s="3" t="s">
        <v>69</v>
      </c>
      <c r="E42" s="3" t="s">
        <v>70</v>
      </c>
      <c r="F42" s="3">
        <v>5463090951</v>
      </c>
      <c r="G42" s="3" t="s">
        <v>71</v>
      </c>
      <c r="H42" s="37" t="s">
        <v>9</v>
      </c>
      <c r="I42" s="3" t="s">
        <v>155</v>
      </c>
      <c r="J42" s="31">
        <v>16042</v>
      </c>
      <c r="K42" s="31">
        <f t="shared" si="3"/>
        <v>48126</v>
      </c>
      <c r="L42" s="3">
        <v>36</v>
      </c>
      <c r="M42" s="3"/>
      <c r="N42" s="31"/>
      <c r="O42" s="3"/>
      <c r="P42" s="3"/>
      <c r="Q42" s="31">
        <f t="shared" si="2"/>
        <v>0</v>
      </c>
      <c r="R42" s="32">
        <f t="shared" si="1"/>
        <v>0</v>
      </c>
      <c r="S42" s="33">
        <v>44562</v>
      </c>
      <c r="T42" s="41" t="s">
        <v>286</v>
      </c>
      <c r="X42" s="7"/>
    </row>
    <row r="43" spans="1:24" ht="60" x14ac:dyDescent="0.25">
      <c r="A43" s="3">
        <v>20</v>
      </c>
      <c r="B43" s="3" t="s">
        <v>72</v>
      </c>
      <c r="C43" s="3" t="s">
        <v>8</v>
      </c>
      <c r="D43" s="3" t="s">
        <v>58</v>
      </c>
      <c r="E43" s="3" t="s">
        <v>73</v>
      </c>
      <c r="F43" s="3">
        <v>9808970116</v>
      </c>
      <c r="G43" s="3" t="s">
        <v>74</v>
      </c>
      <c r="H43" s="37" t="s">
        <v>75</v>
      </c>
      <c r="I43" s="3" t="s">
        <v>155</v>
      </c>
      <c r="J43" s="31">
        <v>10564</v>
      </c>
      <c r="K43" s="31">
        <f t="shared" si="3"/>
        <v>31692</v>
      </c>
      <c r="L43" s="3">
        <v>36</v>
      </c>
      <c r="M43" s="3"/>
      <c r="N43" s="31"/>
      <c r="O43" s="3"/>
      <c r="P43" s="3"/>
      <c r="Q43" s="31">
        <f t="shared" si="2"/>
        <v>0</v>
      </c>
      <c r="R43" s="32">
        <f t="shared" si="1"/>
        <v>0</v>
      </c>
      <c r="S43" s="33">
        <v>44562</v>
      </c>
      <c r="T43" s="41" t="s">
        <v>287</v>
      </c>
      <c r="X43" s="7"/>
    </row>
    <row r="44" spans="1:24" ht="45" x14ac:dyDescent="0.25">
      <c r="A44" s="3">
        <v>21</v>
      </c>
      <c r="B44" s="3" t="s">
        <v>76</v>
      </c>
      <c r="C44" s="3" t="s">
        <v>8</v>
      </c>
      <c r="D44" s="3" t="s">
        <v>77</v>
      </c>
      <c r="E44" s="3" t="s">
        <v>78</v>
      </c>
      <c r="F44" s="3">
        <v>9724870549</v>
      </c>
      <c r="G44" s="3" t="s">
        <v>79</v>
      </c>
      <c r="H44" s="37" t="s">
        <v>264</v>
      </c>
      <c r="I44" s="3" t="s">
        <v>155</v>
      </c>
      <c r="J44" s="31">
        <v>14170</v>
      </c>
      <c r="K44" s="31">
        <f t="shared" si="3"/>
        <v>42510</v>
      </c>
      <c r="L44" s="3">
        <v>36</v>
      </c>
      <c r="M44" s="3"/>
      <c r="N44" s="31"/>
      <c r="O44" s="3"/>
      <c r="P44" s="3"/>
      <c r="Q44" s="31">
        <f t="shared" si="2"/>
        <v>0</v>
      </c>
      <c r="R44" s="32">
        <f t="shared" si="1"/>
        <v>0</v>
      </c>
      <c r="S44" s="33">
        <v>44562</v>
      </c>
      <c r="T44" s="41" t="s">
        <v>288</v>
      </c>
      <c r="X44" s="7"/>
    </row>
    <row r="45" spans="1:24" ht="45" x14ac:dyDescent="0.25">
      <c r="A45" s="3">
        <v>22</v>
      </c>
      <c r="B45" s="3" t="s">
        <v>80</v>
      </c>
      <c r="C45" s="3" t="s">
        <v>8</v>
      </c>
      <c r="D45" s="3" t="s">
        <v>81</v>
      </c>
      <c r="E45" s="3" t="s">
        <v>82</v>
      </c>
      <c r="F45" s="3" t="s">
        <v>243</v>
      </c>
      <c r="G45" s="3" t="s">
        <v>83</v>
      </c>
      <c r="H45" s="37" t="s">
        <v>84</v>
      </c>
      <c r="I45" s="3" t="s">
        <v>155</v>
      </c>
      <c r="J45" s="31">
        <v>6895</v>
      </c>
      <c r="K45" s="31">
        <f t="shared" si="3"/>
        <v>20685</v>
      </c>
      <c r="L45" s="3">
        <v>36</v>
      </c>
      <c r="M45" s="3"/>
      <c r="N45" s="31"/>
      <c r="O45" s="3"/>
      <c r="P45" s="3"/>
      <c r="Q45" s="31">
        <f t="shared" si="2"/>
        <v>0</v>
      </c>
      <c r="R45" s="32">
        <f t="shared" si="1"/>
        <v>0</v>
      </c>
      <c r="S45" s="33">
        <v>44562</v>
      </c>
      <c r="T45" s="41" t="s">
        <v>289</v>
      </c>
      <c r="X45" s="7"/>
    </row>
    <row r="46" spans="1:24" ht="15" customHeight="1" x14ac:dyDescent="0.25">
      <c r="A46" s="3">
        <v>23</v>
      </c>
      <c r="B46" s="3" t="s">
        <v>85</v>
      </c>
      <c r="C46" s="3" t="s">
        <v>8</v>
      </c>
      <c r="D46" s="3" t="s">
        <v>86</v>
      </c>
      <c r="E46" s="3" t="s">
        <v>87</v>
      </c>
      <c r="F46" s="3">
        <v>6667411141</v>
      </c>
      <c r="G46" s="3" t="s">
        <v>88</v>
      </c>
      <c r="H46" s="37" t="s">
        <v>9</v>
      </c>
      <c r="I46" s="3" t="s">
        <v>155</v>
      </c>
      <c r="J46" s="31">
        <v>16660</v>
      </c>
      <c r="K46" s="31">
        <f>J46*2</f>
        <v>33320</v>
      </c>
      <c r="L46" s="3">
        <v>24</v>
      </c>
      <c r="M46" s="3"/>
      <c r="N46" s="31"/>
      <c r="O46" s="3"/>
      <c r="P46" s="3"/>
      <c r="Q46" s="31">
        <f t="shared" si="2"/>
        <v>0</v>
      </c>
      <c r="R46" s="32">
        <f t="shared" si="1"/>
        <v>0</v>
      </c>
      <c r="S46" s="33">
        <v>44927</v>
      </c>
      <c r="T46" s="41" t="s">
        <v>290</v>
      </c>
      <c r="X46" s="7"/>
    </row>
    <row r="47" spans="1:24" ht="105" x14ac:dyDescent="0.25">
      <c r="A47" s="3">
        <v>24</v>
      </c>
      <c r="B47" s="3" t="s">
        <v>89</v>
      </c>
      <c r="C47" s="3" t="s">
        <v>8</v>
      </c>
      <c r="D47" s="3" t="s">
        <v>90</v>
      </c>
      <c r="E47" s="3" t="s">
        <v>91</v>
      </c>
      <c r="F47" s="3">
        <v>7572611155</v>
      </c>
      <c r="G47" s="3" t="s">
        <v>92</v>
      </c>
      <c r="H47" s="37" t="s">
        <v>368</v>
      </c>
      <c r="I47" s="3" t="s">
        <v>155</v>
      </c>
      <c r="J47" s="31">
        <v>19145</v>
      </c>
      <c r="K47" s="31">
        <f>J47*3</f>
        <v>57435</v>
      </c>
      <c r="L47" s="3">
        <v>36</v>
      </c>
      <c r="M47" s="3"/>
      <c r="N47" s="31"/>
      <c r="O47" s="3"/>
      <c r="P47" s="3"/>
      <c r="Q47" s="31">
        <f t="shared" si="2"/>
        <v>0</v>
      </c>
      <c r="R47" s="32">
        <f t="shared" si="1"/>
        <v>0</v>
      </c>
      <c r="S47" s="33">
        <v>44562</v>
      </c>
      <c r="T47" s="41" t="s">
        <v>291</v>
      </c>
      <c r="X47" s="7"/>
    </row>
    <row r="48" spans="1:24" ht="45" x14ac:dyDescent="0.25">
      <c r="A48" s="3">
        <v>25</v>
      </c>
      <c r="B48" s="3" t="s">
        <v>244</v>
      </c>
      <c r="C48" s="3" t="s">
        <v>8</v>
      </c>
      <c r="D48" s="3" t="s">
        <v>93</v>
      </c>
      <c r="E48" s="3" t="s">
        <v>189</v>
      </c>
      <c r="F48" s="3">
        <v>9059011579</v>
      </c>
      <c r="G48" s="3" t="s">
        <v>94</v>
      </c>
      <c r="H48" s="37" t="s">
        <v>9</v>
      </c>
      <c r="I48" s="3" t="s">
        <v>155</v>
      </c>
      <c r="J48" s="31">
        <v>8405</v>
      </c>
      <c r="K48" s="31">
        <f>J48*3</f>
        <v>25215</v>
      </c>
      <c r="L48" s="3">
        <v>36</v>
      </c>
      <c r="M48" s="3"/>
      <c r="N48" s="31"/>
      <c r="O48" s="3"/>
      <c r="P48" s="3"/>
      <c r="Q48" s="31">
        <f t="shared" si="2"/>
        <v>0</v>
      </c>
      <c r="R48" s="32">
        <f t="shared" si="1"/>
        <v>0</v>
      </c>
      <c r="S48" s="33">
        <v>44562</v>
      </c>
      <c r="T48" s="41" t="s">
        <v>292</v>
      </c>
      <c r="X48" s="7"/>
    </row>
    <row r="49" spans="1:24" ht="45" x14ac:dyDescent="0.25">
      <c r="A49" s="3">
        <v>26</v>
      </c>
      <c r="B49" s="3" t="s">
        <v>95</v>
      </c>
      <c r="C49" s="3" t="s">
        <v>8</v>
      </c>
      <c r="D49" s="3" t="s">
        <v>96</v>
      </c>
      <c r="E49" s="3" t="s">
        <v>97</v>
      </c>
      <c r="F49" s="3">
        <v>2085121152</v>
      </c>
      <c r="G49" s="3" t="s">
        <v>190</v>
      </c>
      <c r="H49" s="37" t="s">
        <v>98</v>
      </c>
      <c r="I49" s="3" t="s">
        <v>155</v>
      </c>
      <c r="J49" s="31">
        <v>13180</v>
      </c>
      <c r="K49" s="31">
        <f>J49*2</f>
        <v>26360</v>
      </c>
      <c r="L49" s="3">
        <v>24</v>
      </c>
      <c r="M49" s="3"/>
      <c r="N49" s="31"/>
      <c r="O49" s="3"/>
      <c r="P49" s="3"/>
      <c r="Q49" s="31">
        <f t="shared" si="2"/>
        <v>0</v>
      </c>
      <c r="R49" s="32">
        <f t="shared" si="1"/>
        <v>0</v>
      </c>
      <c r="S49" s="33">
        <v>44927</v>
      </c>
      <c r="T49" s="41" t="s">
        <v>293</v>
      </c>
      <c r="X49" s="7"/>
    </row>
    <row r="50" spans="1:24" ht="60" x14ac:dyDescent="0.25">
      <c r="A50" s="3">
        <v>27</v>
      </c>
      <c r="B50" s="3" t="s">
        <v>99</v>
      </c>
      <c r="C50" s="3" t="s">
        <v>8</v>
      </c>
      <c r="D50" s="3" t="s">
        <v>100</v>
      </c>
      <c r="E50" s="3" t="s">
        <v>101</v>
      </c>
      <c r="F50" s="3">
        <v>4292730641</v>
      </c>
      <c r="G50" s="3" t="s">
        <v>102</v>
      </c>
      <c r="H50" s="37" t="s">
        <v>9</v>
      </c>
      <c r="I50" s="3" t="s">
        <v>155</v>
      </c>
      <c r="J50" s="31">
        <v>11745</v>
      </c>
      <c r="K50" s="31">
        <f>J50*2</f>
        <v>23490</v>
      </c>
      <c r="L50" s="3">
        <v>24</v>
      </c>
      <c r="M50" s="3"/>
      <c r="N50" s="31"/>
      <c r="O50" s="3"/>
      <c r="P50" s="3"/>
      <c r="Q50" s="31">
        <f t="shared" si="2"/>
        <v>0</v>
      </c>
      <c r="R50" s="32">
        <f t="shared" si="1"/>
        <v>0</v>
      </c>
      <c r="S50" s="33">
        <v>44927</v>
      </c>
      <c r="T50" s="41" t="s">
        <v>294</v>
      </c>
      <c r="X50" s="7"/>
    </row>
    <row r="51" spans="1:24" s="1" customFormat="1" ht="45" x14ac:dyDescent="0.25">
      <c r="A51" s="3">
        <v>28</v>
      </c>
      <c r="B51" s="3" t="s">
        <v>103</v>
      </c>
      <c r="C51" s="3" t="s">
        <v>8</v>
      </c>
      <c r="D51" s="3" t="s">
        <v>28</v>
      </c>
      <c r="E51" s="3" t="s">
        <v>104</v>
      </c>
      <c r="F51" s="3">
        <v>8520690221</v>
      </c>
      <c r="G51" s="3" t="s">
        <v>105</v>
      </c>
      <c r="H51" s="37" t="s">
        <v>106</v>
      </c>
      <c r="I51" s="3" t="s">
        <v>155</v>
      </c>
      <c r="J51" s="31">
        <v>5533</v>
      </c>
      <c r="K51" s="31">
        <f>J51*1</f>
        <v>5533</v>
      </c>
      <c r="L51" s="3">
        <v>12</v>
      </c>
      <c r="M51" s="3"/>
      <c r="N51" s="31"/>
      <c r="O51" s="3"/>
      <c r="P51" s="35"/>
      <c r="Q51" s="31">
        <f t="shared" si="2"/>
        <v>0</v>
      </c>
      <c r="R51" s="32">
        <f t="shared" si="1"/>
        <v>0</v>
      </c>
      <c r="S51" s="33">
        <v>45292</v>
      </c>
      <c r="T51" s="42" t="s">
        <v>295</v>
      </c>
      <c r="X51" s="7"/>
    </row>
    <row r="52" spans="1:24" ht="30" x14ac:dyDescent="0.25">
      <c r="A52" s="3">
        <v>29</v>
      </c>
      <c r="B52" s="3" t="s">
        <v>107</v>
      </c>
      <c r="C52" s="3" t="s">
        <v>8</v>
      </c>
      <c r="D52" s="3" t="s">
        <v>108</v>
      </c>
      <c r="E52" s="3" t="s">
        <v>109</v>
      </c>
      <c r="F52" s="3">
        <v>7798241821</v>
      </c>
      <c r="G52" s="3" t="s">
        <v>231</v>
      </c>
      <c r="H52" s="37" t="s">
        <v>61</v>
      </c>
      <c r="I52" s="3" t="s">
        <v>155</v>
      </c>
      <c r="J52" s="31">
        <v>24122</v>
      </c>
      <c r="K52" s="31">
        <f>J52*2</f>
        <v>48244</v>
      </c>
      <c r="L52" s="3">
        <v>24</v>
      </c>
      <c r="M52" s="3"/>
      <c r="N52" s="31"/>
      <c r="O52" s="3"/>
      <c r="P52" s="3"/>
      <c r="Q52" s="31">
        <f t="shared" si="2"/>
        <v>0</v>
      </c>
      <c r="R52" s="32">
        <f t="shared" si="1"/>
        <v>0</v>
      </c>
      <c r="S52" s="33">
        <v>44927</v>
      </c>
      <c r="T52" s="41" t="s">
        <v>296</v>
      </c>
      <c r="X52" s="7"/>
    </row>
    <row r="53" spans="1:24" ht="45" x14ac:dyDescent="0.25">
      <c r="A53" s="3">
        <v>30</v>
      </c>
      <c r="B53" s="3" t="s">
        <v>179</v>
      </c>
      <c r="C53" s="3" t="s">
        <v>8</v>
      </c>
      <c r="D53" s="3" t="s">
        <v>69</v>
      </c>
      <c r="E53" s="3" t="s">
        <v>180</v>
      </c>
      <c r="F53" s="3">
        <v>9604480809</v>
      </c>
      <c r="G53" s="3" t="s">
        <v>181</v>
      </c>
      <c r="H53" s="37" t="s">
        <v>9</v>
      </c>
      <c r="I53" s="3" t="s">
        <v>155</v>
      </c>
      <c r="J53" s="31">
        <v>11385</v>
      </c>
      <c r="K53" s="31">
        <f t="shared" ref="K53:K59" si="4">J53*3</f>
        <v>34155</v>
      </c>
      <c r="L53" s="3">
        <v>36</v>
      </c>
      <c r="M53" s="3"/>
      <c r="N53" s="31"/>
      <c r="O53" s="3"/>
      <c r="P53" s="3"/>
      <c r="Q53" s="31">
        <f t="shared" si="2"/>
        <v>0</v>
      </c>
      <c r="R53" s="32">
        <f t="shared" si="1"/>
        <v>0</v>
      </c>
      <c r="S53" s="33">
        <v>44562</v>
      </c>
      <c r="T53" s="41" t="s">
        <v>297</v>
      </c>
      <c r="X53" s="7"/>
    </row>
    <row r="54" spans="1:24" ht="45" x14ac:dyDescent="0.25">
      <c r="A54" s="3">
        <v>31</v>
      </c>
      <c r="B54" s="3" t="s">
        <v>223</v>
      </c>
      <c r="C54" s="3" t="s">
        <v>8</v>
      </c>
      <c r="D54" s="3" t="s">
        <v>224</v>
      </c>
      <c r="E54" s="3" t="s">
        <v>225</v>
      </c>
      <c r="F54" s="3">
        <v>6025460868</v>
      </c>
      <c r="G54" s="3" t="s">
        <v>226</v>
      </c>
      <c r="H54" s="37" t="s">
        <v>9</v>
      </c>
      <c r="I54" s="3">
        <v>110</v>
      </c>
      <c r="J54" s="31">
        <v>9456</v>
      </c>
      <c r="K54" s="31">
        <f t="shared" si="4"/>
        <v>28368</v>
      </c>
      <c r="L54" s="3">
        <v>36</v>
      </c>
      <c r="M54" s="3"/>
      <c r="N54" s="31"/>
      <c r="O54" s="3"/>
      <c r="P54" s="3"/>
      <c r="Q54" s="31">
        <f t="shared" si="2"/>
        <v>0</v>
      </c>
      <c r="R54" s="32">
        <f t="shared" si="1"/>
        <v>0</v>
      </c>
      <c r="S54" s="33">
        <v>44562</v>
      </c>
      <c r="T54" s="41" t="s">
        <v>298</v>
      </c>
      <c r="X54" s="7"/>
    </row>
    <row r="55" spans="1:24" ht="30" x14ac:dyDescent="0.25">
      <c r="A55" s="72">
        <v>32</v>
      </c>
      <c r="B55" s="78" t="s">
        <v>111</v>
      </c>
      <c r="C55" s="78" t="s">
        <v>8</v>
      </c>
      <c r="D55" s="78" t="s">
        <v>110</v>
      </c>
      <c r="E55" s="78" t="s">
        <v>114</v>
      </c>
      <c r="F55" s="3">
        <v>1529310775</v>
      </c>
      <c r="G55" s="3" t="s">
        <v>112</v>
      </c>
      <c r="H55" s="37" t="s">
        <v>106</v>
      </c>
      <c r="I55" s="3">
        <v>110</v>
      </c>
      <c r="J55" s="31">
        <v>784</v>
      </c>
      <c r="K55" s="31">
        <f t="shared" si="4"/>
        <v>2352</v>
      </c>
      <c r="L55" s="3">
        <v>36</v>
      </c>
      <c r="M55" s="3"/>
      <c r="N55" s="31"/>
      <c r="O55" s="3"/>
      <c r="P55" s="35"/>
      <c r="Q55" s="31">
        <f t="shared" si="2"/>
        <v>0</v>
      </c>
      <c r="R55" s="32">
        <f t="shared" si="1"/>
        <v>0</v>
      </c>
      <c r="S55" s="75">
        <v>44562</v>
      </c>
      <c r="T55" s="41" t="s">
        <v>300</v>
      </c>
      <c r="X55" s="7"/>
    </row>
    <row r="56" spans="1:24" ht="30" x14ac:dyDescent="0.25">
      <c r="A56" s="74"/>
      <c r="B56" s="78"/>
      <c r="C56" s="78"/>
      <c r="D56" s="78"/>
      <c r="E56" s="78"/>
      <c r="F56" s="3">
        <v>6343430645</v>
      </c>
      <c r="G56" s="3" t="s">
        <v>113</v>
      </c>
      <c r="H56" s="37" t="s">
        <v>370</v>
      </c>
      <c r="I56" s="3">
        <v>110</v>
      </c>
      <c r="J56" s="31">
        <v>14172</v>
      </c>
      <c r="K56" s="31">
        <f t="shared" si="4"/>
        <v>42516</v>
      </c>
      <c r="L56" s="3">
        <v>36</v>
      </c>
      <c r="M56" s="3"/>
      <c r="N56" s="31"/>
      <c r="O56" s="3"/>
      <c r="P56" s="3"/>
      <c r="Q56" s="31">
        <f t="shared" si="2"/>
        <v>0</v>
      </c>
      <c r="R56" s="32">
        <f t="shared" si="1"/>
        <v>0</v>
      </c>
      <c r="S56" s="77"/>
      <c r="T56" s="41" t="s">
        <v>299</v>
      </c>
      <c r="X56" s="7"/>
    </row>
    <row r="57" spans="1:24" ht="45" x14ac:dyDescent="0.25">
      <c r="A57" s="72">
        <v>33</v>
      </c>
      <c r="B57" s="78" t="s">
        <v>245</v>
      </c>
      <c r="C57" s="78" t="s">
        <v>8</v>
      </c>
      <c r="D57" s="78" t="s">
        <v>206</v>
      </c>
      <c r="E57" s="3" t="s">
        <v>207</v>
      </c>
      <c r="F57" s="3">
        <v>1233161445</v>
      </c>
      <c r="G57" s="3" t="s">
        <v>208</v>
      </c>
      <c r="H57" s="37" t="s">
        <v>75</v>
      </c>
      <c r="I57" s="3" t="s">
        <v>155</v>
      </c>
      <c r="J57" s="31">
        <v>1017</v>
      </c>
      <c r="K57" s="31">
        <f t="shared" si="4"/>
        <v>3051</v>
      </c>
      <c r="L57" s="3">
        <v>36</v>
      </c>
      <c r="M57" s="3"/>
      <c r="N57" s="31"/>
      <c r="O57" s="3"/>
      <c r="P57" s="3"/>
      <c r="Q57" s="31">
        <f t="shared" si="2"/>
        <v>0</v>
      </c>
      <c r="R57" s="32">
        <f t="shared" si="1"/>
        <v>0</v>
      </c>
      <c r="S57" s="75">
        <v>44562</v>
      </c>
      <c r="T57" s="41" t="s">
        <v>301</v>
      </c>
      <c r="X57" s="7"/>
    </row>
    <row r="58" spans="1:24" ht="45" x14ac:dyDescent="0.25">
      <c r="A58" s="74"/>
      <c r="B58" s="78"/>
      <c r="C58" s="78"/>
      <c r="D58" s="78"/>
      <c r="E58" s="3" t="s">
        <v>211</v>
      </c>
      <c r="F58" s="3">
        <v>6011040018</v>
      </c>
      <c r="G58" s="3" t="s">
        <v>210</v>
      </c>
      <c r="H58" s="71" t="s">
        <v>209</v>
      </c>
      <c r="I58" s="3" t="s">
        <v>155</v>
      </c>
      <c r="J58" s="31">
        <v>8176</v>
      </c>
      <c r="K58" s="31">
        <f t="shared" si="4"/>
        <v>24528</v>
      </c>
      <c r="L58" s="3">
        <v>36</v>
      </c>
      <c r="M58" s="3"/>
      <c r="N58" s="31"/>
      <c r="O58" s="3"/>
      <c r="P58" s="3"/>
      <c r="Q58" s="31">
        <f t="shared" si="2"/>
        <v>0</v>
      </c>
      <c r="R58" s="32">
        <f t="shared" si="1"/>
        <v>0</v>
      </c>
      <c r="S58" s="77"/>
      <c r="T58" s="41" t="s">
        <v>301</v>
      </c>
      <c r="X58" s="7"/>
    </row>
    <row r="59" spans="1:24" ht="60" x14ac:dyDescent="0.25">
      <c r="A59" s="3">
        <v>34</v>
      </c>
      <c r="B59" s="3" t="s">
        <v>195</v>
      </c>
      <c r="C59" s="3" t="s">
        <v>8</v>
      </c>
      <c r="D59" s="3" t="s">
        <v>162</v>
      </c>
      <c r="E59" s="3" t="s">
        <v>196</v>
      </c>
      <c r="F59" s="3">
        <v>1519301483</v>
      </c>
      <c r="G59" s="3" t="s">
        <v>197</v>
      </c>
      <c r="H59" s="37" t="s">
        <v>9</v>
      </c>
      <c r="I59" s="3" t="s">
        <v>155</v>
      </c>
      <c r="J59" s="31">
        <v>10314</v>
      </c>
      <c r="K59" s="31">
        <f t="shared" si="4"/>
        <v>30942</v>
      </c>
      <c r="L59" s="3">
        <v>36</v>
      </c>
      <c r="M59" s="3"/>
      <c r="N59" s="31"/>
      <c r="O59" s="3"/>
      <c r="P59" s="3"/>
      <c r="Q59" s="31">
        <f t="shared" si="2"/>
        <v>0</v>
      </c>
      <c r="R59" s="32">
        <f t="shared" si="1"/>
        <v>0</v>
      </c>
      <c r="S59" s="33">
        <v>44562</v>
      </c>
      <c r="T59" s="41" t="s">
        <v>303</v>
      </c>
      <c r="X59" s="7"/>
    </row>
    <row r="60" spans="1:24" ht="45" x14ac:dyDescent="0.25">
      <c r="A60" s="3">
        <v>35</v>
      </c>
      <c r="B60" s="3" t="s">
        <v>261</v>
      </c>
      <c r="C60" s="3" t="s">
        <v>8</v>
      </c>
      <c r="D60" s="3" t="s">
        <v>46</v>
      </c>
      <c r="E60" s="3" t="s">
        <v>172</v>
      </c>
      <c r="F60" s="3" t="s">
        <v>246</v>
      </c>
      <c r="G60" s="3" t="s">
        <v>173</v>
      </c>
      <c r="H60" s="37" t="s">
        <v>9</v>
      </c>
      <c r="I60" s="3" t="s">
        <v>155</v>
      </c>
      <c r="J60" s="31">
        <v>7452</v>
      </c>
      <c r="K60" s="31">
        <f>J60*2</f>
        <v>14904</v>
      </c>
      <c r="L60" s="3">
        <v>24</v>
      </c>
      <c r="M60" s="3"/>
      <c r="N60" s="31"/>
      <c r="O60" s="3"/>
      <c r="P60" s="3"/>
      <c r="Q60" s="31">
        <f t="shared" si="2"/>
        <v>0</v>
      </c>
      <c r="R60" s="32">
        <f t="shared" si="1"/>
        <v>0</v>
      </c>
      <c r="S60" s="33">
        <v>44927</v>
      </c>
      <c r="T60" s="41" t="s">
        <v>304</v>
      </c>
      <c r="X60" s="7"/>
    </row>
    <row r="61" spans="1:24" ht="45" x14ac:dyDescent="0.25">
      <c r="A61" s="3">
        <v>36</v>
      </c>
      <c r="B61" s="3" t="s">
        <v>235</v>
      </c>
      <c r="C61" s="3" t="s">
        <v>8</v>
      </c>
      <c r="D61" s="3" t="s">
        <v>236</v>
      </c>
      <c r="E61" s="3" t="s">
        <v>237</v>
      </c>
      <c r="F61" s="3">
        <v>9316421971</v>
      </c>
      <c r="G61" s="3" t="s">
        <v>238</v>
      </c>
      <c r="H61" s="71" t="s">
        <v>374</v>
      </c>
      <c r="I61" s="3">
        <v>110</v>
      </c>
      <c r="J61" s="31">
        <v>17952</v>
      </c>
      <c r="K61" s="31">
        <f t="shared" ref="K61:K67" si="5">J61*3</f>
        <v>53856</v>
      </c>
      <c r="L61" s="3">
        <v>36</v>
      </c>
      <c r="M61" s="3"/>
      <c r="N61" s="31"/>
      <c r="O61" s="3"/>
      <c r="P61" s="3"/>
      <c r="Q61" s="31">
        <f t="shared" si="2"/>
        <v>0</v>
      </c>
      <c r="R61" s="32">
        <f t="shared" si="1"/>
        <v>0</v>
      </c>
      <c r="S61" s="33">
        <v>44562</v>
      </c>
      <c r="T61" s="41" t="s">
        <v>305</v>
      </c>
      <c r="X61" s="7"/>
    </row>
    <row r="62" spans="1:24" s="1" customFormat="1" ht="60" x14ac:dyDescent="0.25">
      <c r="A62" s="3">
        <v>37</v>
      </c>
      <c r="B62" s="3" t="s">
        <v>167</v>
      </c>
      <c r="C62" s="3" t="s">
        <v>8</v>
      </c>
      <c r="D62" s="3" t="s">
        <v>168</v>
      </c>
      <c r="E62" s="3" t="s">
        <v>169</v>
      </c>
      <c r="F62" s="3">
        <v>9381951818</v>
      </c>
      <c r="G62" s="3" t="s">
        <v>170</v>
      </c>
      <c r="H62" s="37" t="s">
        <v>14</v>
      </c>
      <c r="I62" s="3" t="s">
        <v>155</v>
      </c>
      <c r="J62" s="31">
        <v>11684</v>
      </c>
      <c r="K62" s="31">
        <f t="shared" si="5"/>
        <v>35052</v>
      </c>
      <c r="L62" s="3">
        <v>36</v>
      </c>
      <c r="M62" s="3"/>
      <c r="N62" s="31"/>
      <c r="O62" s="3"/>
      <c r="P62" s="3"/>
      <c r="Q62" s="31">
        <f t="shared" si="2"/>
        <v>0</v>
      </c>
      <c r="R62" s="32">
        <f t="shared" si="1"/>
        <v>0</v>
      </c>
      <c r="S62" s="33">
        <v>44562</v>
      </c>
      <c r="T62" s="42" t="s">
        <v>306</v>
      </c>
      <c r="X62" s="7"/>
    </row>
    <row r="63" spans="1:24" s="1" customFormat="1" ht="45" x14ac:dyDescent="0.25">
      <c r="A63" s="3">
        <v>38</v>
      </c>
      <c r="B63" s="3" t="s">
        <v>115</v>
      </c>
      <c r="C63" s="3" t="s">
        <v>8</v>
      </c>
      <c r="D63" s="3" t="s">
        <v>116</v>
      </c>
      <c r="E63" s="3" t="s">
        <v>247</v>
      </c>
      <c r="F63" s="3">
        <v>3429421900</v>
      </c>
      <c r="G63" s="3" t="s">
        <v>117</v>
      </c>
      <c r="H63" s="37" t="s">
        <v>9</v>
      </c>
      <c r="I63" s="3">
        <v>110</v>
      </c>
      <c r="J63" s="31">
        <v>13179</v>
      </c>
      <c r="K63" s="31">
        <f t="shared" si="5"/>
        <v>39537</v>
      </c>
      <c r="L63" s="3">
        <v>36</v>
      </c>
      <c r="M63" s="3"/>
      <c r="N63" s="31"/>
      <c r="O63" s="3"/>
      <c r="P63" s="3"/>
      <c r="Q63" s="31">
        <f t="shared" ref="Q63:Q83" si="6">(N63*L63)+(K63*M63)+(O63*L63)+(P63*K63)</f>
        <v>0</v>
      </c>
      <c r="R63" s="32">
        <f t="shared" si="1"/>
        <v>0</v>
      </c>
      <c r="S63" s="33">
        <v>44562</v>
      </c>
      <c r="T63" s="42" t="s">
        <v>307</v>
      </c>
      <c r="X63" s="7"/>
    </row>
    <row r="64" spans="1:24" s="1" customFormat="1" ht="45" x14ac:dyDescent="0.25">
      <c r="A64" s="3">
        <v>39</v>
      </c>
      <c r="B64" s="3" t="s">
        <v>174</v>
      </c>
      <c r="C64" s="3" t="s">
        <v>8</v>
      </c>
      <c r="D64" s="3" t="s">
        <v>175</v>
      </c>
      <c r="E64" s="3" t="s">
        <v>176</v>
      </c>
      <c r="F64" s="3">
        <v>9691041655</v>
      </c>
      <c r="G64" s="3" t="s">
        <v>177</v>
      </c>
      <c r="H64" s="37" t="s">
        <v>9</v>
      </c>
      <c r="I64" s="3">
        <v>110</v>
      </c>
      <c r="J64" s="31">
        <v>22493</v>
      </c>
      <c r="K64" s="31">
        <f t="shared" si="5"/>
        <v>67479</v>
      </c>
      <c r="L64" s="3">
        <v>36</v>
      </c>
      <c r="M64" s="3"/>
      <c r="N64" s="31"/>
      <c r="O64" s="3"/>
      <c r="P64" s="3"/>
      <c r="Q64" s="31">
        <f t="shared" si="6"/>
        <v>0</v>
      </c>
      <c r="R64" s="32">
        <f t="shared" si="1"/>
        <v>0</v>
      </c>
      <c r="S64" s="33">
        <v>44562</v>
      </c>
      <c r="T64" s="42" t="s">
        <v>302</v>
      </c>
      <c r="X64" s="7"/>
    </row>
    <row r="65" spans="1:24" ht="45" x14ac:dyDescent="0.25">
      <c r="A65" s="72">
        <v>40</v>
      </c>
      <c r="B65" s="78" t="s">
        <v>118</v>
      </c>
      <c r="C65" s="78" t="s">
        <v>8</v>
      </c>
      <c r="D65" s="78" t="s">
        <v>119</v>
      </c>
      <c r="E65" s="3" t="s">
        <v>134</v>
      </c>
      <c r="F65" s="3">
        <v>9691040885</v>
      </c>
      <c r="G65" s="3" t="s">
        <v>121</v>
      </c>
      <c r="H65" s="37" t="s">
        <v>188</v>
      </c>
      <c r="I65" s="3" t="s">
        <v>155</v>
      </c>
      <c r="J65" s="31">
        <v>8652</v>
      </c>
      <c r="K65" s="31">
        <f t="shared" si="5"/>
        <v>25956</v>
      </c>
      <c r="L65" s="3">
        <v>36</v>
      </c>
      <c r="M65" s="3"/>
      <c r="N65" s="31"/>
      <c r="O65" s="3"/>
      <c r="P65" s="3"/>
      <c r="Q65" s="31">
        <f t="shared" si="6"/>
        <v>0</v>
      </c>
      <c r="R65" s="32">
        <f t="shared" si="1"/>
        <v>0</v>
      </c>
      <c r="S65" s="75">
        <v>44562</v>
      </c>
      <c r="T65" s="41" t="s">
        <v>309</v>
      </c>
      <c r="X65" s="7"/>
    </row>
    <row r="66" spans="1:24" ht="45" x14ac:dyDescent="0.25">
      <c r="A66" s="74"/>
      <c r="B66" s="78"/>
      <c r="C66" s="78"/>
      <c r="D66" s="78"/>
      <c r="E66" s="3" t="s">
        <v>120</v>
      </c>
      <c r="F66" s="3">
        <v>1611410624</v>
      </c>
      <c r="G66" s="3" t="s">
        <v>122</v>
      </c>
      <c r="H66" s="37" t="s">
        <v>187</v>
      </c>
      <c r="I66" s="3" t="s">
        <v>155</v>
      </c>
      <c r="J66" s="31">
        <v>7700</v>
      </c>
      <c r="K66" s="31">
        <f t="shared" si="5"/>
        <v>23100</v>
      </c>
      <c r="L66" s="3">
        <v>36</v>
      </c>
      <c r="M66" s="3"/>
      <c r="N66" s="31"/>
      <c r="O66" s="3"/>
      <c r="P66" s="3"/>
      <c r="Q66" s="31">
        <f t="shared" si="6"/>
        <v>0</v>
      </c>
      <c r="R66" s="32">
        <f t="shared" si="1"/>
        <v>0</v>
      </c>
      <c r="S66" s="77"/>
      <c r="T66" s="41" t="s">
        <v>308</v>
      </c>
      <c r="X66" s="7"/>
    </row>
    <row r="67" spans="1:24" ht="45" x14ac:dyDescent="0.25">
      <c r="A67" s="3">
        <v>41</v>
      </c>
      <c r="B67" s="3" t="s">
        <v>182</v>
      </c>
      <c r="C67" s="3" t="s">
        <v>8</v>
      </c>
      <c r="D67" s="3" t="s">
        <v>183</v>
      </c>
      <c r="E67" s="3" t="s">
        <v>184</v>
      </c>
      <c r="F67" s="3">
        <v>2865670182</v>
      </c>
      <c r="G67" s="3" t="s">
        <v>185</v>
      </c>
      <c r="H67" s="37" t="s">
        <v>14</v>
      </c>
      <c r="I67" s="3" t="s">
        <v>155</v>
      </c>
      <c r="J67" s="31">
        <v>17654</v>
      </c>
      <c r="K67" s="31">
        <f t="shared" si="5"/>
        <v>52962</v>
      </c>
      <c r="L67" s="3">
        <v>36</v>
      </c>
      <c r="M67" s="3"/>
      <c r="N67" s="31"/>
      <c r="O67" s="3"/>
      <c r="P67" s="3"/>
      <c r="Q67" s="31">
        <f t="shared" si="6"/>
        <v>0</v>
      </c>
      <c r="R67" s="32">
        <f t="shared" si="1"/>
        <v>0</v>
      </c>
      <c r="S67" s="33">
        <v>44562</v>
      </c>
      <c r="T67" s="41" t="s">
        <v>310</v>
      </c>
      <c r="X67" s="7"/>
    </row>
    <row r="68" spans="1:24" ht="60" x14ac:dyDescent="0.25">
      <c r="A68" s="3">
        <v>42</v>
      </c>
      <c r="B68" s="3" t="s">
        <v>248</v>
      </c>
      <c r="C68" s="3" t="s">
        <v>8</v>
      </c>
      <c r="D68" s="3" t="s">
        <v>228</v>
      </c>
      <c r="E68" s="3" t="s">
        <v>229</v>
      </c>
      <c r="F68" s="3">
        <v>2425631542</v>
      </c>
      <c r="G68" s="3" t="s">
        <v>230</v>
      </c>
      <c r="H68" s="37" t="s">
        <v>9</v>
      </c>
      <c r="I68" s="3">
        <v>110</v>
      </c>
      <c r="J68" s="31">
        <v>12034</v>
      </c>
      <c r="K68" s="31">
        <f>J68*2</f>
        <v>24068</v>
      </c>
      <c r="L68" s="3">
        <v>24</v>
      </c>
      <c r="M68" s="3"/>
      <c r="N68" s="31"/>
      <c r="O68" s="3"/>
      <c r="P68" s="3"/>
      <c r="Q68" s="31">
        <f t="shared" si="6"/>
        <v>0</v>
      </c>
      <c r="R68" s="32">
        <f t="shared" si="1"/>
        <v>0</v>
      </c>
      <c r="S68" s="33">
        <v>44927</v>
      </c>
      <c r="T68" s="41" t="s">
        <v>311</v>
      </c>
      <c r="X68" s="7"/>
    </row>
    <row r="69" spans="1:24" ht="90" x14ac:dyDescent="0.25">
      <c r="A69" s="3">
        <v>43</v>
      </c>
      <c r="B69" s="3" t="s">
        <v>156</v>
      </c>
      <c r="C69" s="3" t="s">
        <v>8</v>
      </c>
      <c r="D69" s="3" t="s">
        <v>123</v>
      </c>
      <c r="E69" s="3" t="s">
        <v>124</v>
      </c>
      <c r="F69" s="3">
        <v>1333420208</v>
      </c>
      <c r="G69" s="3" t="s">
        <v>125</v>
      </c>
      <c r="H69" s="37" t="s">
        <v>366</v>
      </c>
      <c r="I69" s="3" t="s">
        <v>155</v>
      </c>
      <c r="J69" s="31">
        <v>21634</v>
      </c>
      <c r="K69" s="31">
        <f>J69*3</f>
        <v>64902</v>
      </c>
      <c r="L69" s="3">
        <v>36</v>
      </c>
      <c r="M69" s="3"/>
      <c r="N69" s="31"/>
      <c r="O69" s="3"/>
      <c r="P69" s="3"/>
      <c r="Q69" s="31">
        <f t="shared" si="6"/>
        <v>0</v>
      </c>
      <c r="R69" s="32">
        <f t="shared" si="1"/>
        <v>0</v>
      </c>
      <c r="S69" s="33">
        <v>44562</v>
      </c>
      <c r="T69" s="41" t="s">
        <v>312</v>
      </c>
      <c r="V69" s="19"/>
      <c r="X69" s="7"/>
    </row>
    <row r="70" spans="1:24" ht="30" x14ac:dyDescent="0.25">
      <c r="A70" s="72">
        <v>44</v>
      </c>
      <c r="B70" s="78" t="s">
        <v>126</v>
      </c>
      <c r="C70" s="78" t="s">
        <v>8</v>
      </c>
      <c r="D70" s="78" t="s">
        <v>127</v>
      </c>
      <c r="E70" s="40" t="s">
        <v>314</v>
      </c>
      <c r="F70" s="3">
        <v>2527950533</v>
      </c>
      <c r="G70" s="3" t="s">
        <v>129</v>
      </c>
      <c r="H70" s="37" t="s">
        <v>106</v>
      </c>
      <c r="I70" s="3">
        <v>110</v>
      </c>
      <c r="J70" s="31">
        <v>1574</v>
      </c>
      <c r="K70" s="31">
        <f>J70*2</f>
        <v>3148</v>
      </c>
      <c r="L70" s="3">
        <v>24</v>
      </c>
      <c r="M70" s="3"/>
      <c r="N70" s="31"/>
      <c r="O70" s="3"/>
      <c r="P70" s="35"/>
      <c r="Q70" s="31">
        <f t="shared" si="6"/>
        <v>0</v>
      </c>
      <c r="R70" s="32">
        <f t="shared" si="1"/>
        <v>0</v>
      </c>
      <c r="S70" s="75">
        <v>44927</v>
      </c>
      <c r="T70" s="41" t="s">
        <v>313</v>
      </c>
      <c r="X70" s="7"/>
    </row>
    <row r="71" spans="1:24" ht="30" x14ac:dyDescent="0.25">
      <c r="A71" s="73"/>
      <c r="B71" s="78"/>
      <c r="C71" s="78"/>
      <c r="D71" s="78"/>
      <c r="E71" s="40" t="s">
        <v>128</v>
      </c>
      <c r="F71" s="3" t="s">
        <v>249</v>
      </c>
      <c r="G71" s="3" t="s">
        <v>130</v>
      </c>
      <c r="H71" s="37" t="s">
        <v>371</v>
      </c>
      <c r="I71" s="3">
        <v>110</v>
      </c>
      <c r="J71" s="31">
        <v>8406</v>
      </c>
      <c r="K71" s="31">
        <f>J71*2</f>
        <v>16812</v>
      </c>
      <c r="L71" s="3">
        <v>24</v>
      </c>
      <c r="M71" s="3"/>
      <c r="N71" s="31"/>
      <c r="O71" s="3"/>
      <c r="P71" s="3"/>
      <c r="Q71" s="31">
        <f t="shared" si="6"/>
        <v>0</v>
      </c>
      <c r="R71" s="32">
        <f t="shared" si="1"/>
        <v>0</v>
      </c>
      <c r="S71" s="76"/>
      <c r="T71" s="41" t="s">
        <v>285</v>
      </c>
      <c r="X71" s="7"/>
    </row>
    <row r="72" spans="1:24" ht="30" x14ac:dyDescent="0.25">
      <c r="A72" s="74"/>
      <c r="B72" s="78"/>
      <c r="C72" s="78"/>
      <c r="D72" s="78"/>
      <c r="E72" s="40" t="s">
        <v>315</v>
      </c>
      <c r="F72" s="3" t="s">
        <v>250</v>
      </c>
      <c r="G72" s="3" t="s">
        <v>131</v>
      </c>
      <c r="H72" s="37" t="s">
        <v>106</v>
      </c>
      <c r="I72" s="3">
        <v>110</v>
      </c>
      <c r="J72" s="31">
        <v>1574</v>
      </c>
      <c r="K72" s="31">
        <f>J72*2</f>
        <v>3148</v>
      </c>
      <c r="L72" s="3">
        <v>24</v>
      </c>
      <c r="M72" s="3"/>
      <c r="N72" s="31"/>
      <c r="O72" s="3"/>
      <c r="P72" s="35"/>
      <c r="Q72" s="31">
        <f t="shared" si="6"/>
        <v>0</v>
      </c>
      <c r="R72" s="32">
        <f t="shared" si="1"/>
        <v>0</v>
      </c>
      <c r="S72" s="77"/>
      <c r="T72" s="41" t="s">
        <v>313</v>
      </c>
      <c r="X72" s="7"/>
    </row>
    <row r="73" spans="1:24" ht="45" x14ac:dyDescent="0.25">
      <c r="A73" s="72">
        <v>45</v>
      </c>
      <c r="B73" s="78" t="s">
        <v>219</v>
      </c>
      <c r="C73" s="78" t="s">
        <v>8</v>
      </c>
      <c r="D73" s="78" t="s">
        <v>12</v>
      </c>
      <c r="E73" s="78" t="s">
        <v>220</v>
      </c>
      <c r="F73" s="3">
        <v>1874970353</v>
      </c>
      <c r="G73" s="3" t="s">
        <v>221</v>
      </c>
      <c r="H73" s="37" t="s">
        <v>106</v>
      </c>
      <c r="I73" s="3" t="s">
        <v>155</v>
      </c>
      <c r="J73" s="31">
        <v>7035</v>
      </c>
      <c r="K73" s="31">
        <f>J73*3</f>
        <v>21105</v>
      </c>
      <c r="L73" s="3">
        <v>36</v>
      </c>
      <c r="M73" s="3"/>
      <c r="N73" s="31"/>
      <c r="O73" s="3"/>
      <c r="P73" s="35"/>
      <c r="Q73" s="31">
        <f t="shared" si="6"/>
        <v>0</v>
      </c>
      <c r="R73" s="32">
        <f t="shared" si="1"/>
        <v>0</v>
      </c>
      <c r="S73" s="75">
        <v>44562</v>
      </c>
      <c r="T73" s="41" t="s">
        <v>316</v>
      </c>
      <c r="X73" s="7"/>
    </row>
    <row r="74" spans="1:24" ht="30" x14ac:dyDescent="0.25">
      <c r="A74" s="74"/>
      <c r="B74" s="78"/>
      <c r="C74" s="78"/>
      <c r="D74" s="78"/>
      <c r="E74" s="78"/>
      <c r="F74" s="3" t="s">
        <v>251</v>
      </c>
      <c r="G74" s="3" t="s">
        <v>222</v>
      </c>
      <c r="H74" s="37" t="s">
        <v>106</v>
      </c>
      <c r="I74" s="3" t="s">
        <v>155</v>
      </c>
      <c r="J74" s="31">
        <v>3555</v>
      </c>
      <c r="K74" s="31">
        <f>J74*3</f>
        <v>10665</v>
      </c>
      <c r="L74" s="3">
        <v>36</v>
      </c>
      <c r="M74" s="3"/>
      <c r="N74" s="31"/>
      <c r="O74" s="3"/>
      <c r="P74" s="35"/>
      <c r="Q74" s="31">
        <f t="shared" si="6"/>
        <v>0</v>
      </c>
      <c r="R74" s="32">
        <f t="shared" si="1"/>
        <v>0</v>
      </c>
      <c r="S74" s="77"/>
      <c r="T74" s="41" t="s">
        <v>317</v>
      </c>
      <c r="X74" s="7"/>
    </row>
    <row r="75" spans="1:24" ht="30" x14ac:dyDescent="0.25">
      <c r="A75" s="3">
        <v>46</v>
      </c>
      <c r="B75" s="3" t="s">
        <v>132</v>
      </c>
      <c r="C75" s="3" t="s">
        <v>8</v>
      </c>
      <c r="D75" s="3" t="s">
        <v>133</v>
      </c>
      <c r="E75" s="3" t="s">
        <v>134</v>
      </c>
      <c r="F75" s="3">
        <v>9219431059</v>
      </c>
      <c r="G75" s="3" t="s">
        <v>135</v>
      </c>
      <c r="H75" s="37" t="s">
        <v>106</v>
      </c>
      <c r="I75" s="3" t="s">
        <v>155</v>
      </c>
      <c r="J75" s="31">
        <v>1736</v>
      </c>
      <c r="K75" s="31">
        <f>J75*2</f>
        <v>3472</v>
      </c>
      <c r="L75" s="3">
        <v>24</v>
      </c>
      <c r="M75" s="3"/>
      <c r="N75" s="31"/>
      <c r="O75" s="3"/>
      <c r="P75" s="35"/>
      <c r="Q75" s="31">
        <f t="shared" si="6"/>
        <v>0</v>
      </c>
      <c r="R75" s="32">
        <f t="shared" si="1"/>
        <v>0</v>
      </c>
      <c r="S75" s="33">
        <v>44927</v>
      </c>
      <c r="T75" s="41" t="s">
        <v>318</v>
      </c>
      <c r="X75" s="7"/>
    </row>
    <row r="76" spans="1:24" ht="30" customHeight="1" x14ac:dyDescent="0.25">
      <c r="A76" s="3">
        <v>47</v>
      </c>
      <c r="B76" s="3" t="s">
        <v>136</v>
      </c>
      <c r="C76" s="3" t="s">
        <v>8</v>
      </c>
      <c r="D76" s="3" t="s">
        <v>137</v>
      </c>
      <c r="E76" s="3" t="s">
        <v>138</v>
      </c>
      <c r="F76" s="3">
        <v>3111620859</v>
      </c>
      <c r="G76" s="3" t="s">
        <v>139</v>
      </c>
      <c r="H76" s="37" t="s">
        <v>106</v>
      </c>
      <c r="I76" s="3" t="s">
        <v>155</v>
      </c>
      <c r="J76" s="31">
        <v>113</v>
      </c>
      <c r="K76" s="31">
        <f>J76*2</f>
        <v>226</v>
      </c>
      <c r="L76" s="3">
        <v>24</v>
      </c>
      <c r="M76" s="3"/>
      <c r="N76" s="31"/>
      <c r="O76" s="3"/>
      <c r="P76" s="35"/>
      <c r="Q76" s="31">
        <f t="shared" si="6"/>
        <v>0</v>
      </c>
      <c r="R76" s="32">
        <f t="shared" si="1"/>
        <v>0</v>
      </c>
      <c r="S76" s="33">
        <v>44927</v>
      </c>
      <c r="T76" s="41" t="s">
        <v>319</v>
      </c>
      <c r="X76" s="7"/>
    </row>
    <row r="77" spans="1:24" ht="45" x14ac:dyDescent="0.25">
      <c r="A77" s="3">
        <v>48</v>
      </c>
      <c r="B77" s="3" t="s">
        <v>140</v>
      </c>
      <c r="C77" s="3" t="s">
        <v>8</v>
      </c>
      <c r="D77" s="3" t="s">
        <v>141</v>
      </c>
      <c r="E77" s="3" t="s">
        <v>142</v>
      </c>
      <c r="F77" s="3">
        <v>8285751621</v>
      </c>
      <c r="G77" s="3" t="s">
        <v>143</v>
      </c>
      <c r="H77" s="37" t="s">
        <v>372</v>
      </c>
      <c r="I77" s="3" t="s">
        <v>155</v>
      </c>
      <c r="J77" s="31">
        <v>16384</v>
      </c>
      <c r="K77" s="31">
        <f>J77*2</f>
        <v>32768</v>
      </c>
      <c r="L77" s="3">
        <v>24</v>
      </c>
      <c r="M77" s="3"/>
      <c r="N77" s="31"/>
      <c r="O77" s="3"/>
      <c r="P77" s="35"/>
      <c r="Q77" s="31">
        <f t="shared" si="6"/>
        <v>0</v>
      </c>
      <c r="R77" s="32">
        <f t="shared" si="1"/>
        <v>0</v>
      </c>
      <c r="S77" s="33">
        <v>44927</v>
      </c>
      <c r="T77" s="41" t="s">
        <v>320</v>
      </c>
      <c r="X77" s="7"/>
    </row>
    <row r="78" spans="1:24" ht="60" x14ac:dyDescent="0.25">
      <c r="A78" s="3">
        <v>49</v>
      </c>
      <c r="B78" s="3" t="s">
        <v>232</v>
      </c>
      <c r="C78" s="3" t="s">
        <v>8</v>
      </c>
      <c r="D78" s="3" t="s">
        <v>233</v>
      </c>
      <c r="E78" s="3" t="s">
        <v>234</v>
      </c>
      <c r="F78" s="3">
        <v>9740190234</v>
      </c>
      <c r="G78" s="3" t="s">
        <v>361</v>
      </c>
      <c r="H78" s="37" t="s">
        <v>9</v>
      </c>
      <c r="I78" s="3">
        <v>110</v>
      </c>
      <c r="J78" s="31">
        <v>11746</v>
      </c>
      <c r="K78" s="31">
        <f>J78*3</f>
        <v>35238</v>
      </c>
      <c r="L78" s="3">
        <v>36</v>
      </c>
      <c r="M78" s="3"/>
      <c r="N78" s="31"/>
      <c r="O78" s="3"/>
      <c r="P78" s="35"/>
      <c r="Q78" s="31">
        <f t="shared" si="6"/>
        <v>0</v>
      </c>
      <c r="R78" s="32">
        <f t="shared" si="1"/>
        <v>0</v>
      </c>
      <c r="S78" s="33">
        <v>44562</v>
      </c>
      <c r="T78" s="41" t="s">
        <v>321</v>
      </c>
      <c r="X78" s="7"/>
    </row>
    <row r="79" spans="1:24" ht="45" x14ac:dyDescent="0.25">
      <c r="A79" s="3">
        <v>50</v>
      </c>
      <c r="B79" s="3" t="s">
        <v>200</v>
      </c>
      <c r="C79" s="3" t="s">
        <v>8</v>
      </c>
      <c r="D79" s="3" t="s">
        <v>201</v>
      </c>
      <c r="E79" s="3" t="s">
        <v>202</v>
      </c>
      <c r="F79" s="3">
        <v>8642610498</v>
      </c>
      <c r="G79" s="3" t="s">
        <v>203</v>
      </c>
      <c r="H79" s="37" t="s">
        <v>204</v>
      </c>
      <c r="I79" s="3" t="s">
        <v>155</v>
      </c>
      <c r="J79" s="31">
        <v>21234</v>
      </c>
      <c r="K79" s="31">
        <f>J79*3</f>
        <v>63702</v>
      </c>
      <c r="L79" s="3">
        <v>36</v>
      </c>
      <c r="M79" s="3"/>
      <c r="N79" s="31"/>
      <c r="O79" s="3"/>
      <c r="P79" s="35"/>
      <c r="Q79" s="31">
        <f t="shared" si="6"/>
        <v>0</v>
      </c>
      <c r="R79" s="32">
        <f t="shared" si="1"/>
        <v>0</v>
      </c>
      <c r="S79" s="33">
        <v>44562</v>
      </c>
      <c r="T79" s="41" t="s">
        <v>322</v>
      </c>
      <c r="X79" s="7"/>
    </row>
    <row r="80" spans="1:24" ht="30" x14ac:dyDescent="0.25">
      <c r="A80" s="3">
        <v>51</v>
      </c>
      <c r="B80" s="3" t="s">
        <v>144</v>
      </c>
      <c r="C80" s="3" t="s">
        <v>8</v>
      </c>
      <c r="D80" s="3" t="s">
        <v>145</v>
      </c>
      <c r="E80" s="3" t="s">
        <v>146</v>
      </c>
      <c r="F80" s="3">
        <v>6031680079</v>
      </c>
      <c r="G80" s="3" t="s">
        <v>147</v>
      </c>
      <c r="H80" s="37" t="s">
        <v>373</v>
      </c>
      <c r="I80" s="3" t="s">
        <v>155</v>
      </c>
      <c r="J80" s="31">
        <v>8408</v>
      </c>
      <c r="K80" s="31">
        <f>J80*2</f>
        <v>16816</v>
      </c>
      <c r="L80" s="3">
        <v>24</v>
      </c>
      <c r="M80" s="3"/>
      <c r="N80" s="31"/>
      <c r="O80" s="3"/>
      <c r="P80" s="35"/>
      <c r="Q80" s="31">
        <f t="shared" si="6"/>
        <v>0</v>
      </c>
      <c r="R80" s="32">
        <f t="shared" si="1"/>
        <v>0</v>
      </c>
      <c r="S80" s="33">
        <v>44927</v>
      </c>
      <c r="T80" s="41" t="s">
        <v>323</v>
      </c>
      <c r="X80" s="7"/>
    </row>
    <row r="81" spans="1:24" ht="45" x14ac:dyDescent="0.25">
      <c r="A81" s="3">
        <v>52</v>
      </c>
      <c r="B81" s="3" t="s">
        <v>191</v>
      </c>
      <c r="C81" s="3" t="s">
        <v>8</v>
      </c>
      <c r="D81" s="3" t="s">
        <v>192</v>
      </c>
      <c r="E81" s="3" t="s">
        <v>193</v>
      </c>
      <c r="F81" s="3">
        <v>7256701341</v>
      </c>
      <c r="G81" s="3" t="s">
        <v>194</v>
      </c>
      <c r="H81" s="37" t="s">
        <v>106</v>
      </c>
      <c r="I81" s="3">
        <v>110</v>
      </c>
      <c r="J81" s="31">
        <v>6324</v>
      </c>
      <c r="K81" s="31">
        <f>J81*3</f>
        <v>18972</v>
      </c>
      <c r="L81" s="3">
        <v>36</v>
      </c>
      <c r="M81" s="3"/>
      <c r="N81" s="31"/>
      <c r="O81" s="3"/>
      <c r="P81" s="35"/>
      <c r="Q81" s="31">
        <f t="shared" si="6"/>
        <v>0</v>
      </c>
      <c r="R81" s="32">
        <f t="shared" si="1"/>
        <v>0</v>
      </c>
      <c r="S81" s="33">
        <v>44562</v>
      </c>
      <c r="T81" s="41" t="s">
        <v>324</v>
      </c>
      <c r="X81" s="7"/>
    </row>
    <row r="82" spans="1:24" ht="45" x14ac:dyDescent="0.25">
      <c r="A82" s="3">
        <v>53</v>
      </c>
      <c r="B82" s="3" t="s">
        <v>212</v>
      </c>
      <c r="C82" s="3" t="s">
        <v>8</v>
      </c>
      <c r="D82" s="3" t="s">
        <v>137</v>
      </c>
      <c r="E82" s="3" t="s">
        <v>213</v>
      </c>
      <c r="F82" s="3" t="s">
        <v>214</v>
      </c>
      <c r="G82" s="3" t="s">
        <v>215</v>
      </c>
      <c r="H82" s="37" t="s">
        <v>9</v>
      </c>
      <c r="I82" s="3">
        <v>110</v>
      </c>
      <c r="J82" s="31">
        <v>17950</v>
      </c>
      <c r="K82" s="31">
        <f>J82*3</f>
        <v>53850</v>
      </c>
      <c r="L82" s="3">
        <v>36</v>
      </c>
      <c r="M82" s="3"/>
      <c r="N82" s="31"/>
      <c r="O82" s="3"/>
      <c r="P82" s="35"/>
      <c r="Q82" s="31">
        <f t="shared" si="6"/>
        <v>0</v>
      </c>
      <c r="R82" s="32">
        <f t="shared" si="1"/>
        <v>0</v>
      </c>
      <c r="S82" s="33">
        <v>44562</v>
      </c>
      <c r="T82" s="41" t="s">
        <v>325</v>
      </c>
      <c r="X82" s="7"/>
    </row>
    <row r="83" spans="1:24" s="48" customFormat="1" ht="60" x14ac:dyDescent="0.25">
      <c r="A83" s="37">
        <v>54</v>
      </c>
      <c r="B83" s="37" t="s">
        <v>252</v>
      </c>
      <c r="C83" s="37" t="s">
        <v>8</v>
      </c>
      <c r="D83" s="37" t="s">
        <v>157</v>
      </c>
      <c r="E83" s="37" t="s">
        <v>158</v>
      </c>
      <c r="F83" s="37" t="s">
        <v>198</v>
      </c>
      <c r="G83" s="37" t="s">
        <v>199</v>
      </c>
      <c r="H83" s="37" t="s">
        <v>159</v>
      </c>
      <c r="I83" s="37">
        <v>121</v>
      </c>
      <c r="J83" s="36">
        <v>94381</v>
      </c>
      <c r="K83" s="36">
        <f>J83*3</f>
        <v>283143</v>
      </c>
      <c r="L83" s="37">
        <v>36</v>
      </c>
      <c r="M83" s="37"/>
      <c r="N83" s="36"/>
      <c r="O83" s="37"/>
      <c r="P83" s="44"/>
      <c r="Q83" s="36">
        <f t="shared" si="6"/>
        <v>0</v>
      </c>
      <c r="R83" s="45">
        <f t="shared" si="1"/>
        <v>0</v>
      </c>
      <c r="S83" s="46">
        <v>44562</v>
      </c>
      <c r="T83" s="47" t="s">
        <v>326</v>
      </c>
      <c r="X83" s="49"/>
    </row>
    <row r="84" spans="1:24" ht="30" x14ac:dyDescent="0.25">
      <c r="A84" s="3">
        <v>55</v>
      </c>
      <c r="B84" s="3" t="s">
        <v>148</v>
      </c>
      <c r="C84" s="3" t="s">
        <v>8</v>
      </c>
      <c r="D84" s="3" t="s">
        <v>149</v>
      </c>
      <c r="E84" s="3" t="s">
        <v>150</v>
      </c>
      <c r="F84" s="3" t="s">
        <v>253</v>
      </c>
      <c r="G84" s="3" t="s">
        <v>254</v>
      </c>
      <c r="H84" s="37" t="s">
        <v>264</v>
      </c>
      <c r="I84" s="3">
        <v>110</v>
      </c>
      <c r="J84" s="31">
        <v>3636</v>
      </c>
      <c r="K84" s="31">
        <f>J84*3</f>
        <v>10908</v>
      </c>
      <c r="L84" s="3">
        <v>36</v>
      </c>
      <c r="M84" s="3"/>
      <c r="N84" s="31"/>
      <c r="O84" s="3"/>
      <c r="P84" s="35"/>
      <c r="Q84" s="31">
        <f>(N84*L84)+(K84*M84)+(O84*L84)+(P84*K84)</f>
        <v>0</v>
      </c>
      <c r="R84" s="32">
        <f t="shared" si="1"/>
        <v>0</v>
      </c>
      <c r="S84" s="33">
        <v>44562</v>
      </c>
      <c r="T84" s="41" t="s">
        <v>327</v>
      </c>
      <c r="X84" s="7"/>
    </row>
    <row r="85" spans="1:24" ht="75" x14ac:dyDescent="0.25">
      <c r="A85" s="3">
        <v>56</v>
      </c>
      <c r="B85" s="3" t="s">
        <v>255</v>
      </c>
      <c r="C85" s="3" t="s">
        <v>8</v>
      </c>
      <c r="D85" s="3" t="s">
        <v>256</v>
      </c>
      <c r="E85" s="3" t="s">
        <v>151</v>
      </c>
      <c r="F85" s="5" t="s">
        <v>216</v>
      </c>
      <c r="G85" s="3" t="s">
        <v>217</v>
      </c>
      <c r="H85" s="37" t="s">
        <v>218</v>
      </c>
      <c r="I85" s="3">
        <v>121</v>
      </c>
      <c r="J85" s="31">
        <v>613473</v>
      </c>
      <c r="K85" s="63">
        <f>J85*3</f>
        <v>1840419</v>
      </c>
      <c r="L85" s="68">
        <v>36</v>
      </c>
      <c r="M85" s="43"/>
      <c r="N85" s="31"/>
      <c r="O85" s="43"/>
      <c r="P85" s="35"/>
      <c r="Q85" s="31">
        <f>(N85*L85)+(K85*M85)+(O85*L85)+(P85*K85)</f>
        <v>0</v>
      </c>
      <c r="R85" s="32">
        <f t="shared" si="1"/>
        <v>0</v>
      </c>
      <c r="S85" s="33">
        <v>44562</v>
      </c>
      <c r="T85" s="41" t="s">
        <v>328</v>
      </c>
      <c r="X85" s="7"/>
    </row>
    <row r="86" spans="1:24" s="10" customFormat="1" ht="33.75" customHeight="1" x14ac:dyDescent="0.25">
      <c r="A86" s="21"/>
      <c r="B86" s="8"/>
      <c r="C86" s="8"/>
      <c r="D86" s="8"/>
      <c r="E86" s="8"/>
      <c r="F86" s="9"/>
      <c r="G86" s="8"/>
      <c r="H86" s="8"/>
      <c r="I86" s="16"/>
      <c r="J86" s="64" t="s">
        <v>359</v>
      </c>
      <c r="K86" s="30">
        <f>SUM(K24:K85)</f>
        <v>4240513</v>
      </c>
      <c r="L86" s="62"/>
      <c r="M86" s="65"/>
      <c r="N86" s="66"/>
      <c r="O86" s="65"/>
      <c r="P86" s="67"/>
      <c r="Q86" s="23">
        <f>SUM(Q24:Q85)</f>
        <v>0</v>
      </c>
      <c r="R86" s="23">
        <f>SUM(R24:R85)</f>
        <v>0</v>
      </c>
      <c r="S86" s="20"/>
    </row>
    <row r="87" spans="1:24" s="10" customFormat="1" x14ac:dyDescent="0.25">
      <c r="A87" s="21"/>
      <c r="B87" s="11"/>
      <c r="I87" s="14"/>
      <c r="J87" s="14"/>
      <c r="K87" s="14"/>
      <c r="L87" s="14"/>
      <c r="Q87" s="12"/>
      <c r="R87" s="12"/>
      <c r="S87" s="13"/>
    </row>
    <row r="88" spans="1:24" hidden="1" x14ac:dyDescent="0.25">
      <c r="A88" s="80" t="s">
        <v>258</v>
      </c>
      <c r="B88" s="80"/>
      <c r="C88" s="80"/>
      <c r="D88" s="80"/>
      <c r="E88" s="80"/>
      <c r="F88" s="80"/>
      <c r="G88" s="4"/>
      <c r="H88" s="4"/>
    </row>
    <row r="89" spans="1:24" hidden="1" x14ac:dyDescent="0.25">
      <c r="A89" s="79" t="s">
        <v>259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24" x14ac:dyDescent="0.25">
      <c r="B90" s="95" t="s">
        <v>355</v>
      </c>
      <c r="C90" s="95"/>
      <c r="D90" s="95"/>
      <c r="E90" s="95"/>
      <c r="F90" s="95"/>
      <c r="G90" s="95"/>
    </row>
    <row r="91" spans="1:24" x14ac:dyDescent="0.25">
      <c r="B91" s="92" t="s">
        <v>356</v>
      </c>
      <c r="C91" s="92"/>
      <c r="D91" s="92"/>
      <c r="E91" s="92"/>
      <c r="F91" s="92"/>
      <c r="G91" s="92"/>
    </row>
    <row r="92" spans="1:24" x14ac:dyDescent="0.25">
      <c r="B92" s="92" t="s">
        <v>357</v>
      </c>
      <c r="C92" s="92"/>
      <c r="D92" s="92"/>
      <c r="E92" s="92"/>
      <c r="F92" s="92"/>
      <c r="G92" s="92"/>
    </row>
    <row r="93" spans="1:24" x14ac:dyDescent="0.25">
      <c r="B93" s="92" t="s">
        <v>358</v>
      </c>
      <c r="C93" s="92"/>
      <c r="D93" s="92"/>
      <c r="E93" s="92"/>
      <c r="F93" s="92"/>
      <c r="G93" s="92"/>
    </row>
    <row r="94" spans="1:24" x14ac:dyDescent="0.25">
      <c r="B94" s="57"/>
      <c r="C94" s="58"/>
      <c r="D94" s="58"/>
      <c r="E94" s="59"/>
      <c r="F94" s="58"/>
      <c r="G94" s="60"/>
    </row>
    <row r="95" spans="1:24" x14ac:dyDescent="0.25">
      <c r="B95" s="57"/>
      <c r="C95" s="58"/>
      <c r="D95" s="58"/>
      <c r="E95" s="59"/>
      <c r="F95" s="58"/>
      <c r="G95" s="60"/>
    </row>
    <row r="96" spans="1:24" x14ac:dyDescent="0.25">
      <c r="B96" s="61"/>
      <c r="C96" s="93" t="s">
        <v>365</v>
      </c>
      <c r="D96" s="93"/>
      <c r="E96" s="93"/>
      <c r="F96" s="93"/>
      <c r="G96" s="93"/>
    </row>
    <row r="100" spans="2:2" ht="15.75" x14ac:dyDescent="0.25">
      <c r="B100" s="69" t="s">
        <v>360</v>
      </c>
    </row>
    <row r="101" spans="2:2" ht="15.75" x14ac:dyDescent="0.25">
      <c r="B101" s="70"/>
    </row>
    <row r="102" spans="2:2" ht="15.75" x14ac:dyDescent="0.25">
      <c r="B102" s="69" t="s">
        <v>362</v>
      </c>
    </row>
  </sheetData>
  <autoFilter ref="A23:GI85"/>
  <mergeCells count="60">
    <mergeCell ref="B91:G91"/>
    <mergeCell ref="B92:G92"/>
    <mergeCell ref="B93:G93"/>
    <mergeCell ref="C96:G96"/>
    <mergeCell ref="A16:J16"/>
    <mergeCell ref="A17:J17"/>
    <mergeCell ref="A18:J18"/>
    <mergeCell ref="A19:J19"/>
    <mergeCell ref="B90:G90"/>
    <mergeCell ref="J22:J23"/>
    <mergeCell ref="A22:A23"/>
    <mergeCell ref="B22:B23"/>
    <mergeCell ref="C22:C23"/>
    <mergeCell ref="D22:D23"/>
    <mergeCell ref="E22:E23"/>
    <mergeCell ref="B65:B66"/>
    <mergeCell ref="S22:S23"/>
    <mergeCell ref="T22:T23"/>
    <mergeCell ref="A3:B3"/>
    <mergeCell ref="A4:E5"/>
    <mergeCell ref="A6:E6"/>
    <mergeCell ref="F7:H7"/>
    <mergeCell ref="A9:J9"/>
    <mergeCell ref="A11:J11"/>
    <mergeCell ref="A12:J12"/>
    <mergeCell ref="A13:J13"/>
    <mergeCell ref="A14:J14"/>
    <mergeCell ref="A15:J15"/>
    <mergeCell ref="F22:F23"/>
    <mergeCell ref="G22:G23"/>
    <mergeCell ref="H22:H23"/>
    <mergeCell ref="I22:I23"/>
    <mergeCell ref="D65:D66"/>
    <mergeCell ref="B57:B58"/>
    <mergeCell ref="C57:C58"/>
    <mergeCell ref="B70:B72"/>
    <mergeCell ref="C70:C72"/>
    <mergeCell ref="D70:D72"/>
    <mergeCell ref="A89:K89"/>
    <mergeCell ref="A88:F88"/>
    <mergeCell ref="B73:B74"/>
    <mergeCell ref="C73:C74"/>
    <mergeCell ref="D73:D74"/>
    <mergeCell ref="E73:E74"/>
    <mergeCell ref="A70:A72"/>
    <mergeCell ref="S70:S72"/>
    <mergeCell ref="A73:A74"/>
    <mergeCell ref="S73:S74"/>
    <mergeCell ref="S55:S56"/>
    <mergeCell ref="A55:A56"/>
    <mergeCell ref="A57:A58"/>
    <mergeCell ref="S57:S58"/>
    <mergeCell ref="A65:A66"/>
    <mergeCell ref="S65:S66"/>
    <mergeCell ref="E55:E56"/>
    <mergeCell ref="D57:D58"/>
    <mergeCell ref="B55:B56"/>
    <mergeCell ref="C55:C56"/>
    <mergeCell ref="D55:D56"/>
    <mergeCell ref="C65:C6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Mazurek Magdalena</cp:lastModifiedBy>
  <cp:lastPrinted>2021-06-15T10:38:24Z</cp:lastPrinted>
  <dcterms:created xsi:type="dcterms:W3CDTF">2021-03-03T09:29:17Z</dcterms:created>
  <dcterms:modified xsi:type="dcterms:W3CDTF">2021-10-14T07:01:08Z</dcterms:modified>
</cp:coreProperties>
</file>