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720"/>
  </bookViews>
  <sheets>
    <sheet name="Szablon oferty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3" l="1"/>
  <c r="H31" i="3" s="1"/>
  <c r="F27" i="3"/>
  <c r="G25" i="3"/>
  <c r="H25" i="3" s="1"/>
  <c r="F17" i="3"/>
  <c r="G17" i="3" s="1"/>
  <c r="F18" i="3"/>
  <c r="F9" i="3"/>
  <c r="F26" i="3"/>
  <c r="G26" i="3" s="1"/>
  <c r="H26" i="3" s="1"/>
  <c r="G16" i="3"/>
  <c r="G8" i="3"/>
  <c r="G7" i="3"/>
  <c r="G30" i="3" l="1"/>
  <c r="G32" i="3" s="1"/>
  <c r="G27" i="3"/>
  <c r="G28" i="3" s="1"/>
  <c r="H16" i="3"/>
  <c r="H17" i="3"/>
  <c r="G18" i="3"/>
  <c r="G19" i="3" s="1"/>
  <c r="H19" i="3" s="1"/>
  <c r="H8" i="3"/>
  <c r="H7" i="3"/>
  <c r="H30" i="3" l="1"/>
  <c r="H27" i="3"/>
  <c r="H28" i="3"/>
  <c r="G9" i="3"/>
  <c r="H18" i="3"/>
  <c r="G10" i="3" l="1"/>
  <c r="H9" i="3"/>
  <c r="H32" i="3"/>
  <c r="H10" i="3" l="1"/>
  <c r="G33" i="3"/>
  <c r="H33" i="3" s="1"/>
</calcChain>
</file>

<file path=xl/sharedStrings.xml><?xml version="1.0" encoding="utf-8"?>
<sst xmlns="http://schemas.openxmlformats.org/spreadsheetml/2006/main" count="78" uniqueCount="34">
  <si>
    <t>Numer punktu poboru</t>
  </si>
  <si>
    <t>Opłata abonamentowa</t>
  </si>
  <si>
    <t>Nazwa punktu poboru</t>
  </si>
  <si>
    <t>Mikrobiologia</t>
  </si>
  <si>
    <t>Opłata handlowa</t>
  </si>
  <si>
    <t>Moc umowna</t>
  </si>
  <si>
    <t>kWh/h</t>
  </si>
  <si>
    <t>Przewidywane zużycie gazu</t>
  </si>
  <si>
    <t>kWh/rok</t>
  </si>
  <si>
    <t>Kotłownia wodna i parowa</t>
  </si>
  <si>
    <t>Nie przyznano</t>
  </si>
  <si>
    <t>8018590365500077852460</t>
  </si>
  <si>
    <t>8018590365500077972168</t>
  </si>
  <si>
    <t>Opłata dystrybucyjna stała</t>
  </si>
  <si>
    <t>Opłata dystrybucyjna zmienna</t>
  </si>
  <si>
    <t>Grupa taryfowa</t>
  </si>
  <si>
    <t>zł/m-c</t>
  </si>
  <si>
    <t>zł/kWh</t>
  </si>
  <si>
    <t>Koszt netto zł/rok</t>
  </si>
  <si>
    <t>Paliwo gazowe bez akcyzy wolumen objęty ochroną taryfową</t>
  </si>
  <si>
    <t>Paliwo gazowe zawierające akcyzę  wolumen nie objęty ochroną taryfową</t>
  </si>
  <si>
    <t>Razem</t>
  </si>
  <si>
    <t>Łcznie I+II+III+IV</t>
  </si>
  <si>
    <t>Pozycja I</t>
  </si>
  <si>
    <t>Pozycja II</t>
  </si>
  <si>
    <t>Pozycja III</t>
  </si>
  <si>
    <t>Pozycja IV</t>
  </si>
  <si>
    <t>Jednostka</t>
  </si>
  <si>
    <t xml:space="preserve">Kuchnia </t>
  </si>
  <si>
    <t>Ceny jednostkowe zł netto</t>
  </si>
  <si>
    <t>zł/kW/h</t>
  </si>
  <si>
    <t>Ilość jednostek</t>
  </si>
  <si>
    <t>Koszt brutto zł/12 m-cy</t>
  </si>
  <si>
    <t xml:space="preserve">   IZP.2411.147.2023.JM                                                                                                                                     Kompleksowa dostawa gazu ziemnego wysokometanowego do Świętokrzyskiego Centrum Onkologii
w Kielcach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</si>
</sst>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2" xfId="0" applyBorder="1"/>
    <xf numFmtId="3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5" xfId="0" applyBorder="1"/>
    <xf numFmtId="4" fontId="0" fillId="0" borderId="1" xfId="0" applyNumberFormat="1" applyBorder="1"/>
    <xf numFmtId="4" fontId="0" fillId="0" borderId="7" xfId="0" applyNumberFormat="1" applyBorder="1"/>
    <xf numFmtId="0" fontId="0" fillId="0" borderId="7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2" fontId="0" fillId="0" borderId="17" xfId="0" applyNumberFormat="1" applyBorder="1"/>
    <xf numFmtId="2" fontId="0" fillId="0" borderId="3" xfId="0" applyNumberFormat="1" applyBorder="1"/>
    <xf numFmtId="164" fontId="0" fillId="0" borderId="3" xfId="0" applyNumberFormat="1" applyBorder="1"/>
    <xf numFmtId="2" fontId="1" fillId="0" borderId="2" xfId="0" applyNumberFormat="1" applyFont="1" applyBorder="1"/>
    <xf numFmtId="4" fontId="1" fillId="2" borderId="2" xfId="0" applyNumberFormat="1" applyFont="1" applyFill="1" applyBorder="1"/>
    <xf numFmtId="4" fontId="1" fillId="2" borderId="9" xfId="0" applyNumberFormat="1" applyFont="1" applyFill="1" applyBorder="1"/>
    <xf numFmtId="2" fontId="1" fillId="2" borderId="2" xfId="0" applyNumberFormat="1" applyFont="1" applyFill="1" applyBorder="1"/>
    <xf numFmtId="0" fontId="1" fillId="0" borderId="21" xfId="0" applyFont="1" applyBorder="1"/>
    <xf numFmtId="4" fontId="1" fillId="2" borderId="22" xfId="0" applyNumberFormat="1" applyFont="1" applyFill="1" applyBorder="1"/>
    <xf numFmtId="4" fontId="1" fillId="2" borderId="23" xfId="0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B1" sqref="B1:F1"/>
    </sheetView>
  </sheetViews>
  <sheetFormatPr defaultRowHeight="15" x14ac:dyDescent="0.25"/>
  <cols>
    <col min="1" max="1" width="12.7109375" customWidth="1"/>
    <col min="2" max="2" width="29.7109375" bestFit="1" customWidth="1"/>
    <col min="3" max="3" width="18.28515625" customWidth="1"/>
    <col min="4" max="4" width="31.42578125" customWidth="1"/>
    <col min="5" max="5" width="14.85546875" customWidth="1"/>
    <col min="6" max="6" width="15.7109375" customWidth="1"/>
    <col min="7" max="7" width="19.7109375" customWidth="1"/>
    <col min="8" max="8" width="24.85546875" customWidth="1"/>
    <col min="9" max="9" width="13.7109375" bestFit="1" customWidth="1"/>
    <col min="10" max="10" width="14.85546875" bestFit="1" customWidth="1"/>
  </cols>
  <sheetData>
    <row r="1" spans="1:10" ht="82.5" customHeight="1" x14ac:dyDescent="0.25">
      <c r="B1" s="34" t="s">
        <v>33</v>
      </c>
      <c r="C1" s="34"/>
      <c r="D1" s="34"/>
      <c r="E1" s="34"/>
      <c r="F1" s="34"/>
    </row>
    <row r="2" spans="1:10" ht="16.5" thickBot="1" x14ac:dyDescent="0.3">
      <c r="B2" s="33"/>
      <c r="C2" s="33"/>
    </row>
    <row r="3" spans="1:10" x14ac:dyDescent="0.25">
      <c r="A3" s="35" t="s">
        <v>23</v>
      </c>
      <c r="B3" s="10" t="s">
        <v>2</v>
      </c>
      <c r="C3" s="38" t="s">
        <v>3</v>
      </c>
      <c r="D3" s="39"/>
      <c r="E3" s="39"/>
      <c r="F3" s="39"/>
      <c r="G3" s="39"/>
      <c r="H3" s="40"/>
    </row>
    <row r="4" spans="1:10" x14ac:dyDescent="0.25">
      <c r="A4" s="36"/>
      <c r="B4" s="3" t="s">
        <v>0</v>
      </c>
      <c r="C4" s="44" t="s">
        <v>11</v>
      </c>
      <c r="D4" s="45"/>
      <c r="E4" s="45"/>
      <c r="F4" s="45"/>
      <c r="G4" s="45"/>
      <c r="H4" s="46"/>
    </row>
    <row r="5" spans="1:10" x14ac:dyDescent="0.25">
      <c r="A5" s="36"/>
      <c r="B5" s="4" t="s">
        <v>7</v>
      </c>
      <c r="C5" s="3">
        <v>110</v>
      </c>
      <c r="D5" s="3" t="s">
        <v>8</v>
      </c>
      <c r="E5" s="14"/>
      <c r="F5" s="15"/>
      <c r="G5" s="15"/>
      <c r="H5" s="16"/>
    </row>
    <row r="6" spans="1:10" x14ac:dyDescent="0.25">
      <c r="A6" s="36"/>
      <c r="B6" s="3"/>
      <c r="C6" s="5" t="s">
        <v>15</v>
      </c>
      <c r="D6" s="5" t="s">
        <v>29</v>
      </c>
      <c r="E6" s="5" t="s">
        <v>27</v>
      </c>
      <c r="F6" s="5" t="s">
        <v>31</v>
      </c>
      <c r="G6" s="5" t="s">
        <v>18</v>
      </c>
      <c r="H6" s="13" t="s">
        <v>32</v>
      </c>
    </row>
    <row r="7" spans="1:10" x14ac:dyDescent="0.25">
      <c r="A7" s="36"/>
      <c r="B7" s="3" t="s">
        <v>1</v>
      </c>
      <c r="C7" s="3"/>
      <c r="D7" s="3"/>
      <c r="E7" s="3" t="s">
        <v>16</v>
      </c>
      <c r="F7" s="3">
        <v>12</v>
      </c>
      <c r="G7" s="11">
        <f>D7*F7</f>
        <v>0</v>
      </c>
      <c r="H7" s="12">
        <f>G7*1.23</f>
        <v>0</v>
      </c>
      <c r="I7" s="1"/>
      <c r="J7" s="1"/>
    </row>
    <row r="8" spans="1:10" x14ac:dyDescent="0.25">
      <c r="A8" s="36"/>
      <c r="B8" s="3" t="s">
        <v>13</v>
      </c>
      <c r="C8" s="3"/>
      <c r="D8" s="3"/>
      <c r="E8" s="3" t="s">
        <v>16</v>
      </c>
      <c r="F8" s="3">
        <v>12</v>
      </c>
      <c r="G8" s="11">
        <f t="shared" ref="G8:G9" si="0">D8*F8</f>
        <v>0</v>
      </c>
      <c r="H8" s="12">
        <f t="shared" ref="H8:H10" si="1">G8*1.23</f>
        <v>0</v>
      </c>
      <c r="I8" s="1"/>
      <c r="J8" s="1"/>
    </row>
    <row r="9" spans="1:10" x14ac:dyDescent="0.25">
      <c r="A9" s="36"/>
      <c r="B9" s="3" t="s">
        <v>14</v>
      </c>
      <c r="C9" s="3"/>
      <c r="D9" s="3"/>
      <c r="E9" s="3" t="s">
        <v>17</v>
      </c>
      <c r="F9" s="6">
        <f>C5</f>
        <v>110</v>
      </c>
      <c r="G9" s="11">
        <f t="shared" si="0"/>
        <v>0</v>
      </c>
      <c r="H9" s="12">
        <f t="shared" si="1"/>
        <v>0</v>
      </c>
      <c r="I9" s="1"/>
      <c r="J9" s="1"/>
    </row>
    <row r="10" spans="1:10" ht="15.75" thickBot="1" x14ac:dyDescent="0.3">
      <c r="A10" s="37"/>
      <c r="B10" s="7"/>
      <c r="C10" s="7"/>
      <c r="D10" s="7"/>
      <c r="E10" s="7"/>
      <c r="F10" s="26" t="s">
        <v>21</v>
      </c>
      <c r="G10" s="27">
        <f>SUM(G7:G9)</f>
        <v>0</v>
      </c>
      <c r="H10" s="28">
        <f t="shared" si="1"/>
        <v>0</v>
      </c>
      <c r="I10" s="1"/>
      <c r="J10" s="2"/>
    </row>
    <row r="11" spans="1:10" x14ac:dyDescent="0.25">
      <c r="A11" s="35" t="s">
        <v>24</v>
      </c>
      <c r="B11" s="10" t="s">
        <v>2</v>
      </c>
      <c r="C11" s="38" t="s">
        <v>28</v>
      </c>
      <c r="D11" s="39"/>
      <c r="E11" s="39"/>
      <c r="F11" s="39"/>
      <c r="G11" s="39"/>
      <c r="H11" s="40"/>
    </row>
    <row r="12" spans="1:10" x14ac:dyDescent="0.25">
      <c r="A12" s="36"/>
      <c r="B12" s="3" t="s">
        <v>0</v>
      </c>
      <c r="C12" s="47" t="s">
        <v>12</v>
      </c>
      <c r="D12" s="48"/>
      <c r="E12" s="48"/>
      <c r="F12" s="48"/>
      <c r="G12" s="48"/>
      <c r="H12" s="49"/>
    </row>
    <row r="13" spans="1:10" x14ac:dyDescent="0.25">
      <c r="A13" s="36"/>
      <c r="B13" s="4" t="s">
        <v>7</v>
      </c>
      <c r="C13" s="3">
        <v>82000</v>
      </c>
      <c r="D13" s="3" t="s">
        <v>8</v>
      </c>
      <c r="E13" s="17"/>
      <c r="F13" s="18"/>
      <c r="G13" s="18"/>
      <c r="H13" s="19"/>
    </row>
    <row r="14" spans="1:10" x14ac:dyDescent="0.25">
      <c r="A14" s="36"/>
      <c r="B14" s="3" t="s">
        <v>5</v>
      </c>
      <c r="C14" s="3">
        <v>186</v>
      </c>
      <c r="D14" s="3" t="s">
        <v>6</v>
      </c>
      <c r="E14" s="20"/>
      <c r="F14" s="21"/>
      <c r="G14" s="21"/>
      <c r="H14" s="22"/>
    </row>
    <row r="15" spans="1:10" x14ac:dyDescent="0.25">
      <c r="A15" s="36"/>
      <c r="B15" s="3"/>
      <c r="C15" s="3" t="s">
        <v>15</v>
      </c>
      <c r="D15" s="5" t="s">
        <v>29</v>
      </c>
      <c r="E15" s="3" t="s">
        <v>27</v>
      </c>
      <c r="F15" s="5" t="s">
        <v>31</v>
      </c>
      <c r="G15" s="3" t="s">
        <v>18</v>
      </c>
      <c r="H15" s="13" t="s">
        <v>32</v>
      </c>
    </row>
    <row r="16" spans="1:10" x14ac:dyDescent="0.25">
      <c r="A16" s="36"/>
      <c r="B16" s="3" t="s">
        <v>4</v>
      </c>
      <c r="C16" s="3"/>
      <c r="D16" s="3"/>
      <c r="E16" s="3" t="s">
        <v>16</v>
      </c>
      <c r="F16" s="11">
        <v>12</v>
      </c>
      <c r="G16" s="11">
        <f>D16*F16</f>
        <v>0</v>
      </c>
      <c r="H16" s="12">
        <f>G16*1.23</f>
        <v>0</v>
      </c>
      <c r="I16" s="1"/>
      <c r="J16" s="1"/>
    </row>
    <row r="17" spans="1:10" x14ac:dyDescent="0.25">
      <c r="A17" s="36"/>
      <c r="B17" s="3" t="s">
        <v>13</v>
      </c>
      <c r="C17" s="3"/>
      <c r="D17" s="3"/>
      <c r="E17" s="3" t="s">
        <v>30</v>
      </c>
      <c r="F17" s="11">
        <f>C14*24*365</f>
        <v>1629360</v>
      </c>
      <c r="G17" s="11">
        <f>D17*F17</f>
        <v>0</v>
      </c>
      <c r="H17" s="12">
        <f t="shared" ref="H17:H19" si="2">G17*1.23</f>
        <v>0</v>
      </c>
      <c r="I17" s="1"/>
      <c r="J17" s="1"/>
    </row>
    <row r="18" spans="1:10" x14ac:dyDescent="0.25">
      <c r="A18" s="36"/>
      <c r="B18" s="3" t="s">
        <v>14</v>
      </c>
      <c r="C18" s="3"/>
      <c r="D18" s="3"/>
      <c r="E18" s="3" t="s">
        <v>17</v>
      </c>
      <c r="F18" s="11">
        <f>C13</f>
        <v>82000</v>
      </c>
      <c r="G18" s="11">
        <f t="shared" ref="G18" si="3">D18*F18</f>
        <v>0</v>
      </c>
      <c r="H18" s="12">
        <f t="shared" si="2"/>
        <v>0</v>
      </c>
      <c r="I18" s="1"/>
      <c r="J18" s="1"/>
    </row>
    <row r="19" spans="1:10" ht="15.75" thickBot="1" x14ac:dyDescent="0.3">
      <c r="A19" s="37"/>
      <c r="B19" s="7"/>
      <c r="C19" s="7"/>
      <c r="D19" s="7"/>
      <c r="E19" s="7"/>
      <c r="F19" s="26" t="s">
        <v>21</v>
      </c>
      <c r="G19" s="27">
        <f>SUM(G16:G18)</f>
        <v>0</v>
      </c>
      <c r="H19" s="28">
        <f t="shared" si="2"/>
        <v>0</v>
      </c>
    </row>
    <row r="20" spans="1:10" x14ac:dyDescent="0.25">
      <c r="A20" s="35" t="s">
        <v>25</v>
      </c>
      <c r="B20" s="10" t="s">
        <v>2</v>
      </c>
      <c r="C20" s="38" t="s">
        <v>9</v>
      </c>
      <c r="D20" s="39"/>
      <c r="E20" s="39"/>
      <c r="F20" s="39"/>
      <c r="G20" s="39"/>
      <c r="H20" s="40"/>
    </row>
    <row r="21" spans="1:10" x14ac:dyDescent="0.25">
      <c r="A21" s="36"/>
      <c r="B21" s="3" t="s">
        <v>0</v>
      </c>
      <c r="C21" s="41" t="s">
        <v>10</v>
      </c>
      <c r="D21" s="42"/>
      <c r="E21" s="42"/>
      <c r="F21" s="42"/>
      <c r="G21" s="42"/>
      <c r="H21" s="43"/>
    </row>
    <row r="22" spans="1:10" x14ac:dyDescent="0.25">
      <c r="A22" s="36"/>
      <c r="B22" s="4" t="s">
        <v>7</v>
      </c>
      <c r="C22" s="11">
        <v>2500000</v>
      </c>
      <c r="D22" s="3" t="s">
        <v>8</v>
      </c>
      <c r="E22" s="17"/>
      <c r="F22" s="23"/>
      <c r="G22" s="18"/>
      <c r="H22" s="19"/>
    </row>
    <row r="23" spans="1:10" x14ac:dyDescent="0.25">
      <c r="A23" s="36"/>
      <c r="B23" s="3" t="s">
        <v>5</v>
      </c>
      <c r="C23" s="11">
        <v>1975</v>
      </c>
      <c r="D23" s="3" t="s">
        <v>6</v>
      </c>
      <c r="E23" s="20"/>
      <c r="F23" s="24"/>
      <c r="G23" s="25"/>
      <c r="H23" s="22"/>
    </row>
    <row r="24" spans="1:10" x14ac:dyDescent="0.25">
      <c r="A24" s="36"/>
      <c r="B24" s="3"/>
      <c r="C24" s="3" t="s">
        <v>15</v>
      </c>
      <c r="D24" s="5" t="s">
        <v>29</v>
      </c>
      <c r="E24" s="3" t="s">
        <v>27</v>
      </c>
      <c r="F24" s="5" t="s">
        <v>31</v>
      </c>
      <c r="G24" s="3" t="s">
        <v>18</v>
      </c>
      <c r="H24" s="13" t="s">
        <v>32</v>
      </c>
    </row>
    <row r="25" spans="1:10" x14ac:dyDescent="0.25">
      <c r="A25" s="36"/>
      <c r="B25" s="3" t="s">
        <v>4</v>
      </c>
      <c r="C25" s="3"/>
      <c r="D25" s="3"/>
      <c r="E25" s="3" t="s">
        <v>16</v>
      </c>
      <c r="F25" s="11">
        <v>12</v>
      </c>
      <c r="G25" s="11">
        <f>D25*F25</f>
        <v>0</v>
      </c>
      <c r="H25" s="12">
        <f>G25*1.23</f>
        <v>0</v>
      </c>
      <c r="I25" s="1"/>
      <c r="J25" s="1"/>
    </row>
    <row r="26" spans="1:10" x14ac:dyDescent="0.25">
      <c r="A26" s="36"/>
      <c r="B26" s="3" t="s">
        <v>13</v>
      </c>
      <c r="C26" s="3"/>
      <c r="D26" s="3"/>
      <c r="E26" s="3" t="s">
        <v>30</v>
      </c>
      <c r="F26" s="11">
        <f>C23*24*365</f>
        <v>17301000</v>
      </c>
      <c r="G26" s="11">
        <f>D26*F26</f>
        <v>0</v>
      </c>
      <c r="H26" s="12">
        <f t="shared" ref="H26:H28" si="4">G26*1.23</f>
        <v>0</v>
      </c>
      <c r="I26" s="1"/>
      <c r="J26" s="1"/>
    </row>
    <row r="27" spans="1:10" x14ac:dyDescent="0.25">
      <c r="A27" s="36"/>
      <c r="B27" s="3" t="s">
        <v>14</v>
      </c>
      <c r="C27" s="3"/>
      <c r="D27" s="3"/>
      <c r="E27" s="3" t="s">
        <v>17</v>
      </c>
      <c r="F27" s="11">
        <f>C22</f>
        <v>2500000</v>
      </c>
      <c r="G27" s="11">
        <f t="shared" ref="G27" si="5">D27*F27</f>
        <v>0</v>
      </c>
      <c r="H27" s="12">
        <f t="shared" si="4"/>
        <v>0</v>
      </c>
      <c r="I27" s="1"/>
      <c r="J27" s="1"/>
    </row>
    <row r="28" spans="1:10" ht="15.75" thickBot="1" x14ac:dyDescent="0.3">
      <c r="A28" s="37"/>
      <c r="B28" s="7"/>
      <c r="C28" s="7"/>
      <c r="D28" s="7"/>
      <c r="E28" s="7"/>
      <c r="F28" s="26" t="s">
        <v>21</v>
      </c>
      <c r="G28" s="27">
        <f>SUM(G25:G27)</f>
        <v>0</v>
      </c>
      <c r="H28" s="28">
        <f t="shared" si="4"/>
        <v>0</v>
      </c>
      <c r="I28" s="1"/>
      <c r="J28" s="1"/>
    </row>
    <row r="29" spans="1:10" x14ac:dyDescent="0.25">
      <c r="A29" s="35" t="s">
        <v>26</v>
      </c>
      <c r="B29" s="10"/>
      <c r="C29" s="10" t="s">
        <v>15</v>
      </c>
      <c r="D29" s="5" t="s">
        <v>29</v>
      </c>
      <c r="E29" s="10" t="s">
        <v>27</v>
      </c>
      <c r="F29" s="5" t="s">
        <v>31</v>
      </c>
      <c r="G29" s="10" t="s">
        <v>18</v>
      </c>
      <c r="H29" s="13" t="s">
        <v>32</v>
      </c>
    </row>
    <row r="30" spans="1:10" ht="69.75" customHeight="1" x14ac:dyDescent="0.25">
      <c r="A30" s="36"/>
      <c r="B30" s="9" t="s">
        <v>19</v>
      </c>
      <c r="C30" s="8"/>
      <c r="D30" s="3"/>
      <c r="E30" s="3" t="s">
        <v>17</v>
      </c>
      <c r="F30" s="8">
        <v>3116245</v>
      </c>
      <c r="G30" s="11">
        <f t="shared" ref="G30:G31" si="6">D30*F30</f>
        <v>0</v>
      </c>
      <c r="H30" s="12">
        <f>G30*1.23</f>
        <v>0</v>
      </c>
    </row>
    <row r="31" spans="1:10" ht="46.9" customHeight="1" x14ac:dyDescent="0.25">
      <c r="A31" s="36"/>
      <c r="B31" s="9" t="s">
        <v>20</v>
      </c>
      <c r="C31" s="3"/>
      <c r="D31" s="3"/>
      <c r="E31" s="3" t="s">
        <v>17</v>
      </c>
      <c r="F31" s="8">
        <v>116864.9999999998</v>
      </c>
      <c r="G31" s="11">
        <f t="shared" si="6"/>
        <v>0</v>
      </c>
      <c r="H31" s="12">
        <f>G31*1.23</f>
        <v>0</v>
      </c>
    </row>
    <row r="32" spans="1:10" ht="15.75" thickBot="1" x14ac:dyDescent="0.3">
      <c r="A32" s="37"/>
      <c r="B32" s="7"/>
      <c r="C32" s="7"/>
      <c r="D32" s="7"/>
      <c r="E32" s="7"/>
      <c r="F32" s="29" t="s">
        <v>21</v>
      </c>
      <c r="G32" s="27">
        <f>SUM(G30:G31)</f>
        <v>0</v>
      </c>
      <c r="H32" s="28">
        <f t="shared" ref="H32" si="7">G32*1.23</f>
        <v>0</v>
      </c>
    </row>
    <row r="33" spans="6:8" ht="15.75" thickBot="1" x14ac:dyDescent="0.3">
      <c r="F33" s="30" t="s">
        <v>22</v>
      </c>
      <c r="G33" s="31">
        <f>G10+G19+G28+G32</f>
        <v>0</v>
      </c>
      <c r="H33" s="32">
        <f>G33*1.23</f>
        <v>0</v>
      </c>
    </row>
    <row r="35" spans="6:8" x14ac:dyDescent="0.25">
      <c r="F35" s="1"/>
      <c r="G35" s="1"/>
      <c r="H35" s="1"/>
    </row>
  </sheetData>
  <mergeCells count="11">
    <mergeCell ref="B1:F1"/>
    <mergeCell ref="A29:A32"/>
    <mergeCell ref="C20:H20"/>
    <mergeCell ref="C21:H21"/>
    <mergeCell ref="A3:A10"/>
    <mergeCell ref="A11:A19"/>
    <mergeCell ref="A20:A28"/>
    <mergeCell ref="C3:H3"/>
    <mergeCell ref="C4:H4"/>
    <mergeCell ref="C11:H11"/>
    <mergeCell ref="C12:H12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Szablon oferty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Tokarski</dc:creator>
  <cp:lastModifiedBy>Gajos Joanna</cp:lastModifiedBy>
  <cp:lastPrinted>2023-07-13T06:55:10Z</cp:lastPrinted>
  <dcterms:created xsi:type="dcterms:W3CDTF">2023-06-22T19:21:21Z</dcterms:created>
  <dcterms:modified xsi:type="dcterms:W3CDTF">2023-07-14T08:58:08Z</dcterms:modified>
</cp:coreProperties>
</file>