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activeTab="1"/>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 name="część_(18)" sheetId="20" r:id="rId20"/>
    <sheet name="część_(19)" sheetId="21" r:id="rId21"/>
    <sheet name="część_(20)" sheetId="22" r:id="rId22"/>
    <sheet name="część_(21)" sheetId="23" r:id="rId23"/>
    <sheet name="część_(22)" sheetId="24" r:id="rId24"/>
    <sheet name="część_(23)" sheetId="25" r:id="rId25"/>
    <sheet name="część_(24)" sheetId="26" r:id="rId26"/>
    <sheet name="część_(25)" sheetId="27" r:id="rId27"/>
    <sheet name="część_(26)" sheetId="28" r:id="rId28"/>
    <sheet name="część_(27)" sheetId="29" r:id="rId29"/>
    <sheet name="część_(28)" sheetId="30" r:id="rId30"/>
    <sheet name="część_(29)" sheetId="31" r:id="rId31"/>
    <sheet name="część_(30)" sheetId="32" r:id="rId32"/>
    <sheet name="część_(31)" sheetId="33" r:id="rId33"/>
    <sheet name="część_(32)" sheetId="34" r:id="rId34"/>
    <sheet name="część_(33)" sheetId="35" r:id="rId35"/>
    <sheet name="część_(34)" sheetId="36" r:id="rId36"/>
    <sheet name="część_(35)" sheetId="37" r:id="rId37"/>
    <sheet name="część_(36)" sheetId="38" r:id="rId38"/>
  </sheets>
  <definedNames>
    <definedName name="_xlnm.Print_Area" localSheetId="2">'część_(1)'!$A$1:$H$16</definedName>
    <definedName name="_xlnm.Print_Area" localSheetId="11">'część_(10)'!$A$1:$H$9</definedName>
    <definedName name="_xlnm.Print_Area" localSheetId="12">'część_(11)'!$A$1:$H$10</definedName>
    <definedName name="_xlnm.Print_Area" localSheetId="13">'część_(12)'!$A$1:$H$11</definedName>
    <definedName name="_xlnm.Print_Area" localSheetId="14">'część_(13)'!$A$1:$H$8</definedName>
    <definedName name="_xlnm.Print_Area" localSheetId="18">'część_(17)'!$A$1:$H$18</definedName>
    <definedName name="_xlnm.Print_Area" localSheetId="19">'część_(18)'!$A$1:$H$12</definedName>
    <definedName name="_xlnm.Print_Area" localSheetId="3">'część_(2)'!$A$1:$H$10</definedName>
    <definedName name="_xlnm.Print_Area" localSheetId="21">'część_(20)'!$A$1:$H$15</definedName>
    <definedName name="_xlnm.Print_Area" localSheetId="22">'część_(21)'!$A$1:$H$9</definedName>
    <definedName name="_xlnm.Print_Area" localSheetId="23">'część_(22)'!$A$1:$H$12</definedName>
    <definedName name="_xlnm.Print_Area" localSheetId="25">'część_(24)'!$A$1:$H$12</definedName>
    <definedName name="_xlnm.Print_Area" localSheetId="26">'część_(25)'!$A$1:$H$9</definedName>
    <definedName name="_xlnm.Print_Area" localSheetId="27">'część_(26)'!$A$1:$H$15</definedName>
    <definedName name="_xlnm.Print_Area" localSheetId="28">'część_(27)'!$A$1:$H$15</definedName>
    <definedName name="_xlnm.Print_Area" localSheetId="29">'część_(28)'!$A$1:$H$9</definedName>
    <definedName name="_xlnm.Print_Area" localSheetId="30">'część_(29)'!$A$1:$H$14</definedName>
    <definedName name="_xlnm.Print_Area" localSheetId="31">'część_(30)'!$A$1:$H$9</definedName>
    <definedName name="_xlnm.Print_Area" localSheetId="32">'część_(31)'!$A$1:$H$10</definedName>
    <definedName name="_xlnm.Print_Area" localSheetId="33">'część_(32)'!$A$1:$H$10</definedName>
    <definedName name="_xlnm.Print_Area" localSheetId="34">'część_(33)'!$A$1:$H$10</definedName>
    <definedName name="_xlnm.Print_Area" localSheetId="35">'część_(34)'!$A$1:$H$14</definedName>
    <definedName name="_xlnm.Print_Area" localSheetId="36">'część_(35)'!$A$1:$H$10</definedName>
    <definedName name="_xlnm.Print_Area" localSheetId="37">'część_(36)'!$A$1:$H$10</definedName>
    <definedName name="_xlnm.Print_Area" localSheetId="5">'część_(4)'!$A$1:$H$13</definedName>
    <definedName name="_xlnm.Print_Area" localSheetId="1">'formularz_oferty'!$A$1:$D$86</definedName>
  </definedNames>
  <calcPr fullCalcOnLoad="1"/>
</workbook>
</file>

<file path=xl/sharedStrings.xml><?xml version="1.0" encoding="utf-8"?>
<sst xmlns="http://schemas.openxmlformats.org/spreadsheetml/2006/main" count="1025" uniqueCount="305">
  <si>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</si>
  <si>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</si>
  <si>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</si>
  <si>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</si>
  <si>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</si>
  <si>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</si>
  <si>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</si>
  <si>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</si>
  <si>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</si>
  <si>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</si>
  <si>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</si>
  <si>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</si>
  <si>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</si>
  <si>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</si>
  <si>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</si>
  <si>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</si>
  <si>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</si>
  <si>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</si>
  <si>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</si>
  <si>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</si>
  <si>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</si>
  <si>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</si>
  <si>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</si>
  <si>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</si>
  <si>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</si>
  <si>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</si>
  <si>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</si>
  <si>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</si>
  <si>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</si>
  <si>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</si>
  <si>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</si>
  <si>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</si>
  <si>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</si>
  <si>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</si>
  <si>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</si>
  <si>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</si>
  <si>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</si>
  <si>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</si>
  <si>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</si>
  <si>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</si>
  <si>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</si>
  <si>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</si>
  <si>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</si>
  <si>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</si>
  <si>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</si>
  <si>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</si>
  <si>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</si>
  <si>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</si>
  <si>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</si>
  <si>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</si>
  <si>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</si>
  <si>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</si>
  <si>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</si>
  <si>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</si>
  <si>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</si>
  <si>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</si>
  <si>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</si>
  <si>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</si>
  <si>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</si>
  <si>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szt.</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</si>
  <si>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</si>
  <si>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</si>
  <si>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</si>
  <si>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</si>
  <si>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</si>
  <si>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</si>
  <si>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</si>
  <si>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t>sztuk</t>
  </si>
  <si>
    <t xml:space="preserve">4. </t>
  </si>
  <si>
    <t xml:space="preserve">5. </t>
  </si>
  <si>
    <t xml:space="preserve">6. </t>
  </si>
  <si>
    <t xml:space="preserve">7.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</si>
  <si>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</si>
  <si>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 xml:space="preserve">8. </t>
  </si>
  <si>
    <t>szt</t>
  </si>
  <si>
    <t>opakowań</t>
  </si>
  <si>
    <t>zestaw</t>
  </si>
  <si>
    <t>Czas dzierżawy</t>
  </si>
  <si>
    <t>Lp.</t>
  </si>
  <si>
    <t>Przedmiot dzierżawy</t>
  </si>
  <si>
    <t>Opis dzierżawionego aparatu</t>
  </si>
  <si>
    <t>Nazwa urządzenia</t>
  </si>
  <si>
    <t>Typ</t>
  </si>
  <si>
    <t>Nr seryjny</t>
  </si>
  <si>
    <t>(można wypełnić przy zawieraniu umowy)</t>
  </si>
  <si>
    <t>Rok produkcji</t>
  </si>
  <si>
    <t>Akcesoria</t>
  </si>
  <si>
    <t>Wartość</t>
  </si>
  <si>
    <t xml:space="preserve">Dzierżawa 
</t>
  </si>
  <si>
    <t>Koszt zużycia energi elektrycznej:</t>
  </si>
  <si>
    <t>Przyjęty koszt 1 kWh [zł]</t>
  </si>
  <si>
    <t>Koszt zużycia energii elektrycznej</t>
  </si>
  <si>
    <t>Czujnik do parametrów hemodynamicznych metodą analizy krzywej ciśnienia tętniczego krwi z wykorzystaniem maksymalnie jednego dostępu krwi. Czujnik wykrywajacy prawdopodobienstwo wystapienia zdarzenia hipotensyjnego przed jego wystapieniem. Długość drenu:213 cm.</t>
  </si>
  <si>
    <t xml:space="preserve"> (dostawa i czynsz dzierżawny) (bez kosztów zużycia energii elektrycznej)</t>
  </si>
  <si>
    <t>DFP.271.82.2022.ADB</t>
  </si>
  <si>
    <t>Dostawa różnych materiałów medycznych.</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</si>
  <si>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</si>
  <si>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 xml:space="preserve">Maska do tlenoterapii biernej z drenem dł. 2,1 m i workiem zwiększającym koncentrację tlenu powyzej 80 %, przy przepływie 10-15 l/min, jednorazowego użytku, ze skrzydełkami lub innym mankietem uszczelniającym. WYMAGA SIĘ w celu identyfikacji produktu, by na opakawaniu jednostkowym był umieszczony numer katalogowy. </t>
  </si>
  <si>
    <t>Maska silikonowa lub z innego podobnego tworzywa, wielorazowego użytku dla dorosłych do układów oddechowych i do ambu, miękka, anatomiczna, szczelnie przylegająca do twarzy z nadmuchanym mankietem lub innym mankietem, przeżroczysta,złącze uniwersalne, pełen zakres rozmiarowy /0-6/ .</t>
  </si>
  <si>
    <t>Maska tlenowa dla dorosłych z płynną regulacją stężenia tlenu z drenem dł.1,8 m, jednorazowego użytku, anatomicznie wyprofilowana.</t>
  </si>
  <si>
    <t xml:space="preserve">Maski twarzowe do tlenoterapii biernej z drenem dł. 2,1 m, z możliwością zastosowania w środowisku MRI, bez PCV, z miękkim mankietem uszczelniającym.  </t>
  </si>
  <si>
    <t>Maski twarzowe jednorazowego użytku do anestezji, przezroczyste, z jednoznacznym kodem kolorystycznym na mankiecie, anatomicznie wyprofilowane, bez ftalanów i PCV, pełen zakres rozmiarowy /0-6/.</t>
  </si>
  <si>
    <t xml:space="preserve">Maska do podawania wysokich stężeń tlenu dla dorosłych z wentylem bezpieczeństwa, workiem,ze skrzydełkami lub innym mankietem uszczelniającym, z drenem dł. 210 cm, do komory hiperbarycznej, bez elementów metalowych, jednorazowego użytku. Opakowanie jednostkowe z numerem katalogowym. </t>
  </si>
  <si>
    <t>Maski krtaniowe jednorazowego użytku z mankietem uszczelniającym, pełna rozmiarówka od 5kg do 100kg pacjenta.</t>
  </si>
  <si>
    <t xml:space="preserve">Maska krtaniowa jednokrotnego użytku do wentylacji pacjenta z możliwością dokonania intubacji dotchawiczej, wyprofilowana anatomicznie pod kątem około 90 stopni, posiadająca uchwyt dla ułatwienia założenia maski, z zabezpieczeniem chroniącym przed możliwością wklinowania nagłośni i jednocześnie umożliwiającym dokonanie intubacji. </t>
  </si>
  <si>
    <t>Linia próbkująca do pomiaru CO2 w posiadanym przez zamawiającego aparacie Philips Healthcare M2772A</t>
  </si>
  <si>
    <t>Jednorazowe pułapki wodne dla dorosłych DRYLINE do posiadanego aparatu do znieczulenia Flow-i firmy Maquet</t>
  </si>
  <si>
    <t>Jednorazowe linie próbkujące do kapnometrii dla dorosłych, końcówka M/M, dł. minimum 2.5 m do pułapek wodnych z poz. 1</t>
  </si>
  <si>
    <t>Jednorazowy, sterylny zestaw do automatycznego wstrzykiwacza kontrastu kompatybilny z aparatem  Nemoto Dual Shot Alpha używanym przez Zamawiajacego. Zestaw zawiera dwie części A i B:
A: 
- 1 x wkład o pojemności 200 ml.
- 1 x łącznik niskociśnieniowy o dł. 150 cm, z jedną zastawką antyzwrotną, z trójnikiem, gdzie długość ramion trójnika Y jest odpowiednio: dla odgałęzienia po stronie kontrastu – 10 cm i dla odgałęzienia po stronie roztworu NaCl - 25cm, o wytrzymałości ciśnieniowej 350 PSI.
- 1 x ostrze typu „Spike”.
- Złącze szybkiego napełniania typu „J”.
B:
- 1x wkład o pojemności 100 ml.
- 1 x ostrze typu „Spike”.
Wymaga się, by wkłady posiadały wyraźnie widoczną podziałkę (skalę) wskazującą poziom kontrastu. Zamawiający dopuszcza zestawy o następującym składzie:
- wkład o poj. 200 ml; 
- wkład o poj. 100 ml; 
- złącze niskiego ciśnienia o dł. 150 cm z trójnikiem Y i zaworkiem antyzwrotnym (375 PSI) o różnej długości ramion; 
- 2x ostrze spike; 
- 2x złącze szybkiego napełniania (J-rurka).
Zestawy sterylne, bez ftalanów, zapakowane w 1 blister, z widoczną podziałką wskazującą poziom kontrastu.                                                                                                                                                                                                          Zamawiający dopuszcza zestawy o następującym składzie:
Zestaw A
- wkład o pojemności 200 ml,
- złacze szybkiego napełniania,
- złącze niskiego ciśnienia o długości 150 cm z trójnikiem i zaworkiem zwrotnym (ciśnienie do 350 PSI) z jedną zastawką antyzwrotną.
- ostrze typu spike
Zestaw B
- wkład o pojemności 100 ml,
- ostrze typu spike
Zestawy wolne od ftalanów, jednorazowe, sterylne.</t>
  </si>
  <si>
    <t>Wkład do aplikacji środka kontrastowego kompatybilny z posiadaną strzykawką automatyczną MEDRAD VISTRON CT 600 o pojemności 200 ml z szybkozłączem.</t>
  </si>
  <si>
    <t>Zestaw drenów do posiadanego przez Zamawiającego noża Ultrasonic Misonix.</t>
  </si>
  <si>
    <t>Ostrza 20mm do posiadanego przez Zamawiającego noża Ultrasonic Misonix.</t>
  </si>
  <si>
    <t>Ostrza 20mm ząbkowane do posiadanego przez Zamawiającego noża Ultrasonic Misonix.</t>
  </si>
  <si>
    <t>Ostrza mikro haczyk do posiadanego przez Zamawiającego noża Ultrasonic Misonix.</t>
  </si>
  <si>
    <t>Ostrze diamentowe 4,4 posiadanego przez Zamawiającego noża Ultrasonic Misonix.</t>
  </si>
  <si>
    <t>Woreczek ekstrakcyjny – pojemność 110 ml.  Wymiary: średnica 60 mm/ długość 125 mm; wykonany z polietylenu, posiadający podwójne ścianki; aplikowany przez trokar 10 mm, nie uwalniany z prowadnicy, jednorazowego użytku</t>
  </si>
  <si>
    <t>Woreczek ekstrakcyjny – pojemność 200 ml .Wymiary: średnica 54 mm/ długość 200 mm/ szerokość 85 mm; wykonany z poliuretanu z drutem NiTi nitinol do zamknięcia; woreczek aplikowany przez trokar 10 mm a następnie uwalniany z prowadnicy, posiadający uchwyt na 2 palce, jednorazowego użytku</t>
  </si>
  <si>
    <t>Woreczek ekstrakcyjny – pojemność 400 ml . Wymiary: średnica 80 mm/ długość 190 mm/ szerokość 110 mm; wykonany z poliuretanu z drutem NiTi nitinol do zamknięcia; woreczek aplikowany przez trokar 10 mm a następnie uwalniany z prowadnicy, posiadający uchwyt na 2 palce, jednorazowego użytku</t>
  </si>
  <si>
    <t>Woreczek ekstrakcyjny – pojemność 800 ml. Wymiary: średnica 100 mm/ długość 205 mm/ szerokość 160 mm; wykonany z poliuretanu z drutem NiTi nitinol do zamknięcia; woreczek aplikowany przez trokar 10 mm a następnie uwalniany z prowadnicy, posiadający uchwyt na 2 palce, jednorazowego użytku</t>
  </si>
  <si>
    <t>Woreczek ekstrakcyjny – pojemność 1200 ml . Wymiary: średnica 130 mm/ długość 205 mm/ szerokość 204 mm; wykonany z poliuretanu z drutem NiTi nitinol do zamknięcia; woreczek aplikowany przez trokar 10 mm a następnie uwalniany z prowadnicy, posiadający uchwyt na 2 palce, jednorazowego użytku</t>
  </si>
  <si>
    <t xml:space="preserve">Zestaw standardowy (linia infuzyjna) do posiadanych przez Zamawiającego pomp objętościowych Alaris GW 800 do wlewów z filtrem 15 µm w komorze kroplowej, wolny od DEHP (ftalanów) długości 220 cm, objętość przestrzeni martwej (napełniania) 21 ml, średnica 3mm, zacisk rolkowy, filtr hydrofobowy wlotu powietrza, końcówka Luer męska z zastawką zwrotną, 1 iglica z odpowietrzeniem lub bez, bez zawartości DEHP </t>
  </si>
  <si>
    <t xml:space="preserve">Zestaw ochronny przed światłem nieprzezroczysty bursztynowy do posiadanych przez Zamawiającego pomp objętościowych Alaris GW 800, filtr 15 µm w komorze kroplowej, wolny od DEHP (ftalanów) długości 250 cm, objętość przestrzeni martwej (napełniania) 23 ml, średnica 3 mm, filtr hydrofobowy wlotu powietrza, końcówka Luer męska, zastawka typu antysyfon, zacisk typu Robert's, 1 iglica z odpowietrzeniem lub bez, bez DEHP </t>
  </si>
  <si>
    <t>Zgłębnik poliuretanowy typu flocare do żywienia dojelitowego, przeźroczysty, min.3 cieniodajne linie kontrastujące w promieniach rtg, łącznik umożliający połączenie z przyrządem do żywienia enteralnego, prowadnice umożliwiające wprowadzenie do przewodu pokarmowego, końcówka z dwoma bocznymi otworami (dł. 110-130cm, 10-12CH).</t>
  </si>
  <si>
    <t>Urządzenie do treningu oddechowego, system trójkomorowy (przepływ w ml/min 600/900/1200).</t>
  </si>
  <si>
    <t xml:space="preserve">Zestaw jednorazowy do pobierania i usuwania, kompatybilny z posiadaną przez Zamawiającego wersją oprogramowania SW 11.2 separatora Sepctra Optia (dzięki zintegrowanemu pojemnikowi na osocze możliwość poboru osocza podczas procedury CMNC); dostępne procedury: Procedura Ciągłego Poboru Komórek Macierzystych (CMNC), Pobierania Granulocytów (PMN), usuwania leukocytów (WBCD), usuwanie płytek (PLTD), czyszczenie szpiku (BMP). Zestaw zawiera bezpieczny łącznik AC. Opakowanie zawiera 6 zestawów. </t>
  </si>
  <si>
    <t>Zestaw jednorazowy do pobierania kompatybilny z posiadaną przez Zamawiającego wersją oprogramowania SW  11.2 separatora Spectra Optia (dodatkowa możliwość poboru osocza do pojemnika kolekcyjnego oraz dokonania transferu osocza zdeponowanego w pojemniku osocza do pojemnika kolekcyjnego w sposób zamknięty); dostępne procedury: pobór komórek macierzystych (MHC); zawiera bezpieczny łącznik AC. Opakowanie zawiera 6 zestawów.</t>
  </si>
  <si>
    <t>Przeciwzakrzepowy roztwór cytrynianu dekstrozy A (ACDA), flakon 750 ml. Do wykorzystania podczas procedur wykorzystywanych na separatorze komórkowym: Płyn antykoagulacyjny ACD-A 750 ml, zawiera bezpieczny łącznik AC, wyrób medyczny klasy IIb. Opakowanie zawiera 12 flakonów.</t>
  </si>
  <si>
    <t xml:space="preserve">Elektrody 1 x użytku żelowane do EKG o dowolnym kształcie dla dorosłych, do krótkotrwałego monitorowania do 24 godzin, o średnicy 30-55 mm lub rozmiarze 51mm x 36mm sensor Ag/AgCl, łatwość mocowania przewodów, dobrze przylegające. </t>
  </si>
  <si>
    <t>Elektrody 1 x użytku żelowane do długotrwałego monitorowania (72 godziny próby wysiłkowe lub do Holtera) dla dorosłych, o średnicy 34-56 mm, sensor Ag/AgCl, dobrze przylegające, łatwość mocowania przewodów.</t>
  </si>
  <si>
    <t xml:space="preserve">Elektrody 1 x użytku żelowane niewidoczne pod kontrolą rtg, długotrwałe powyżej 24 godzin, o średnicy 34-55 mm, sensor Ag/AgCl, dobrze przylegające, łatwość mocowania przewodów.
</t>
  </si>
  <si>
    <t>Elektroda 1 x użytku, pediatryczna, na bazie gąbki PE, sensor Ag/AgCl, o średnicy 30-32 mm.</t>
  </si>
  <si>
    <t>^w poz. 1-4 Zamawiający wyraża zgodę na podanie ceny jednostkowej brutto do czwartego miejsca po przecinku, pod warunkiem podania ceny brutto całej części do drugiego miejsca po przecinku.</t>
  </si>
  <si>
    <t>Zestaw wielu pacjentów. Elementy wymienne do posiadanej strzykawki CT EXPRES, elementy muszą być kompatybilne z posiadaną przez Zamawiającego strzykawką CT EXPRES i dopuszczone przez producenta strzykawki: zestaw wielu pacjentów do używania przez 12 godzin lub dla 20 pacjentów składający się z kasety perystaltycznej oraz przewodu zakończonego złączem luer-lock.</t>
  </si>
  <si>
    <t>Nakłuwacz do butelek. Elementy wymienne do posiadanej przez Zamawiającego strzykawki CT EXPRES, elementy muszą być kompatybilne ze strzykawką CT EXPRES i dopuszczone przez producenta strzykawki: jednorazowe przekłuwacze do butelek z kontrastem w obj. 50-500 ml.</t>
  </si>
  <si>
    <t>Zestaw dzienny. Elementy wymienne do posiadanej przez Zamawiającego strzykawki CT EXPRES, elementy muszą być kompatybilne ze strzykawką CT EXPRES i dopuszczone przez producenta strzykawki: zestaw dzienny łączący trzy źródła (2xkontrast + 1xsól fizj.) przeznaczony do stosowania max. 12 godz.</t>
  </si>
  <si>
    <t>Linia pacjenta. Elementy wymienne do posiadanej przez Zamawiającego strzykawki CT EXPRES, elementy muszą być kompatybilne ze strzykawką CT EXPRES i dopuszczone przez producenta strzykawki: jednorazowy łącznik o dł. 120 cm z jednokierunkowym zaworem na każdy z końców linii za złączem luer-lock.</t>
  </si>
  <si>
    <t xml:space="preserve">Obłożenie sterylne na posiadany przez Zamawiającego mikroskop neurochirurgiczny Moeller Wedel typ  5-1000. Obłożenie z szklaną osłoną obiektywu z adapterem kątowym.Rozmiar  co najmniej 137 x 259 cm z 3 parami wyprowadzeń na nasadki okularowe  operatorów i asysty. W obłożeniu zintegrowane osłony na rękojeści mikroskopu </t>
  </si>
  <si>
    <t>Zestaw do zabiegów fotoferezy pozaustrojowej do posiadanego przez Zamawiająćego aparatu CellEx Photopheresis typu 107-2324130 CELKPL system firmy Therakos. Zestaw składa się z oddzielnych elementów: rurki, worki, butla wirownicza, moduł kontrolujący przepływ płynów, film, w którym następuje fotoaktywacja materiału pobranego od pacjenta.</t>
  </si>
  <si>
    <t>Jednorazowa, sterylna, jednokanałowa przystawka do biopsji prostaty, kompatybilna z posiadaną przez Zamawiającego głowicą dorektalna aparatu BK 300 E 14C4r-UA</t>
  </si>
  <si>
    <t>Osłonki medyczne sterylne, pudrowane do zabiegu inwazyjnego biopsji długoigłowej stercza, rekomendowane przez producenta  głowicy do posiadanego aparatu USG BK 3000, długość 32 cm .</t>
  </si>
  <si>
    <t xml:space="preserve">Jednorazowa, sterylna przystawka do punkcji BiPlane dla głowicy rektalnej typ E 14C4t  BK Medical posiadanej przez Zamawiającego. Przeznaczona do wykonania biopsji stercza z możliwością jednoczesnego obrazowania w dwóch płaszczyznach. Przystawka biopsyjna musi mieć średnicę otworu równą 1,6 mm - jest to średnica odpowiednia dla igły 18Ga, a linia punkcji jest poprowadzona pod kątem 19° względem osi głowicy. Kanał biopsyjny w formie metalowej prowadnicy z plastikowym elementem stabilizującym musi mieć długość min. 13 cm i przebiegać przez środek głowicy.                                                                                  </t>
  </si>
  <si>
    <t>Linia irygacyjna, sterylny, jednorazowy zestaw z dwoma, elastycznymi końcówkami płuczącymi do laserowej Ureterorenoskopii. Zestaw wyposażony w cylindryczną komorę z anty-zwrotną uszczelką pozwalającą manualnie wytworzyć większe ciśnienie w drenie oraz zakończony podwójnym portem podłączonym do drenu złączem typu Luer-Lock.  Port obraca się  o 360˚, zawiera jedno wyjście z uszczelką typu Touhy-Borst umożliwiającą umieszczenie włókna lasera i zapobiegającą wyciekowi oraz drugie wyjście umożliwiające podanie kontrastu. System kompatybilny z endoskopami producenta Olympus posiadanymi przez Zamawiającego. Wyrób medyczny jednorazowy, sterylny, pakowany pojedynczo.</t>
  </si>
  <si>
    <t>3-Drożny Silikonowy Cewnik Prostaty, 50 ml, Końcówka typu Couvelaire, 18FR-24Fr, 50ml-80ml</t>
  </si>
  <si>
    <t>Prowadnik  PTFE typu Lunderquist z końcówką w kształcie litery J o średnicy 0.035”, długości 80 cm i zagięciu końcówki 3,0 mm w stosunku do rdzenia.</t>
  </si>
  <si>
    <t xml:space="preserve">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12Fr/40cm/5ml, 14Fr/40cm/5ml, 16Fr/40cm/10ml. W skład zestawu wchodzą również: Rozrywana plastikowa igła punkcyjna typu Trocart,  skalpel, korek do cewnika 
</t>
  </si>
  <si>
    <t>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8Fr/35cm/1,5ml, 10Fr/25cm/3ml, 10Fr/40cm/3ml, 12Fr/25cm/5ml, 12Fr/40cm/5ml, 14Fr/40cm/5ml. W skład zestawu wchodzą również: Rozrywana metalowa igła punkcyjna,  skalpel, korek do cewnika</t>
  </si>
  <si>
    <t>Nitinolowy koszyk do przechwytywania i usuwania złogów  wykonany z 4 drutów połączonych gładko, bez wystającej  końcówki ,obracających się zgodnie z ruchem rotacyjnym uchwytu z automatycznym systemem do przechwytywania i usuwania kamieni.  Rozmiar  1,9 Fr , dł. 120 cm, średnica koszyka 12 mm, długość koszyka 17,5 mm.</t>
  </si>
  <si>
    <t>Prowadnik wiodący, o hydrofilnej miękkiej końcówce wypełnionej barem, odpornej na działanie promieni rentgenowskich. Posiadający sztywny rdzeń z nitinolu. Powierzchnia prowadnika pokryta powłoką PTFE. Oznakowany żółto – niebieskimi paskami ułatwiającymi wizualizację podczas zabiegu. Długość 150 cm, średnica Ø 0,035, końcówka 5 cm.</t>
  </si>
  <si>
    <t>Zestaw do szynowania moczowodów "pig-tail" na co najmniej 12 miesięcy, wykonany z termowrażliwego poliuretanu, o wysokiej odporności na działanie promieni rentgenowskich. Zestaw z przyłączanym popychaczem (końcówka sterująca) nieprzezroczystym, sztywnym nitinolowym prowadnikiem, cewnik otwarty-otwarty zaopatrzony w uwięź do wydobywania cewnika, średnica pętli pęcherzowej 2 cm (+/- 5%). Zestaw w rozmiarze 4,8 FR, 6 FR, 7 FR, 8 FR, dł. 24 cm, 26 cm, 28 cm, 30 cm. Zestaw jednorazowy, sterylny , pakowany oddzielnie. Cewnik JJ skalowany co 5 cm.</t>
  </si>
  <si>
    <t>Zestaw do szynowania moczowodów "pig-tail" na co najmniej 12 miesięcy, wykonany z silikonu, o wysokiej odporności na działanie promieni rentgenowskich. Zestaw z przyłączanym popychaczem (końcówka sterująca) nieprzezroczystym, sztywnym prowadnikiem nitinolowym 0,035i, dł. 150 cm, cewnik otwarty-otwarty, średnica pętli pęcherzowej 2 cm (+/- 5%). Zestaw w rozmiarze 4,8 FR, 6 FR, 7 FR, 8 FR, dł. 24 cm, 26 cm, 28 cm, 30 cm. Zestaw jednorazowy, sterylny , pakowany oddzielnie. Cewnik JJ skalowany co 5 cm.</t>
  </si>
  <si>
    <t>Zestaw do nefrostomii przezskórnej, posiadający w zestawie cewnik silikonowy z balonem centralnie otwarty, igłę punkcyjną dwuczęściową 18G x 19,5 cm długości, dobrze widoczną w USG, przepuszczającą prowadnik w rozmiarze 0,35 ‘’, komplet rozszerzadeł, prowadnik typu Lunderquista metalowy z miękką końcówką i sztywną częścią penetrującą przez powłoki, typu „J” o średnicy 0.035”, długości 80 cm, wszystkie elementy widoczne w promieniach rtg rozmiar 12 - 16 Fr.</t>
  </si>
  <si>
    <t>Zestaw nadłonowego cewnika typu Malecot do przezskórnego drenażu moczowodu z poziomu układu moczowo-płciowego. Zestaw zawiera cewnik typu Malecot, igłę blokującą oraz rurkę łączącą z kranikiem jednodrożnym. Rozmiary : 8, 10, 12, 14, 16 Fr. Długość 15 lub 30 cm.</t>
  </si>
  <si>
    <t>Zestaw balonowego rozszerzacza nefrostomjnego, zestaw zawiera: cieniodajny cewnik balonowy pokryty powłoką hydrofilną i posiadający stożkową końcówkę dalszą 5,0 Fr , balon z wytrzymałością na wywieranie stałych ciśnień do 20 atm, urządzenie do napełniania balonu z dźwignią blokującą do kontroli tłoczka oraz manometrem. Rozmiar balou po max wypełnieniu 6 -10 mm, długość 15 cm.Zestaw zawiera koszulke typu Amplatz.</t>
  </si>
  <si>
    <t xml:space="preserve">Zestaw rozszerzacza nerkowego typu Amplatz
Rozszerzacz do poszerzania kanału przezskórnego prowadzącego do nerki celem usuwania złogów. Zestaw zawiera cieniodajny cewnik z PTFE o rozmiarze 8,0 F, 3 cieniodajne rozszerzacze stożkowe ( od 6,0 do 10,0 F ), aby pasowały do prowadnika o średnicy 0,038 cala ( 0,97 mm), 11 rozszerzaczy stożkowych ( od 10,0 do 30,0 F ), aby pasowały do cewnika z PTFE o wymiarze 8,0 F. Długość rozszerzaczy 30 cm, długość koszulki 16 cm, sterylne, jednorazowego użycia. </t>
  </si>
  <si>
    <t>Zestaw tytanowego stentu moczowodowego stosowany do tymczasowego stentowania moczowodów u dorosłych pacjentów z zewnątrzpochodnym zwężeniem moczowodów. Czas utrzymania - do 12 miesięcy. Zestaw zawiera: stent, system pozycjonowania stentu i prowadnik. Rozmiar 6.0 Fr, dł. 20,22,24,26,28,30 cm</t>
  </si>
  <si>
    <t>Koszyk do ekstrakcji kamieni  moczowych z nitinolu, o drutach niespiralnych , prostych bezkońcówkowych. Rozmiary 1,5 Fr x 115 cm, 2.2 Fr x 115 cm, 3.0 Fr x 115 cm , średnica koszyka 10 mm</t>
  </si>
  <si>
    <t>Nitinolowy koszyk przeznaczony do usuwania złogów pod bezpośrednią kontrolą wzrokową w trakcie przezskórnej nefrolitotomii. Specjalna konstrukcja musi umożliwiać lekarzowi chwytanie, zmianę położenia, zwolnienie lub usuwanie złogów w nerce. Rozmiar 10.0 Fr, 12.0 Fr, długość 38 cm</t>
  </si>
  <si>
    <t xml:space="preserve">Cewnik do przejściowego zablokowania połączenia miedniczkowo-moczowodowego w celu zapobiegania przedostaniu się fragmentów kamieni do moczowodu podczas zabiegu przezskórnej litotrypsji oraz do wstrzykiwania środka cienującego. Rozmiar 6.0 Fr, długość 75 cm </t>
  </si>
  <si>
    <t>Nitinolowy koszyk do przechwytywania i wydobywania złogów. Specjalna konstrukcja musi umożliwiać lekarzowi chwytanie, zmianę położenia, zwolnienie lub usuwanie złogów w nerce lub moczowodzie. Rozmiar 1.7 lub 2.2 Fr , długość min. 115 cm, rozmiar koszyka 8 mm lub 11 mm do wyboru przez Zamawiającego</t>
  </si>
  <si>
    <t>Nitinolowy koszyk do przechwytywania i wydobywania złogów w kształcie parasolki/chochli o rozmiarach 2.8 FR, długości min. 115 cm, rozmiar koszyka 6-8 mm</t>
  </si>
  <si>
    <t>Nitinolowy koszyk do przechwytywania i wydobywania złogów. Przy pełnym rozprężeniu w formie tradycyjnego 4-drutowego koszyka. Przy częściowym zamknięciu w kształcie ciasno splecionego koszyka 16-drutowego. Rozmiar 1.7 lub 2.4 Fr, długość min. 115 cm</t>
  </si>
  <si>
    <t xml:space="preserve">Dwukanałowy moczowodowy cewnik dostępowy typu Flexi Tip, pokryty tworzącą powierzchnię o niskim współczynniku tarcia powłoką AQ (mikroskopijnie cienką warstwą hydrofilnego polimeru o właściwościach przyciągania i zatrzymywania na cewniku wody i innych cieczy). Przeznaczenie cewnika do wstrzykiwania środka kontrastowego i żelu znieczulającego lub do umieszczania prowadnika zabezpieczającego. Dwukanałowa konstrukcja ma eliminować konieczność wielokrotnego cewnikowania. Cewnik ma zapewniać autraumatyczne wprowadzenie do moczowodu i przejście przez niego. Cewnik sterylny, jednorazowego użycia.  Wymiary: FR 6.00/10.00,  długość 24 cm lub 50 cm , średnica otworu 0.40 cm, średnica otworu do iniekcji 0.50 cm.                            </t>
  </si>
  <si>
    <t>Balonowy rozszerzacz moczowodu do poszerzania moczowodu przed ureteroskopią. Musi posiadać znaczniki cieniodajne na proksymalnym i dystalnym końcu balonu. Zestaw musi zawierać specjalny uchwyt z imadłem sztyftowym, cewnik balonowy i prowadnik. Rozmiary 5.0 Fr, 7.0 Fr, długość 65 cm</t>
  </si>
  <si>
    <t>Zestaw elektrod do monitorowania indeksu bispektralnego do posiadanych monitorów Mindray.</t>
  </si>
  <si>
    <t xml:space="preserve">opakowanie </t>
  </si>
  <si>
    <t xml:space="preserve">Czujnik do ciągłego pomiaru rzutu serca metodą termodylucji przezpłucnej kompatybilny z posiadanym monitorem EV 1000 firmy Edwards Lifesciences:
W skład zestawu wchodzą:
- wkłucie do tętnicy udowej
- czujnik do ciągłych pomiarów hemodynamicznych
- linia do ciągłych pomiarów ciśnienia żylnego
- system zamknięty z dwiema zastawkami antyzwrotnymi do podawania bolusa </t>
  </si>
  <si>
    <t>System Manifold umożliwiający podawanie bolusa</t>
  </si>
  <si>
    <t xml:space="preserve">Cewnik oksymetryczny, wkucie trójświatłowe 8,5F, 20 cm z możliwością pomiaru satruacji w żyle głównej                                  </t>
  </si>
  <si>
    <t>Introducery kompatybilne z cewnikami Swana Ganza; 8,5 Fr; zestaw wprowadzający: introducer zaopatrzony w port boczny, samouszczelniający zawór hemostatyczny, fiksator (typu Tuohy-Borst) zapobiegający przemieszczeniu cewnika</t>
  </si>
  <si>
    <t>Zestaw linia do pomiarów ciśnienia metodą krwawą kompatybilny z posiadanym monitorem Philips MX700 Standart Edwards:
- Konfiguracja zestawu z pojedynczym przetwornikiem: 1x przetwornik ciśnienia, 2x kranik trójdrożny, 1x drenik ciśnieniowy 30 cm, 1x linia płucząca,
- Częstotliwość własna przetwornika &gt;=200Hz,
- Wodoszczelne i bezpinowe połączenie kabla sygnałowego przewodu elektrycznego przetwornika,
- Prostoliniowy przepływ płynu płuczącego przez przetwornik zapobiegający powstawaniu zakłóceń pomiarowych,
- Wygodny i bezpieczny sposób wypełniania i płukania linii przez lekkie pociągnięcie wypustki w dowolnym kierunku,
- Konstrukcja przetwornika zawierająca osobny port do testowania poprawności działania systemu: linia z przetwornikiem / kabel sygnałowy / monitor,
- Linia płucząca z biuretą wyposażoną w szpikulec z min. trzema otworami, zabezpieczający przed zapowietrzeniem,</t>
  </si>
  <si>
    <t>Uchwyt elektrody 4 mm z kablem , szeroki, z dwoma przyciskami, kabel 4 m., wtyk typu SDS do posiadanego przez Zamawiającego aparatu elektrochirurgicznego Spectrum</t>
  </si>
  <si>
    <t>Kabel elektrody neuatralnej jednorazowej, o długości 5 m, wtyk typu płaski do posiadanego przez Zamawiającego aparatu elektrochirurgicznego Spectrum</t>
  </si>
  <si>
    <t>Kabel elektrody neuatralnej jednorazowej, o długości 3 m, wtyk typu płaski do posiadanego przez Zamawiającego aparatu elektrochirurgicznego Spectrum</t>
  </si>
  <si>
    <t>Elektroda nóż prosty 25 mm o długości 100 mm, uchwyt 4 mm do posiadanego przez Zamawiającego aparatu elektrochirurgicznego Spectrum</t>
  </si>
  <si>
    <t>Elektroda typu Lancet prosty romboidalny o długości 100 mm, uchwyt 4 mm do posiadanego przez Zamawiającego aparatu elektrochirurgicznego Spectrum</t>
  </si>
  <si>
    <t>Elektroda szpatułkowa owalna prosta, 2 x 24 mm, uchwyt 4 mm do posiadanego przez Zamawiającego aparatu elektrochirurgicznego Spectrum</t>
  </si>
  <si>
    <t>Wzierniki ginekologiczne Kalmorgen jednorazowego użytku. Dopuszcza się wzierniki dwułyżkowe o następujących parametrach:  do przeprowadzania kolposkopii (wziernikowania pochwy), wykonany z nieprzeźroczystego plastiku (brak refleksów świetlnych)</t>
  </si>
  <si>
    <t xml:space="preserve">Oliwka do nosa miękka, do uszczelnienia w otworze nosowym pacjenta przewodu powietrznego transmitującego słup powietrza do czujnika ciśnienia rhinomanometru, wyprofilowany kształt tak, aby po włożeniu do otworu nosowego zapewnić, podczas pomiaru pełną szczelność. Wykonana z silikonu, przeznaczona do wielokrotnego użycia i może być poddawana sterylizacji gazowej lub dezynfekcji wysokiego stopnia w płynach. </t>
  </si>
  <si>
    <t>Maska rhinomanometryczna wielorazowa, przeznaczona do skierowania strumienia powietrza pochodzącego z oddechu pacjenta do głowicy pneumotachograficznej rhinomanometru. Maska ma być wielorazowa, posiadająca wyprofilowany kształt oraz poduszkę z miękkiego silikonu, szczelnie dopasowującą się do twarzy pacjenta. Do standardowego wylotu maski jest zapinana głowica pneumotachograficzna, która mierzy przepływ nosowy. W masce ma znajdować się krócieć, do którego przyłączany jest przewód powietrzny transmitujący sygnał pneumatyczny do elektronicznego czujnika przetwarzającego ten sygnał na sygnał elektryczny. Maski rhinomanometryczne wielorazowe wykonane z polipropylenu oraz silikonu i przeznaczone do wielokrotnego użycia i mogą być poddawane sterylizacji wysokotemperaturowej, gazowej lub dezynfekcji wysokiego stopnia w płynach.</t>
  </si>
  <si>
    <t>Oliwki kompatybilne z posiadanym przez Zamawiającego mostkiem impedancyjnym ZODIAK 901 firmy Madsen, różne rozmiary: 8,9.5,11,14</t>
  </si>
  <si>
    <t>Optyka endoskopowa do chirurgii nosa i zatok, średnica 4 mm, długość 18 cm, kąt patrzenia 30°,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do przemywania czoła optyki</t>
  </si>
  <si>
    <t>Optyka endoskopowa do chirurgii nosa i zatok, średnica 4 mm, długość 18 cm, kąt patrzenia 45°,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do przemywania czoła optyki</t>
  </si>
  <si>
    <t>Optyka endoskopowa do chirurgii nosa i zatok, średnica 4 mm, długość 18 cm, kąt patrzenia 70°,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z pozycji poniżej</t>
  </si>
  <si>
    <t xml:space="preserve">Płaszcz ssąco-płuczący 70° kompatybilny z pompą płuczącą firmy Karl Storz posiadaną przez zamawiającego, kształt owalny 4,8 x 6 mm, dł. rob. 14 cm, do zastosowania z oferowaną optyką </t>
  </si>
  <si>
    <t>Dren płuczący do przemywania czoła optyki, przeznaczony do zastosowania z dedykowanymi płaszczami, sterylny, jednorazowy (1 opakowanie a 10 szt.)</t>
  </si>
  <si>
    <t xml:space="preserve">Ostrze Shavera 65° tylne, obie krawędzie z ząbkami, śr. 3 mm, dł. 12 cm, sterylizowalne </t>
  </si>
  <si>
    <t>Ostrze Shavera proste, obie krawędzie z ząbkami, śr. 4 mm, dł. 12 cm, sterylizowalne</t>
  </si>
  <si>
    <t>Zestaw do podawania płynów prostych do posiadanej przez Zamawiającego pompy objetościowej Fresenius Agilia dł. 285 cm, wykonany z PCV oraz silikonu. Posiadający filtr 15 µm oraz obrotowy łącznik męski Luer Lock.</t>
  </si>
  <si>
    <t>Zestaw do żywienia pozajelitowego do posiadanej przez Zamawiającego pompy objetościowej Fresenius Agilia dł.285 cm, wykonany z PCV oraz silikonu. Posiadający dwa filtry 15 µm i 1,2 µm oraz obrotowyb łącznik męski Luer Lock</t>
  </si>
  <si>
    <t>Zestaw do infuzji leków niekompatybilnych z PCV, filtr 15 mikrometra, 1 port bezigłowy, bez PCV, DEHP i lateksu, do infuzji worków lub butelek z płynami za pomocą pomp infuzyjnych posiadanych przez Zamawiającego Volumat Agilia/Volumat MC Agilia, długości 285 cm.</t>
  </si>
  <si>
    <t xml:space="preserve">Zestaw do infuzji leków światłoczułych ochrona przed światłem, filtr 15 mikrometrów, bez PCV, DEHP i lateksu, do infuzji worków lub butelek z płynami za pomocą pomp infuzyjnych posiadanych przez Zamawiającego Volumat Agilia/Volumat MC Agilia, długości 285 cm. </t>
  </si>
  <si>
    <t>Standardowy zestaw infuzyjny do infuzji worków z krwią, wyposażony z filtr 200 µm, przeźroczystą komorę kroplową, kompatybilny z posiadanymi przez Zamawiającego pompami Volumat Agilia.</t>
  </si>
  <si>
    <t>Opaska identyfikacyjna dla pacjentów dorosłych o wymiarach 25mm x 279mm, biała, zapięcie samoklejące.  Kasety kompatybilne z posiadanymi przez zamawiającego drukarkami Zebra HC-100 oraz ZD-510HC ; 1kaseta=200szt</t>
  </si>
  <si>
    <t>kaseta</t>
  </si>
  <si>
    <t>Zestaw jednorazowego użytku (jednodniowy) sterylnych przewodów podłączanych do dyspensera w celu przepompowywania radiofarmaceutyku z fiolki zewnętrznej do posiadanego systemu µDDS-A firmy Tema Sinergie.</t>
  </si>
  <si>
    <t>Jednorazowa strzykawka 5ml z gumowym tłokiem. Kompatybilna z posiadanym systemem rozdozowywania radiofarmaceutyku µDDS-A firmy Tema Sinergie i  z dedykowanymi do niego osłonami wolframowymi.</t>
  </si>
  <si>
    <t>Etykiety samoprzylepne o wymiarach 32 x 57 mm do posiadanej drukarki DYMO LebelWriter 450 Turbo (1000 szt./rolka).</t>
  </si>
  <si>
    <t>rolek</t>
  </si>
  <si>
    <t>Dwukanałowy cewnik do cystometrii 7Fr, długość 47 cm, końcówka prosta, bezlateksowy, pakowany sterylnie, kompatybilny z posaidanymn przez Zamawiającego aparatem do videourodynamiki Aquarius XT</t>
  </si>
  <si>
    <t>Hak do operacji implantacji sztucznego zwieracza zapewniający dostęp do cewki opuszkowej, składający się z okrągłej ramy oraz elastycznych haczyków.</t>
  </si>
  <si>
    <t>Hydrauliczny zwieracz cewki moczowej Wymagania: możliwość implantacji mankietu wokoło cewki opuszkowej i szyji pęcherza moczowego - cewki sterczowej. Sztuczny zwieracz musi składać się z mankietu, pompy kontrolnej, balonu i akcesoriów, zapewniać trzymanie moczu w przypadkach całkowitego nietrzymania moczu i zupełnego uszkodzenia zwieracza zewnętrznego cewki moczowej  Wszystkie elementy zestawu muszą być dostarczone w opakowaniach jałowych .Wykonawca zobowiązuje się do udostępnienia narzędzi koniecznych do założenia zestawu.</t>
  </si>
  <si>
    <t>Do każdego zabiegu w okresie obowiązywania umowy Zamawiający wymaga udostępnienia pełnego instrumentarium do oferowanych wyrobów.</t>
  </si>
  <si>
    <t>Ewentualny koszt udostępnienia instrumentarium musi być ujęty w cenie oferowanych wyrobów (nie może stanowić dodatkowej pozycji cenowej w Formularzu oferty, ani w Arkuszu cenowym). Elementy instrumentarium, które ulegną uszkodzeniu lub zużyciu będą podlegały wymianie w terminie 2 dni roboczych. Ewentualny koszt wymiany musi być ujęty w cenie oferowanych wyrobów (nie może stanowić dodatkowej pozycji cenowej w Formularzu oferty, ani w Arkuszu cenowym).</t>
  </si>
  <si>
    <t>Wykonawca zobowiązany jest do przeprowadzania przeglądów technicznych i serwisowania instrumentarium w zakresie zgodnym z wymogami wytwórcy, co najmniej raz w roku kalendarzowym. Ewentualny koszt serwisu eksploatacyjnego musi być ujęty w cenie oferowanych wyrobów (nie może stanowić dodatkowej pozycji cenowej w Formularzu oferty, ani w Arkuszu cenowym).</t>
  </si>
  <si>
    <t>Strzygarka chirurgiczna, bezprzewodowa, wodoodporna, z nieruchomą głowicą, z możliwością dezynfekcji poprzez pełne zanurzenie w środku dezynfekcyjnym (klasa szczelności IPX7 lub równoważna). Strzygarka dostępna z co najmniej 4 różnymi typami kompatybilnych ostrzy jednorazowych. Strzygarka wyposażona w indukcyjną ładowarkę.</t>
  </si>
  <si>
    <t>Ostrza uniwersalne jednorazowego użytku, do strzygarki chirurgicznej z nieruchomym ostrzem, uniwersalne. Ostrza mikrobiologicznie czyste jednokrotnego użytku, uniwersalne, szerokość ostrza tnącego min. 31,3 mm, konstrukcja ostrza wyklucza jakiekolwiek uszkodzenie skóry – ostrze tnące znajduje się na górze i nie ma kontaktu ze skórą pacjenta, wolne od lateksu ; pakowane: 1szt / blister; 50 blistrów/ pudełko.</t>
  </si>
  <si>
    <t>Ostrza neuro jednorazowego użytku, do strzygarki chirurgicznej z nieruchomym ostrzem, do włosów grubych. Ostrza mikrobiologicznie czyste jednokrotnego użytku, do włosów grubych (głowa lub inne obszary o grubym owłosieniu), szerokość ostrza tnącego min. 36,2mm, konstrukcja ostrza wyklucza jakiekolwiek uszkodzenie skóry – ostrze tnące znajduje się na górze i nie ma kontaktu ze skórą pacjenta, wolne od lateksu i ftalanów, łatwe zakładanie i zdejmowanie ostrza, pakowane: 1szt / blister; 50 blistrów/ pudełko.</t>
  </si>
  <si>
    <t>Złączka oddechowa do posiadanego przez Zamawiającego kapnografu EMMA 100620</t>
  </si>
  <si>
    <t>Filtr wdechowy wielorazowy do posiadanego przez Zamawiającego respiratora Bennett 840</t>
  </si>
  <si>
    <t>Filtr wydechowy do posiadanego przez Zamawiającego respiratora Bennett 840</t>
  </si>
  <si>
    <t>Zbiornik na skropliny do filtra wydechowego do posiadanego respiratora Bennett 840</t>
  </si>
  <si>
    <t>Rurka intubacyjna do przedłużonej intubacji z mankietem poliuretanowym z możliwością odsysania znad mankietu, sterylna, rozmiary dla dorosłych, rozm. 6,0-9,0</t>
  </si>
  <si>
    <t>Rurka tracheostomijna do przedłużonej wentylacji z mankietem z poliuretanu oraz stałym szyldem z możliwością odsysania znad mankietu. Pakowana pojedynczo, sterylna, rozmiary dla dorosłych, rozm. 6,0-10,0</t>
  </si>
  <si>
    <t>Jednorazowe rurki dotchawiczne EMG kompatybilne z posiadanym przez Zamawiającego aparatem firmy Medtronic, system neuromonitoringu w chirurgii tarczycy, NIM 3.0 Response.
Rurki przeznaczone do zabezpieczenia drożności dróg oddechowych, wentylacji pacjenta oraz po podłączeniu do aparatury monitorującej - śródoperacyjnego monitorowania zapisu EMG tkanki mięśniowej krtani pacjenta oraz ciągłęgo śródoperacyjnego monitorowania nerwów zaopatrujących mięśnie krtani.
Cechy charakterystyczne: elastyczna z mankietem uszczelniającym; z elektrodami służącymi do monitororwania EMG fałdów głosowych; rurka i mankiet wykonane z materiału umożliwiającego łatwe dostosowanie się do kształtu tchawicy. Pełny zakres rozmiarowy.</t>
  </si>
  <si>
    <t>Jednorazowe monopolarne sondy stymulacyjne Prassa kompatybilne z posiadanym przez Zamawiającego aparatem firmy Medtronic, system neuromonitoringu w chirurgii tarczycy, NIM 3.0 Response.
Sondy z przepłukiwaną końcówką, posiadające elektrody służące do śródoperacyjnego stymulowania nerwów ruchowywch, przeznaczone do współpracy z monitorem aktywności EMG.
Cechy charakterystyczne: izolacja fluoroplastyczna przewodu ze stali nierdzewnej; budowa 7ułatwiająca bezpośrednią stymulację pni nerwów i minimalizację zjawiska przewodzenia impulsu elektrycznego przez płyn mózgowo - rdzeniowy; optymalne połączenie pomiędzy końcówką sondy i powierzchnią pnia nerwu w obrębie pola operacyjnego. Pełny zakres rozmiarowy.</t>
  </si>
  <si>
    <t xml:space="preserve">Filtr bakteryjno - wirusowy  do posiadanych przez Zamawiającego aparatów marki JAEGER:
Filtr bakteryjno wirusowy ze zintegrowanym na stałe ustnikiem; Przestrzeń martwa filtra 55 (+/- 3%) ml. Opór przy wdechu: mniejszy niż 00,5 cm H2O/l/s przy przepływie 1 l/s; Efektywność filtra: przynajmniej 99,99% przy przepływie 30 l/min. Filtr przystosowany do przeprowadzania następujących pomiarów: 
- Spirometria/objętość przepływu/maksymalna pojemność oddechowa (MVV), 
- Bodypletyzmografia, 
- Badania czynnościowej pojemności zalegającej (FRC) przy wykorzystaniu azotu / helu jako gazu wskaźnikowego, 
- Pomiar pojemności dyfuzyjnej, 
- Pomiary oporu dróg oddechowych (IOS/Rocc), 
- Pomiary mechaniki oddychania ( P 0.1, Pmax). </t>
  </si>
  <si>
    <t>Kolanka połączeniowe do posiadanych przez Zamawiającego głowic pomiarowych aparatów marki JAEGER:
Kolanko wykorzystywane do połączenia filtra z głowicą pneumotachograficzną. Kolanko o kącie załamania 45°. Średnica połączenia wewnętrznego 30 mm (otwór stożkowy). Średnica połączenia zewnętrznego 30 mm.</t>
  </si>
  <si>
    <t xml:space="preserve">Referencyjne sitko oporowe do posiadanych przez Zamawiającego głowic pomiarowych aparatów marki JAEGER:
Sitko oporowe do głowicy pneumotachograficznej, do aparatów MasterScreen Body/Diff oraz MasterScreen IOS; Średnica sitka 67 mm; Opór sitka 36 Pa/L/s ± 2.5%; </t>
  </si>
  <si>
    <t>Linia osuszająca próbki pobieranego gazu do posiadanego przez Zamawiającego systemu dyfuzyjnego MasterScreen Body/Diff_RT:
Wężyk o własnościach paroprzepuszczalnych; Długość wężyka 106,68 cm; Wężyk w pełni kompatybilny z systemem dyfuzyjnym MasterScreen Body/Diff_RT</t>
  </si>
  <si>
    <t xml:space="preserve">Kolanko połączeniowe do przez Zamawiającego głowic pomiarowych z portem przyłączeniowym do pobieranego gazu do posiadanego systemu dyfuzyjnego MasterScreen Body/Diff_RT:              
Kolanko wykorzystywane do połączenia filtra z głowicą pneumotachograficzną, kolanko o koncie załamani 45°, średnica połączenia wewnętrznego 30 mm (otwór stożkowy), średnica połączenia zewnętrznego 30 mm, przyłącze typu luer do podłączenia wężyka próbkującego.                                               </t>
  </si>
  <si>
    <t>Ustniki plastikowe do posiadanego przez Zamawiającego aparatu VyntusAPS:
Ustnik do podawania substancji prowokacyjnej; Spłaszczony element który pacjent chyta ustami; średnica przyłącza 30 mm (otwór stożkowy).</t>
  </si>
  <si>
    <t>Filtr kompatybilny z posiadanym przez Zamawiającego systemem prowokacyjnym VyntusAPS: 
Opór wydechowy (przed użyciem): przy przepływie 1,0 L/s - nie większy niż 3 cm H2O 
przy przepływie 1,5 L/s - nie większy niż 5 cm H2O.
Przyłącza filtra: 15/22 mm żeńskie/męskie, 22 mm żeńskie</t>
  </si>
  <si>
    <t>Wkład jednorazowego użytku do posiadanego przez Zamawiającego automatycznego wstrzykiwacza kontrastu. Kompatybilny z automatycznymi wstrzykiwaczami kontrastu Medrad Spectris Solaris MRI Specjalistyczny produkt dedykowany do badań CT Zawiera:  - 1 wkład o pojemności 65 ml
             - 1 wkład o pojemności 115 ml
             - 1 złącze niskociśnieniowe o długości 250 cm z trójnikiem Y z zastawką antyzwrotną
            - 2 ostrza typu spike: - 1 ostrze typu Spike duże, przeznaczone do nakłucia pojemnika  z solą  fizjologiczną, 1 ostrze typu Spike małe, przeznaczone do fiolki z kontrastem.</t>
  </si>
  <si>
    <t>Nerka</t>
  </si>
  <si>
    <t>Basen dla osób leżących płaski duży o pojemności 2l (dopuszczalna tolerancja pojemności +/- 10%), odporność na przesiąkanie nie mniejsza niż 3 godziny.</t>
  </si>
  <si>
    <t xml:space="preserve">Miska ogólnego zastosowania o pojemności ok. 3l (dopuszczalna tolerancja pojemności +/- 10%), odporność na przesiąkanie nie mniejsza niż 2 godziny. </t>
  </si>
  <si>
    <t xml:space="preserve">Kaczka tradycyjna o pojemności 800ml (dopuszczalna tolerancja pojemności +/- 10%), odporność na przesiąkanie nie mniejsza niż 3 godziny. </t>
  </si>
  <si>
    <t>Nocnik basen - odporność na przesiąkanie nie mniejsza niż 3 godziny.</t>
  </si>
  <si>
    <t>Filtr do insuflacji, do posiadanego przez Zamawiającego urządzenia UHI-3-4, sterylny, duży</t>
  </si>
  <si>
    <t>Minimsy o pojemności 1 ml jałowe, bez potrzeby posiadania zgrzewarki, opakowanie jednostkowe 5 kompletów x 10 szt.</t>
  </si>
  <si>
    <t>Woreczek do poczty pneumatyczne Rodzaj materiału HDPE (polietylen wysokiej gęstości neutralny), grubość  folii 30-35 μ, zamykana przestrzeń woreczka na próbki biologiczne, wymiary przestrzeni zamkniętej szerokość x wysokość: 150x250mm +/-3%, wodoszczelna zamykana przestrzeń dla próbek o klasie ADR P650/IATA650, oddzielna kieszeń na dokumenty z przodu woreczka, otwierane woreczków poprzez rozerwanie bez konieczności użycia nożyczek, wyrób do jednorazowego użytku, woreczki przeznaczone są do wszystkich typów pojemników transportowych używanych w instalacji poczty pneumatycznej Sumetzberger, spawy boczne, pełne, zamkniecie proste, kolor nadruku czarny, nadruki napisów w języku polskim, min. wymagane napisy o treści: • BIOHAZARD  • PRÓBKI BIOLOGICZNE • Kod kreskowy z unikalnym numerem dla każdego woreczka z możliwością identyfikacji w systemie • instrukcja obsługi  woreczka ( opis postępowania w j. polskim) . • notatka – dodatkowe miejsce na notatki bezpośrednio na zewnętrznej stronie woreczka • do jednorazowego użytku • typ materiału …….. • nazwa wytwórcy/producenta ……… • data produkcji ………. • data przydatności do użytkowania …………   • numer normy ……………</t>
  </si>
  <si>
    <t>Klipsy mocujące wraz z żelem kontaktowym do posiadanego przez Zamawiającego kapnometru TCM TOSCA</t>
  </si>
  <si>
    <t>Zestaw jednorazowego użycia kompatybilny z posiadanym przez Zamawiającego urządzeniem PERFORMER HT firmy RanD, stosowany do procedury chemioterapii dootrzewnowej w hipertermii.</t>
  </si>
  <si>
    <t>Rurka tracheostomijna fenestracyjna bez mankietu z kompletem wewnętrznych kaniul z otworem fenestracyjnym oraz bez otworu z zastawką umożliwiającą fonację, pakowana pojedynczo, sterylna, rozm. 6,0-10,0.</t>
  </si>
  <si>
    <t>Rurka tracheostomijna z mankietem oraz stałym szyldem z możliwością odsysania znad mankietu, pakowana pojedynczo, sterylna, rozm. 6,0-11,0.</t>
  </si>
  <si>
    <t>Rurka tracheostomijna zbrojona z ruchomym szyldem i mechanizmem blokującym. o płynnej regulacji położenia. Z termowrażliwego PCV, z cienkościennym niskociśnieniowym mankietem uszczelniającym, sterylna, rozm. 6,0-11,0 (w tym połówki)</t>
  </si>
  <si>
    <t>Rurka tracheostomijna fenestracyjna z mankietem niskociśnieniowym z kompletem wewnętrznych kaniul z otworem fenestracyjnym oraz bez otworu, z zastawką umożliwiającą fonację, pakowana pojedynczo, sterylna, rozm. 6,0-10,0.</t>
  </si>
  <si>
    <t>Rurka tracheostomijna fenestracyjna bez mankietu z kompletem  wewnętrznych kaniul z otworem fenestracyjnym oraz bez otworu z zastawką umożliwiającą fonację. Pakowana pojedynczo, sterylna, rozm. 6,0-10,0 (w tym połówki)</t>
  </si>
  <si>
    <t xml:space="preserve">Rurka tracheostomijna z odsysaniem znad mankietu, z ruchomym szyldem, pakowana pojedynczo, sterylna, rozm. 6,0- 9,0 </t>
  </si>
  <si>
    <t>System zamkniętego mrożenia materiału biologicznego. Układ drenów pozwalający na sterylne podłączenie DMSO i worków mrożeniowych wraz z workiem transferowym oraz strzykawką. 
W opakowaniu nie więcej niż 10 sztuk.</t>
  </si>
  <si>
    <t>Worek kriogeniczny 500 ml. Cechy worka: 
1. Worek mrożeniowy 500 ml, pakowane po 4 szt. w zestawie, 6 zestawów w opakowaniu zbiorczym;
2. Wymiary: 12,9 cm x 23,0 cm;
3. Objętość możliwa do zamrożenia 55-100 ml;
4. Co najmniej dwa "porty" do zamontowania klasycznego zestawu przetoczeniowego "spike portu";
5. Worki (pojemniki) wyposażone w zintegrowany dren (długość min.15,0 cm) do archiwizacji próbek mrożonego materiału (pojemność 4 x 0,1 ml), wykonany z identycznego materiału co worki (pojemniki) do zamrażania;
6. Dren zakończony końcówkami luerowskimi "luer lock", co najmniej dwie końcówki "żeńskie" i jedna "męska";
7. Gniazdo silikonowe do pobierania próbek materiału w trakcie preparatyki;
8. Jedynym sprzętem dodatkowym w trakcie zamykania materiału w worku może być klasyczna zgrzewarka do drenów.
W opakowaniu nie więcej niż 24 sztuki.</t>
  </si>
  <si>
    <t xml:space="preserve">Jednorazowa, sterylna, zbrojona rurka intubacyjna, z elastyczną końcówką rurki, do intubacji przez w/w maskę krtaniową, wyprofilowaną anatomicznie pod kątem 90 stopni, rozmiar 7,0-9,0. </t>
  </si>
  <si>
    <t>Sterylny żel, obojętny, na bazie wody, bezbarwny, bezwonny, odtłuszczony, przeznaczony do intubacji, wymiany i zakładania sond, drenów, endoskopii. Wielkość opakowania 5g.</t>
  </si>
  <si>
    <t>Sterylny, jednopacjentowy, jednorazowy wkład do ogrzewacza enFlow, pakowany pojedynczo w opakowania folia-papier. Możliwość połączenia do dowolnego zestawu infuzyjnego ze standardowym łącznikiem luer.</t>
  </si>
  <si>
    <t xml:space="preserve">Przedłużacz przeźroczysty do pomp strzykawkowych, bez DEHP i lateksu, dł. 150-250 cm śred. 1,5 mm </t>
  </si>
  <si>
    <t>Korki luer-lock służące do zabezpieczenia wkłucia, z wystającym trzpieniem powyżej jego krawędzi nie wpływającym na jakość używanego sprzętu lub ze schowanym nie wystającym trzpieniem, poniżej bocznej granicy korka, sterylne, pakowane pojedyńczo, z datą ważności i numerem serii na każdym opakowaniu</t>
  </si>
  <si>
    <t xml:space="preserve">Maski krtaniowe jednorazowego użytku z dodatkowym kanałem służącym do wprowadzenia drenu do żołądka (min.14Fr), luźnym niewbudowanym drenem do napełnienia balonu chroniącym przed możliwością przypadkowego przygryzienia, wyprofilowana w kształcie anatomicznym z wbudowanym bite-blokerem, maska krtaniowa z możliwością skutecznej wentylacji w czasie zabiegu wyższymi ciśnieniami dodatnimi w drogach oddechowych o wartości do 30cm H2O, z mankietem nadmuchiwanym. </t>
  </si>
  <si>
    <t xml:space="preserve">Przedłużacz do rurek intubacyjnych złącze obrotowe 90 stopni lub o kącie rozwartym, łącznik 15cm z portem do odsysania i bronchoskopu, z gumową/silikonową zatyczką uszczelniającą (dł. 15cm 15F/22M). </t>
  </si>
  <si>
    <t xml:space="preserve">Łącznik do kontroli siły odsysania do połączenia drenów ssących typu Finger tip 12-18 Fr </t>
  </si>
  <si>
    <t xml:space="preserve">Przedłużacz czarny lub bursztynowy do pomp strzykawkowych, bez DEHP i lateksu, dł. 150 cm śred. 1,5 mm </t>
  </si>
  <si>
    <t>Zamknięty system do nieinwazyjnego pomiaru ciśnienia śródbrzusznego metodą manometryczną (fabrycznie połączony zestaw do godzinowej zbiórki moczu z linią pomiarową , sterylny , w jednym opakowaniu co zapewnia utrzymanie systemu zamkniętego), 20ml dren manometryczny wyposażony w filtr biologiczny , umieszczony pomiędzy cewnikiem foley , a zestawem do godzinowej zbiórki moczu, zapewniający właściwe odpowietrzenie . Zastawka antyzwrotna wbudowana w łącznik do cewnika foley zapobiega cofaniu się moczu z zestawu do godzinowej zbiórki moczu do linii pomiarowej. Zintegrowany zacisk drenu pozwalający na wyrównanie ciśnień i precyzyjny odczyt wartości ciśnienia śródbrzusznego , bezigłowy port do pobierania próbek , linia pomiarowa wyskalowana w mm Hg , czas użycia do 7 dni.</t>
  </si>
  <si>
    <t xml:space="preserve">Zgłębnik żołądkowy jednoświatłowy, z medycznego PCV, ze znacznikami
głębokości, kolorowym kodem rozmiarów, z dwoma otworami bocznymi, z
miękkim, gładko zakończonym końcem, widoczny w rtg, sterylny, jednorazowy,
rozmiary CH30 - CH36. </t>
  </si>
  <si>
    <t>Okres dzierżawy</t>
  </si>
  <si>
    <t>Producent</t>
  </si>
  <si>
    <t>Czynsz dzierżawny brutto (za 1 szt.) za 1 miesiąc</t>
  </si>
  <si>
    <t>Układ pacjenta z oksygenatorem niskooporowym ze zintegrowanymi czujnikami ciśnienia, kompatybilny z aparatem z poz. 4:
- Oksygenator membranowy jednorazowy z zestawem drenów, kopułką pompy portami ciśnienia i złączami kaniul połączony fabrycznie kompatybilny z aparatem;
- Układ przystosowany do przepływów krwi w przedziale min. 0,6 – 4,4 L/min;
- Pojemność oksygenatora nie większa niż 176ml;
- Czynna powierzchnia wymiany gazowej nie mniejsza niż 1,2 m2;
- Porty gazowe w standardzie wej. 1/4” wyj. 1/4”;
- Porty krwi w standardzie 3/8”;
- Port odpowietrzający z filtrem bakteryjnym;
- Kopułka  pompy o wypełnieniu max 17ml połączona fabrycznie z drenami;
- Dodatkowe złącza typu luer-lock do terapii CRRT;
- Układ pokryty powłoką heparynizującą do długotrwałego stosowania – min. 28 dni.</t>
  </si>
  <si>
    <t xml:space="preserve">Układ pacjenta dla dużych przepływów ze zintegrowanymi czujnikami ciśnienia, kompatybilny z aparatem z poz. 4:
- Oksygenator membranowy jednorazowy z zestawem drenów, kopułką pompy, zintegrowanymi przetwornikami ciśnień i złączami kaniul połączony fabrycznie kompatybilny z aparatem;
- Układ przystosowany do przepływów krwi w przedziale min. 1,1 – 7 L/min;
- Zintegrowany wymiennik ciepła;
- Pojemność oksygenatora nie większa niż 320 ml;
- Czynna powierzchnia wymiany gazowej nie mniejsza niż 1,8 m2;
- Porty gazowe w standardzie wej. 1/4” wyj. 3/8”;
- Porty krwi w standardzie 3/8”;
- Kopułka  pompy o wypełnieniu max 17ml połączona fabrycznie z drenami;
- Układ pokryty powłoką heparynizującą do długotrwałego stosowania – min. 28 dni.
</t>
  </si>
  <si>
    <t xml:space="preserve">Kaniula dwuświatłowa  kompatybilna z aparatem z poz. 4:
- Dostępne rozmiary: 22F - 170 mm i 24F – 270 mm
- W zestawie zintegrowany poszerzacz, prowadnik, 2 zaciski, skalpel, igła punktująca;
- Porty krwi w standardzie 3/8”;
- Kaniula w pełni obracalna – nie wymaga kontroli umiejscowienia za pomocą echa przezprzełykowego;
- Port odpowietrzający;
- Kaniula pokryta powłoką heparynizującą certyfikowaną do użycia przez min. 14 dni.
</t>
  </si>
  <si>
    <t>Aparat umożliwiający pozaustrojową wymianę gazową (ECMO/ECCO2R)  - 1 szt.</t>
  </si>
  <si>
    <t xml:space="preserve">Cechy techniczne:
1. Trzy opcje dedykowanego oprogramowania
2. Czas pracy na zasilaniu wewnętrznym (bateriach) do 420 min.
3. Komunikacja przez ekran dotykowy 10,4 cala TFT wysokiej rozdzielczości 
4. Podstawowy napęd pompy krwi z własnym modułem sterującym o masie &lt; 1,5 kg
5. Dodatkowy napęd pompy krwi z własnym modułem sterującym
6. Moduł pomiarowy: minimum 3 czujniki ciśnienia, przepływomierz z detekcją pęcherzyków powietrza, EKG albo detektor poziomu oraz 2 czujniki temperatury 
7. Statyw na podwoziu jezdnym z możliwością ustawienia/podłączenia butli z gazami   
8. Oprogramowanie w języku polskim
9. Baterie ze wskaźnikiem naładowania i możliwością odłączenia/podłączenia w trakcie pracy konsoli  - min. 2 szt.
10. Uchwyt kompaktowy dla wymiennika gazów i napędu pompy przeznaczony do transportu 
11. Interfejs do systemu zarządzania danymi pacjenta
12. Interfejs do monitorów
13. System operacyjny
14. Panel sterujący demontowany w celu poprawy ergonomii obsługi
15. Mieszalnik gazów 
16. Budowa modułowa 
17. Podgrzewacz/schładzacz do regulacji temperatury pacjenta poprzez wymiennik ciepła 
oksygenatora
Cechy użytkowe:
1. Zakres zastosowań: niemowlęta/dzieci/dorośli
2. Osiągane przepływy: 0,1 L/min – 8 L/min 
3. Wspomaganie czynności płuc, serca i płuc
4. Minimum 4 rodzaje wymienników gazów 
5. Minimum 2 wielkości pomp zintegrowanych z drenami (tj. głowice z końcówkami 3/8” i 1/4”) 
6. Możliwość uzyskania pulsacyjnego przepływu krwi
7. Dostępny tryb „zerowego przepływu” bez stosowania mechanicznych zacisków
8. Funkcja autoregulacji przepływu krwi
9. Funkcja autoregulacji ciśnienia drenażu 
10. Pomiary ciśnień w obiegu pozaustrojowym bez kontaktu z krwią pacjenta (zintegrowane czujniki ciśnienia)
</t>
  </si>
  <si>
    <r>
      <rPr>
        <b/>
        <sz val="9"/>
        <color indexed="60"/>
        <rFont val="Garamond"/>
        <family val="1"/>
      </rPr>
      <t>Dodatkowo w cenie dzierżawy dostawa jednego zestawu zużywalnego umożliwiającego przepływy krwi do 5L/min.</t>
    </r>
    <r>
      <rPr>
        <sz val="9"/>
        <color indexed="8"/>
        <rFont val="Garamond"/>
        <family val="1"/>
      </rPr>
      <t xml:space="preserve">
</t>
    </r>
    <r>
      <rPr>
        <b/>
        <sz val="9"/>
        <color indexed="36"/>
        <rFont val="Garamond"/>
        <family val="1"/>
      </rPr>
      <t>Zamawiający dopuszcza urządzenie posiadające dwie opcje dedykowanego oprogramowania: 
- Wspomaganie płuc oraz
- Tryb zaawansowany z pełnym wspomaganiem serca i płuc
Zmiana ta nie wpływa na funkcjonalność systemu i możliwości terapeutyczne, ale ma służyć ułatwieniu obsługi aparatu.</t>
    </r>
  </si>
  <si>
    <r>
      <rPr>
        <b/>
        <sz val="9"/>
        <rFont val="Garamond"/>
        <family val="1"/>
      </rPr>
      <t>Warunki serwisu:</t>
    </r>
    <r>
      <rPr>
        <sz val="9"/>
        <rFont val="Garamond"/>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r>
  </si>
  <si>
    <t>Moc oferowanego urządzenia w watach [W]</t>
  </si>
  <si>
    <t>Założony czas pracy urządzenia w godzinach [h]</t>
  </si>
  <si>
    <t>Zestaw jednorazowy do przeprowadzenia procedury ECMO V-V, ECMO V-A do posiadanego aparatu ECMO CARDIOHELP MAQUET. Oxygenator ECMO z wbudowaną pompą centryfugalną. Powłoka heparynowo-albuminowa czas działania 30 dni, max przepływ krwii 0,5-7 l/min, powierzchnia wymiany gazowej 1,8m2, powierzchnia wymiennnika ciepła 0,4m2, wypełnienie oksygenatora 273ml, wypełnienie zestawu 600ml</t>
  </si>
  <si>
    <t>Kaniula tętnicza długość 23 cm lub 15 cm Fr 15, 17, 19, 21, 23 
Kaniula heparynizowana zakończona konektorem 3/8“</t>
  </si>
  <si>
    <t xml:space="preserve">Kaniula żylna udowa długości 55cm lub 38 cm  Fr 21, 23 i 25:
- Kaniula powinna posiadać przynajmniej 20 otworów na odcinku perforacji i otwór centralny;
- Długość odcinka perforacji kaniuli min. 20 cm; 
- Markery na prowadniku informujące o miejscu zakleszczenia kaniuli, kaniula heparynizowana </t>
  </si>
  <si>
    <t>Zestaw do wprowadzenia techniką Seldingera: 
- Prowadnik wykonany ze stali nierdzewnej, o końcu w kształcie litery "J", 0,38 długość 100 lub 210 cm; 
- Posiadający markery rozmieszczone co 10 cm;
- Zestawy rozszerzaczy dla 100cm – 10, 12, 16, 20, 24 Fr, dla 210 cm- 10, 12, 16, 20, 24, 26, 30 Fr;
- Igła wprowadzająca : 18 Ga;
- Mini skalpel ostrze 11;
- Strzykawka 10 ml</t>
  </si>
  <si>
    <t>Cewnik tętniczy do monitorowania hemodynamicznego (dwa rozmiary: cewnik 5F-20 cm do tętnicy udowej i cewnik 4F- 22 cm do tętnicy ramieniowej - do wyboru przez Zamawiającego).</t>
  </si>
  <si>
    <t xml:space="preserve">Zestawy do monitorowania. W skład zestawu wchodzi przetwornik do pomiaru ciśnienia metodą krwawą, zawierający w standardzie zestaw płuczący linię tętniczą, dł. 150 cm przystosowany do pomiaru ciśnienia tętniczego oznakowany czerwonym znacznikiem z kranikiem trójdrożnym, przepływowy czujnik termiczny przystosowany do użycia płynów o temperaturze pokojowej oraz płynów o bardzo niskiej temperaturze zintegrowany z sensorem detekcji przepływu i czasu jej trwania. </t>
  </si>
  <si>
    <t>24 miesiące</t>
  </si>
  <si>
    <t>Czynsz dzierżawny brutto 
za 24 miesiące za 1 sztukę</t>
  </si>
  <si>
    <t>Monitor parametrów hemodynamicznych - 3 sztuki                                                 Opis urządzenia</t>
  </si>
  <si>
    <t>1. Ocena hemodynamiczna układu krążenia metodą mało - inwazyjną rozumianą jako: bez użycia cewnika Swan-Ganza, pomiar parametrów hemodynamicznych z jednego dostępu naczyniowego, oraz metodą małoinwazyjną: drogą kaniulacji obwodowego naczynia tętniczego i żyły głównej górnej, pomiar możliwy u pacjentów zaintubowanych i nie zaintubowanych.</t>
  </si>
  <si>
    <t>2. Analiza kształtu fali ciśnienia tętniczego do ciągłego (w czasie rzeczywistym) oznaczania ciśnienia krwi, trendu rzutu serca, reakcji hemodynamicznych na podanie płynów i innych parametrów pochodnych z wykorzystaniem jednego dostępu naczyniowego. Mierzone parametry: CO trend – trend rzutu serca, SV - objętość wyrzutowa, SVV - wahania objętości wyrzutowej, PPV - wahania ciśnienia tętniczego, SVR - systemowy opór naczyniowy, CPO - moc pojemności minutowej,  dPmx - kurczliwość lewej komory, HR częstość skurczów serca, APsys Ciśnienie skurczowe, APdia Ciśnienie rozkurczowe, MAP średnie ciśnienie tętnicze.</t>
  </si>
  <si>
    <t>3. Dla uzyskania maksymalnie dokładnego pomiaru ciągłego rzutu serca urządzenie posiadające dwie opcje kalibracji: - automatyczną rozumianą jako wygenerowanie szacunkowej wartości kalibracji na podstawie ciśnienia krwi oraz danych pacjenta, - ręczną rozumianą jako wpisanie w polu wprowadzania danych wartości referencyjnej CO, otrzymanej za pomocą innej technologii monitorowania hemodynamicznego.</t>
  </si>
  <si>
    <t>4. Urządzenie umożliwiające rozbudowę o moduł ciągłego pomiaru rzutu serca z analizy kształtu fali ciśnienia tętniczego kalibrowany metodą termodylucji przezpłucnej, drogą kaniulacji obwodowego naczynia tętniczego i żyły głównej górnej. Mierzone parametry: Rzut minutowy z analizy kontura fali tętna COPC (CIPC), Ciśnienie tętnicze krwi skurczowe Apsys, Ciśnienie tętnicze krwi rozkurczowe Apdia, Ciśnienie tętnicze krwi średnie MAP, Częstość skurczów serca HR, Ośrodkowe ciśnienie żylne CVP, Objętość wyrzutowa SV (SVI), Samoistne wahania objętości wyrzutowej SVV, Samoistne wahania ciśnienia tętna PPV, Obwodowy opór naczyniowy SVR (SVRI), Wskaźnik funkcji serca CFI, Całkowita objętość końcowo-rozkurczowa GEDV, (GEDI), Objętość pozanaczyniowej wody płucnej EVLW, (ELWI), Wskaźnik przepuszczalności naczyń płucnych PVPI, Całkowita frakcja wyrzutowa GEF, Moc użyteczna serca CP.</t>
  </si>
  <si>
    <t>5. Urządzenie umożliwiające rozbudowę o ciągły (w czasie rzeczywistym) pomiar saturacji krwi żylnej z żyły głównej górnej za pomocą refleksyjnego czujnika światłowodowego zakładanego do istniejącego cewnika CVC. Mierzone parametry ScvO2 - saturacja krwi żylnej z żyły głównej górnej, DO2 – dostarczenie tlenu, VO2 – konsumpcja tlenu, O2ER - współczynnik ekstrakcji tlenu.</t>
  </si>
  <si>
    <t>6. Urządzenie umożliwiające rozbudowę o pomiar pulsoksymetrii do stałego monitorowania nasycenia hemoglobiny tętniczej tlenem (SpO2), a także o pomiar densytometryczny tętna do określania stężenia zieleni indocyjaninowej, wskaźnika stosowanego do oceny ogólnej czynności wątroby i/lub perfuzji otrzewnej.</t>
  </si>
  <si>
    <t>7. Dane pomiarowe wyświetlane na min. 8” ekranie o wysokiej rozdzielczości – min. 800 x 480 pixel.</t>
  </si>
  <si>
    <t>8. Wyświetlanie rzeczywistej krzywej ciśnienia tętniczego (AP).</t>
  </si>
  <si>
    <t>9. Obsługa monitora przez ekran dotykowe, klawisze funkcyjne, Oprogramowanie w języku polskim.</t>
  </si>
  <si>
    <t>10. Wybór sposobu prezentacji danych pomiarowych – min. 2 tryby.</t>
  </si>
  <si>
    <t>11. Prezentacja danych w postaci trendów graficznych. Możliwość wyświetlania dwóch krzywych trendu w jednym oknie trendu. Zakres czasowy trendu 15 min/30 min/1 godz./3 godz./6 godz./12 godz./24 godz./2 dni/3 dni/6dni/12 dni.</t>
  </si>
  <si>
    <t>12. Drukowania danych poprzez: - wirtualne drukowanie z portu USB, - drukowanie poprzez sieć.</t>
  </si>
  <si>
    <t>13. Możliwość ustawienia wartości normalnych i docelowych.</t>
  </si>
  <si>
    <t>14. Możliwości transmisji danych z wykorzystaniem LAN do podłączania sieciowych drukarek i urządzeń przesyłania danych.</t>
  </si>
  <si>
    <t>15. Czujnik do pomiaru rzutu serca z analizy kształtu fali ciśnienia tętniczego kompatybilny ze stosowanym na oddziale przetwornikiem do pomiaru inwazyjnego ciśnienia tętniczego.</t>
  </si>
  <si>
    <r>
      <rPr>
        <b/>
        <sz val="10"/>
        <rFont val="Garamond"/>
        <family val="1"/>
      </rPr>
      <t>Warunki serwisu:</t>
    </r>
    <r>
      <rPr>
        <sz val="10"/>
        <rFont val="Garamond"/>
        <family val="1"/>
      </rPr>
      <t xml:space="preserv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2 dni.
4. Zapewnienie aparatu zastępczego, wolnego od wad, o parametrach nie gorszych od modelu ujętego w umowie w przypadku czasu naprawy przekraczającego 2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</si>
  <si>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r>
      <rPr>
        <b/>
        <sz val="10"/>
        <color indexed="8"/>
        <rFont val="Garamond"/>
        <family val="1"/>
      </rPr>
      <t>Monitor parametrów hemodynamicznych - 3 sztu</t>
    </r>
    <r>
      <rPr>
        <b/>
        <sz val="11"/>
        <color indexed="8"/>
        <rFont val="Garamond"/>
        <family val="1"/>
      </rPr>
      <t xml:space="preserve">ki       </t>
    </r>
  </si>
  <si>
    <t xml:space="preserve">Monitor parametrów hemodynamicznych - 3 sztuki     </t>
  </si>
  <si>
    <t>Czynsz dzierżawny brutto (za 3 szt.) za 1 miesiąc</t>
  </si>
  <si>
    <t>Czynsz dzierżawny brutto 
za 24 miesiące za 3 sztuki</t>
  </si>
  <si>
    <t>Moc oferowanego urządzenia     (1 szt.) w watach [W]</t>
  </si>
  <si>
    <t>Założony czas pracy urządzenia     (1 szt.) w godzinach [h]</t>
  </si>
  <si>
    <t>Koszt zużycia energii elektrycznej przez 1 urządzenie</t>
  </si>
  <si>
    <t>Koszt zużycia energii elektrycznej przez 3 urządzenia</t>
  </si>
  <si>
    <t>Opis dzierżawionego urządzenia</t>
  </si>
  <si>
    <t>Dotyczy części 3 poz. 1: wymagane Oświadczenie Wykonawcy, że zaoferowany produkt jest kompatybilny z aparatem Nemoto Dual Shot Alpha oraz że Wykonawca gwarantuje poprawne działanie aparatu Nemoto Dual Shot Alpha przy użyciu zaoferowanego produktu. W przypadku stwierdzenia awarii aparatu Nemoto Dual Shot Alpha spowodowanej użyciem zaoferowanego produktu Zamawiający obciąży Wykonawcę kosztami naprawy aparatu.</t>
  </si>
  <si>
    <t>ProAQT Sensor kkompatybilny z monitorem zaoferowanym w poz 8 - zestaw do monitorowania rzutu serca metodą analizy krzywej ciśnienia tętniczego mierzonego metodą bezpośrednią (krwawą) – przetwornik ciśnienia  z drenikiem ciśnieniowym, kranikiem trójdrożnym i zestawem koreczków oraz kablem z wtyczką do podłączenia do monitora.</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</si>
  <si>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</si>
  <si>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</si>
  <si>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</si>
  <si>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</si>
  <si>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Oświadczamy, że zamówienie będziemy wykonywać do czasu wyczerpania kwoty wynagrodzenia umownego jednak nie dłużej niż przez: - 18 miesięcy od dnia zawarcia umowy (dotyczy części 5, 6, 12, 16, 17, 24, 30, 31), 
- 24 miesiące od dnia zawarcia umowy (dotyczy części 3, 4, 7, 9, 10, 15, 19, 20, 21, 22, 27, 28, 32, 33, 35),
- 29 miesięcy od dnia zawarcia umowy (dotyczy części 1, 2, 8, 11, 13, 14, 18, 23, 25, 26, 29, 34, 36).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</si>
</sst>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 numFmtId="172" formatCode="_-* #,##0.00_-;\-* #,##0.00_-;_-* &quot;-&quot;??_-;_-@_-"/>
    <numFmt numFmtId="173" formatCode="#,##0.00\ &quot;zł&quot;"/>
    <numFmt numFmtId="174" formatCode="#,##0.00\ [$zł-415]"/>
    <numFmt numFmtId="175" formatCode="_-* #,##0\ _z_ł_-;\-* #,##0\ _z_ł_-;_-* &quot;-&quot;??\ _z_ł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00"/>
    <numFmt numFmtId="181" formatCode="[$-415]#,##0"/>
    <numFmt numFmtId="182" formatCode="[$-415]d\ mmmm\ yyyy"/>
  </numFmts>
  <fonts count="109">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b/>
      <sz val="8"/>
      <name val="Times New Roman"/>
      <family val="1"/>
    </font>
    <font>
      <sz val="8"/>
      <name val="Times New Roman"/>
      <family val="1"/>
    </font>
    <font>
      <sz val="9"/>
      <name val="Garamond"/>
      <family val="1"/>
    </font>
    <font>
      <sz val="11"/>
      <name val="Garamond"/>
      <family val="1"/>
    </font>
    <font>
      <sz val="11"/>
      <color indexed="8"/>
      <name val="Czcionka tekstu podstawowego"/>
      <family val="2"/>
    </font>
    <font>
      <sz val="9"/>
      <color indexed="8"/>
      <name val="Garamond"/>
      <family val="1"/>
    </font>
    <font>
      <b/>
      <sz val="10"/>
      <color indexed="8"/>
      <name val="Garamond"/>
      <family val="1"/>
    </font>
    <font>
      <b/>
      <sz val="9"/>
      <color indexed="60"/>
      <name val="Garamond"/>
      <family val="1"/>
    </font>
    <font>
      <b/>
      <sz val="9"/>
      <color indexed="36"/>
      <name val="Garamond"/>
      <family val="1"/>
    </font>
    <font>
      <b/>
      <sz val="9"/>
      <name val="Garamond"/>
      <family val="1"/>
    </font>
    <font>
      <b/>
      <sz val="10"/>
      <name val="Garamond"/>
      <family val="1"/>
    </font>
    <font>
      <b/>
      <sz val="14"/>
      <name val="Times New Roman"/>
      <family val="1"/>
    </font>
    <font>
      <sz val="14"/>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sz val="10"/>
      <color indexed="8"/>
      <name val="Garamond"/>
      <family val="1"/>
    </font>
    <font>
      <b/>
      <sz val="10"/>
      <color indexed="10"/>
      <name val="Garamond"/>
      <family val="1"/>
    </font>
    <font>
      <b/>
      <sz val="9"/>
      <color indexed="8"/>
      <name val="Calibri"/>
      <family val="2"/>
    </font>
    <font>
      <b/>
      <sz val="8"/>
      <color indexed="8"/>
      <name val="Times New Roman"/>
      <family val="1"/>
    </font>
    <font>
      <sz val="8"/>
      <color indexed="8"/>
      <name val="Times New Roman"/>
      <family val="1"/>
    </font>
    <font>
      <sz val="10"/>
      <color indexed="8"/>
      <name val="Calibri"/>
      <family val="2"/>
    </font>
    <font>
      <sz val="10"/>
      <name val="Calibri"/>
      <family val="2"/>
    </font>
    <font>
      <i/>
      <sz val="8"/>
      <color indexed="8"/>
      <name val="Garamond"/>
      <family val="1"/>
    </font>
    <font>
      <b/>
      <sz val="10"/>
      <color indexed="8"/>
      <name val="Times New Roman"/>
      <family val="1"/>
    </font>
    <font>
      <sz val="10"/>
      <color indexed="30"/>
      <name val="Garamond"/>
      <family val="1"/>
    </font>
    <font>
      <i/>
      <sz val="9"/>
      <color indexed="30"/>
      <name val="Garamond"/>
      <family val="1"/>
    </font>
    <font>
      <i/>
      <sz val="10"/>
      <color indexed="8"/>
      <name val="Garamond"/>
      <family val="1"/>
    </font>
    <font>
      <sz val="10"/>
      <color indexed="10"/>
      <name val="Garamond"/>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0"/>
      <color theme="1"/>
      <name val="Garamond"/>
      <family val="1"/>
    </font>
    <font>
      <b/>
      <sz val="8"/>
      <color theme="1"/>
      <name val="Times New Roman"/>
      <family val="1"/>
    </font>
    <font>
      <sz val="8"/>
      <color theme="1"/>
      <name val="Times New Roman"/>
      <family val="1"/>
    </font>
    <font>
      <sz val="10"/>
      <color theme="1"/>
      <name val="Calibri"/>
      <family val="2"/>
    </font>
    <font>
      <i/>
      <sz val="8"/>
      <color rgb="FF000000"/>
      <name val="Garamond"/>
      <family val="1"/>
    </font>
    <font>
      <sz val="11"/>
      <color theme="1"/>
      <name val="Garamond"/>
      <family val="1"/>
    </font>
    <font>
      <b/>
      <sz val="11"/>
      <color theme="1"/>
      <name val="Garamond"/>
      <family val="1"/>
    </font>
    <font>
      <b/>
      <sz val="10"/>
      <color theme="1"/>
      <name val="Times New Roman"/>
      <family val="1"/>
    </font>
    <font>
      <sz val="10"/>
      <color rgb="FF0070C0"/>
      <name val="Garamond"/>
      <family val="1"/>
    </font>
    <font>
      <i/>
      <sz val="9"/>
      <color rgb="FF0070C0"/>
      <name val="Garamond"/>
      <family val="1"/>
    </font>
    <font>
      <i/>
      <sz val="9"/>
      <color rgb="FF000000"/>
      <name val="Garamond"/>
      <family val="1"/>
    </font>
    <font>
      <i/>
      <sz val="10"/>
      <color theme="1"/>
      <name val="Garamond"/>
      <family val="1"/>
    </font>
    <font>
      <sz val="10"/>
      <color rgb="FFFF0000"/>
      <name val="Garamond"/>
      <family val="1"/>
    </font>
    <font>
      <i/>
      <sz val="8"/>
      <color theme="1"/>
      <name val="Times New Roman"/>
      <family val="1"/>
    </font>
    <font>
      <b/>
      <sz val="10"/>
      <color theme="1"/>
      <name val="Garamond"/>
      <family val="1"/>
    </font>
    <font>
      <b/>
      <sz val="8"/>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9"/>
        <bgColor indexed="64"/>
      </patternFill>
    </fill>
    <fill>
      <patternFill patternType="solid">
        <fgColor theme="2"/>
        <bgColor indexed="64"/>
      </patternFill>
    </fill>
    <fill>
      <patternFill patternType="solid">
        <fgColor rgb="FF00B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color rgb="FF000000"/>
      </left>
      <right/>
      <top style="thin">
        <color rgb="FF000000"/>
      </top>
      <bottom>
        <color indexed="63"/>
      </bottom>
    </border>
    <border>
      <left style="thin"/>
      <right/>
      <top style="thin"/>
      <bottom/>
    </border>
    <border>
      <left>
        <color indexed="63"/>
      </left>
      <right style="thin"/>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style="thin">
        <color rgb="FF000000"/>
      </right>
      <top style="thin"/>
      <bottom style="thin">
        <color rgb="FF000000"/>
      </bottom>
    </border>
    <border>
      <left style="thin">
        <color rgb="FF000000"/>
      </left>
      <right>
        <color indexed="63"/>
      </right>
      <top>
        <color indexed="63"/>
      </top>
      <bottom>
        <color indexed="63"/>
      </bottom>
    </border>
    <border>
      <left>
        <color indexed="63"/>
      </left>
      <right>
        <color indexed="63"/>
      </right>
      <top style="thin"/>
      <bottom style="thin"/>
    </border>
    <border>
      <left style="thin"/>
      <right style="thin"/>
      <top style="thin">
        <color rgb="FF000000"/>
      </top>
      <bottom style="thin"/>
    </border>
    <border>
      <left style="thin">
        <color rgb="FF000000"/>
      </left>
      <right style="thin"/>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96">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169" fontId="0" fillId="0" borderId="0" applyFont="0" applyFill="0" applyBorder="0" applyAlignment="0" applyProtection="0"/>
    <xf numFmtId="41" fontId="61"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66" fillId="0" borderId="0" applyNumberFormat="0" applyBorder="0" applyProtection="0">
      <alignment/>
    </xf>
    <xf numFmtId="0" fontId="67" fillId="0" borderId="0" applyNumberFormat="0" applyBorder="0" applyProtection="0">
      <alignment horizontal="center"/>
    </xf>
    <xf numFmtId="0" fontId="67" fillId="0" borderId="0" applyNumberFormat="0" applyBorder="0" applyProtection="0">
      <alignment horizontal="center" textRotation="90"/>
    </xf>
    <xf numFmtId="0" fontId="68" fillId="0" borderId="3" applyNumberFormat="0" applyFill="0" applyAlignment="0" applyProtection="0"/>
    <xf numFmtId="0" fontId="69" fillId="29" borderId="4" applyNumberFormat="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0" applyNumberFormat="0" applyBorder="0" applyAlignment="0" applyProtection="0"/>
    <xf numFmtId="0" fontId="6" fillId="0" borderId="0">
      <alignment/>
      <protection/>
    </xf>
    <xf numFmtId="0" fontId="74" fillId="0" borderId="0" applyNumberFormat="0" applyBorder="0" applyProtection="0">
      <alignment/>
    </xf>
    <xf numFmtId="0" fontId="6" fillId="0" borderId="0">
      <alignment/>
      <protection/>
    </xf>
    <xf numFmtId="0" fontId="61" fillId="0" borderId="0">
      <alignment/>
      <protection/>
    </xf>
    <xf numFmtId="0" fontId="61" fillId="0" borderId="0">
      <alignment/>
      <protection/>
    </xf>
    <xf numFmtId="0" fontId="6" fillId="0" borderId="0">
      <alignment/>
      <protection/>
    </xf>
    <xf numFmtId="0" fontId="74" fillId="0" borderId="0" applyNumberFormat="0" applyBorder="0" applyProtection="0">
      <alignment/>
    </xf>
    <xf numFmtId="0" fontId="6" fillId="0" borderId="0">
      <alignment/>
      <protection/>
    </xf>
    <xf numFmtId="0" fontId="6" fillId="0" borderId="0">
      <alignment/>
      <protection/>
    </xf>
    <xf numFmtId="0" fontId="75" fillId="0" borderId="0" applyNumberFormat="0" applyBorder="0" applyProtection="0">
      <alignment/>
    </xf>
    <xf numFmtId="0" fontId="66" fillId="0" borderId="0" applyNumberFormat="0" applyBorder="0" applyProtection="0">
      <alignment/>
    </xf>
    <xf numFmtId="0" fontId="74" fillId="0" borderId="0" applyNumberFormat="0" applyBorder="0" applyProtection="0">
      <alignment/>
    </xf>
    <xf numFmtId="0" fontId="74" fillId="0" borderId="0" applyNumberFormat="0" applyBorder="0" applyProtection="0">
      <alignment/>
    </xf>
    <xf numFmtId="0" fontId="74" fillId="0" borderId="0" applyNumberFormat="0" applyBorder="0" applyProtection="0">
      <alignment/>
    </xf>
    <xf numFmtId="0" fontId="74" fillId="0" borderId="0" applyNumberFormat="0" applyBorder="0" applyProtection="0">
      <alignment/>
    </xf>
    <xf numFmtId="0" fontId="66" fillId="0" borderId="0" applyNumberFormat="0" applyBorder="0" applyProtection="0">
      <alignment/>
    </xf>
    <xf numFmtId="0" fontId="74" fillId="0" borderId="0" applyNumberFormat="0" applyBorder="0" applyProtection="0">
      <alignment/>
    </xf>
    <xf numFmtId="0" fontId="76" fillId="0" borderId="0" applyNumberFormat="0" applyBorder="0" applyProtection="0">
      <alignment/>
    </xf>
    <xf numFmtId="0" fontId="14" fillId="0" borderId="0">
      <alignment/>
      <protection/>
    </xf>
    <xf numFmtId="0" fontId="77" fillId="27" borderId="1" applyNumberFormat="0" applyAlignment="0" applyProtection="0"/>
    <xf numFmtId="9" fontId="61" fillId="0" borderId="0" applyFont="0" applyFill="0" applyBorder="0" applyAlignment="0" applyProtection="0"/>
    <xf numFmtId="0" fontId="78" fillId="0" borderId="0" applyNumberFormat="0" applyBorder="0" applyProtection="0">
      <alignment/>
    </xf>
    <xf numFmtId="171" fontId="78" fillId="0" borderId="0" applyBorder="0" applyProtection="0">
      <alignment/>
    </xf>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61" fillId="31" borderId="9" applyNumberFormat="0" applyFont="0" applyAlignment="0" applyProtection="0"/>
    <xf numFmtId="44" fontId="61" fillId="0" borderId="0" applyFont="0" applyFill="0" applyBorder="0" applyAlignment="0" applyProtection="0"/>
    <xf numFmtId="42" fontId="61" fillId="0" borderId="0" applyFont="0" applyFill="0" applyBorder="0" applyAlignment="0" applyProtection="0"/>
    <xf numFmtId="165" fontId="0" fillId="0" borderId="0" applyFont="0" applyFill="0" applyBorder="0" applyAlignment="0" applyProtection="0"/>
    <xf numFmtId="44" fontId="6" fillId="0" borderId="0" applyFont="0" applyFill="0" applyBorder="0" applyAlignment="0" applyProtection="0"/>
    <xf numFmtId="0" fontId="83" fillId="32" borderId="0" applyNumberFormat="0" applyBorder="0" applyAlignment="0" applyProtection="0"/>
  </cellStyleXfs>
  <cellXfs count="281">
    <xf numFmtId="0" fontId="0" fillId="0" borderId="0" xfId="0" applyAlignment="1">
      <alignment/>
    </xf>
    <xf numFmtId="0" fontId="84" fillId="0" borderId="0" xfId="73" applyFont="1" applyFill="1" applyAlignment="1" applyProtection="1">
      <alignment horizontal="left" vertical="top" wrapText="1"/>
      <protection locked="0"/>
    </xf>
    <xf numFmtId="3" fontId="84" fillId="0" borderId="0" xfId="73" applyNumberFormat="1" applyFont="1" applyFill="1" applyAlignment="1" applyProtection="1">
      <alignment horizontal="right" vertical="top" wrapText="1"/>
      <protection locked="0"/>
    </xf>
    <xf numFmtId="0" fontId="85" fillId="0" borderId="0" xfId="73" applyFont="1" applyFill="1" applyAlignment="1" applyProtection="1">
      <alignment horizontal="left" vertical="top" wrapText="1"/>
      <protection locked="0"/>
    </xf>
    <xf numFmtId="0" fontId="86" fillId="0" borderId="0" xfId="73" applyFont="1" applyFill="1" applyAlignment="1" applyProtection="1">
      <alignment horizontal="center" vertical="top"/>
      <protection locked="0"/>
    </xf>
    <xf numFmtId="3" fontId="84" fillId="0" borderId="0" xfId="73" applyNumberFormat="1" applyFont="1" applyFill="1" applyAlignment="1" applyProtection="1">
      <alignment horizontal="left" vertical="top" wrapText="1"/>
      <protection locked="0"/>
    </xf>
    <xf numFmtId="0" fontId="84" fillId="0" borderId="10" xfId="73" applyFont="1" applyFill="1" applyBorder="1" applyAlignment="1" applyProtection="1">
      <alignment horizontal="left" vertical="top" wrapText="1"/>
      <protection locked="0"/>
    </xf>
    <xf numFmtId="0" fontId="86" fillId="0" borderId="0" xfId="73" applyFont="1" applyFill="1" applyAlignment="1" applyProtection="1">
      <alignment horizontal="left" vertical="top" wrapText="1"/>
      <protection locked="0"/>
    </xf>
    <xf numFmtId="3" fontId="86" fillId="0" borderId="0" xfId="73" applyNumberFormat="1" applyFont="1" applyFill="1" applyAlignment="1" applyProtection="1">
      <alignment horizontal="left" vertical="top" wrapText="1"/>
      <protection locked="0"/>
    </xf>
    <xf numFmtId="165" fontId="84" fillId="0" borderId="10" xfId="93" applyFont="1" applyFill="1" applyBorder="1" applyAlignment="1" applyProtection="1">
      <alignment horizontal="right" vertical="top" wrapText="1"/>
      <protection locked="0"/>
    </xf>
    <xf numFmtId="165" fontId="84" fillId="0" borderId="0" xfId="73" applyNumberFormat="1" applyFont="1" applyFill="1" applyAlignment="1" applyProtection="1">
      <alignment horizontal="right" vertical="top" wrapText="1"/>
      <protection locked="0"/>
    </xf>
    <xf numFmtId="0" fontId="84" fillId="33" borderId="0" xfId="73" applyFont="1" applyFill="1" applyAlignment="1" applyProtection="1">
      <alignment horizontal="left" vertical="top" wrapText="1"/>
      <protection locked="0"/>
    </xf>
    <xf numFmtId="0" fontId="85" fillId="0" borderId="0" xfId="73" applyFont="1" applyFill="1" applyAlignment="1" applyProtection="1">
      <alignment horizontal="left" vertical="top"/>
      <protection locked="0"/>
    </xf>
    <xf numFmtId="49" fontId="84" fillId="0" borderId="0" xfId="73" applyNumberFormat="1" applyFont="1" applyFill="1" applyAlignment="1" applyProtection="1">
      <alignment horizontal="left" vertical="top" wrapText="1"/>
      <protection locked="0"/>
    </xf>
    <xf numFmtId="49" fontId="84" fillId="0" borderId="11" xfId="73" applyNumberFormat="1" applyFont="1" applyFill="1" applyBorder="1" applyAlignment="1" applyProtection="1">
      <alignment horizontal="left" vertical="top" wrapText="1"/>
      <protection locked="0"/>
    </xf>
    <xf numFmtId="49" fontId="86" fillId="0" borderId="10" xfId="73" applyNumberFormat="1" applyFont="1" applyFill="1" applyBorder="1" applyAlignment="1" applyProtection="1">
      <alignment horizontal="left" vertical="top" wrapText="1"/>
      <protection locked="0"/>
    </xf>
    <xf numFmtId="3" fontId="86" fillId="0" borderId="10" xfId="73" applyNumberFormat="1" applyFont="1" applyFill="1" applyBorder="1" applyAlignment="1" applyProtection="1">
      <alignment horizontal="right" vertical="top" wrapText="1"/>
      <protection locked="0"/>
    </xf>
    <xf numFmtId="0" fontId="85" fillId="0" borderId="0" xfId="73" applyFont="1" applyFill="1" applyAlignment="1" applyProtection="1">
      <alignment horizontal="justify" vertical="top" wrapText="1"/>
      <protection locked="0"/>
    </xf>
    <xf numFmtId="3" fontId="85" fillId="0" borderId="0" xfId="73" applyNumberFormat="1" applyFont="1" applyFill="1" applyAlignment="1" applyProtection="1">
      <alignment horizontal="left" vertical="top" wrapText="1"/>
      <protection locked="0"/>
    </xf>
    <xf numFmtId="0" fontId="87" fillId="33" borderId="0" xfId="0" applyFont="1" applyFill="1" applyAlignment="1" applyProtection="1">
      <alignment horizontal="left" vertical="center" wrapText="1"/>
      <protection locked="0"/>
    </xf>
    <xf numFmtId="0" fontId="88" fillId="34" borderId="10" xfId="0" applyFont="1" applyFill="1" applyBorder="1" applyAlignment="1" applyProtection="1">
      <alignment horizontal="center" vertical="center" wrapText="1"/>
      <protection locked="0"/>
    </xf>
    <xf numFmtId="167" fontId="88" fillId="34" borderId="11" xfId="42" applyNumberFormat="1" applyFont="1" applyFill="1" applyBorder="1" applyAlignment="1" applyProtection="1">
      <alignment horizontal="center" vertical="center" wrapText="1"/>
      <protection locked="0"/>
    </xf>
    <xf numFmtId="0" fontId="88" fillId="34" borderId="10" xfId="0" applyFont="1" applyFill="1" applyBorder="1" applyAlignment="1">
      <alignment horizontal="center" vertical="center" wrapText="1"/>
    </xf>
    <xf numFmtId="0" fontId="89" fillId="33" borderId="0" xfId="0" applyFont="1" applyFill="1" applyAlignment="1" applyProtection="1">
      <alignment horizontal="center" vertical="center" wrapText="1"/>
      <protection locked="0"/>
    </xf>
    <xf numFmtId="0" fontId="88" fillId="33" borderId="0" xfId="0" applyFont="1" applyFill="1" applyAlignment="1" applyProtection="1">
      <alignment horizontal="left" vertical="center" wrapText="1"/>
      <protection locked="0"/>
    </xf>
    <xf numFmtId="164" fontId="89" fillId="33" borderId="0" xfId="0" applyNumberFormat="1" applyFont="1" applyFill="1" applyAlignment="1" applyProtection="1">
      <alignment horizontal="left" vertical="center" wrapText="1"/>
      <protection locked="0"/>
    </xf>
    <xf numFmtId="0" fontId="87" fillId="33" borderId="0" xfId="0" applyFont="1" applyFill="1" applyAlignment="1" applyProtection="1">
      <alignment horizontal="center" vertical="center" wrapText="1"/>
      <protection locked="0"/>
    </xf>
    <xf numFmtId="164" fontId="87" fillId="33" borderId="0" xfId="0" applyNumberFormat="1" applyFont="1" applyFill="1" applyAlignment="1" applyProtection="1">
      <alignment horizontal="left" vertical="center" wrapText="1"/>
      <protection locked="0"/>
    </xf>
    <xf numFmtId="164" fontId="89" fillId="0" borderId="0" xfId="0" applyNumberFormat="1" applyFont="1" applyFill="1" applyAlignment="1" applyProtection="1">
      <alignment horizontal="left" vertical="top" wrapText="1"/>
      <protection locked="0"/>
    </xf>
    <xf numFmtId="0" fontId="89" fillId="0" borderId="0" xfId="0" applyFont="1" applyFill="1" applyAlignment="1" applyProtection="1">
      <alignment horizontal="center" vertical="top" wrapText="1"/>
      <protection locked="0"/>
    </xf>
    <xf numFmtId="0" fontId="87" fillId="0" borderId="0" xfId="0" applyFont="1" applyFill="1" applyAlignment="1" applyProtection="1">
      <alignment horizontal="left" vertical="top" wrapText="1"/>
      <protection locked="0"/>
    </xf>
    <xf numFmtId="0" fontId="89" fillId="0" borderId="0" xfId="0" applyFont="1" applyFill="1" applyAlignment="1" applyProtection="1">
      <alignment horizontal="center" vertical="center" wrapText="1"/>
      <protection locked="0"/>
    </xf>
    <xf numFmtId="0" fontId="88" fillId="0" borderId="0" xfId="0" applyFont="1" applyFill="1" applyAlignment="1" applyProtection="1">
      <alignment horizontal="left" vertical="top" wrapText="1"/>
      <protection locked="0"/>
    </xf>
    <xf numFmtId="164" fontId="88" fillId="0" borderId="10" xfId="0" applyNumberFormat="1" applyFont="1" applyFill="1" applyBorder="1" applyAlignment="1" applyProtection="1">
      <alignment horizontal="right" vertical="top" wrapText="1"/>
      <protection locked="0"/>
    </xf>
    <xf numFmtId="0" fontId="88" fillId="0" borderId="0" xfId="0" applyFont="1" applyFill="1" applyAlignment="1" applyProtection="1">
      <alignment horizontal="left" vertical="top"/>
      <protection locked="0"/>
    </xf>
    <xf numFmtId="0" fontId="88" fillId="0" borderId="0" xfId="0" applyFont="1" applyFill="1" applyAlignment="1" applyProtection="1">
      <alignment horizontal="center" vertical="center" wrapText="1"/>
      <protection locked="0"/>
    </xf>
    <xf numFmtId="0" fontId="90" fillId="33" borderId="0" xfId="0" applyFont="1" applyFill="1" applyAlignment="1" applyProtection="1">
      <alignment horizontal="left" vertical="center" wrapText="1"/>
      <protection locked="0"/>
    </xf>
    <xf numFmtId="0" fontId="89" fillId="0" borderId="0" xfId="0" applyFont="1" applyFill="1" applyAlignment="1" applyProtection="1">
      <alignment horizontal="left" vertical="top" wrapText="1"/>
      <protection locked="0"/>
    </xf>
    <xf numFmtId="0" fontId="88" fillId="33" borderId="0" xfId="0" applyFont="1" applyFill="1" applyAlignment="1" applyProtection="1">
      <alignment horizontal="center" vertical="center" wrapText="1"/>
      <protection locked="0"/>
    </xf>
    <xf numFmtId="0" fontId="88" fillId="33" borderId="0" xfId="0" applyFont="1" applyFill="1" applyAlignment="1" applyProtection="1">
      <alignment horizontal="left" vertical="top" wrapText="1"/>
      <protection locked="0"/>
    </xf>
    <xf numFmtId="164" fontId="89" fillId="33" borderId="0" xfId="0" applyNumberFormat="1" applyFont="1" applyFill="1" applyAlignment="1" applyProtection="1">
      <alignment horizontal="left" vertical="top" wrapText="1"/>
      <protection locked="0"/>
    </xf>
    <xf numFmtId="0" fontId="89" fillId="33" borderId="0" xfId="0" applyFont="1" applyFill="1" applyAlignment="1" applyProtection="1">
      <alignment horizontal="center" vertical="top" wrapText="1"/>
      <protection locked="0"/>
    </xf>
    <xf numFmtId="0" fontId="88" fillId="34" borderId="10" xfId="0" applyFont="1" applyFill="1" applyBorder="1" applyAlignment="1" applyProtection="1">
      <alignment horizontal="left" vertical="top" wrapText="1"/>
      <protection locked="0"/>
    </xf>
    <xf numFmtId="165" fontId="88" fillId="33" borderId="12" xfId="0" applyNumberFormat="1" applyFont="1" applyFill="1" applyBorder="1" applyAlignment="1" applyProtection="1">
      <alignment horizontal="right" vertical="top" wrapText="1"/>
      <protection locked="0"/>
    </xf>
    <xf numFmtId="0" fontId="89" fillId="33" borderId="0" xfId="0" applyFont="1" applyFill="1" applyAlignment="1" applyProtection="1">
      <alignment horizontal="left" vertical="top" wrapText="1"/>
      <protection locked="0"/>
    </xf>
    <xf numFmtId="0" fontId="87" fillId="0" borderId="0" xfId="0" applyFont="1" applyFill="1" applyAlignment="1" applyProtection="1">
      <alignment horizontal="center" vertical="center" wrapText="1"/>
      <protection locked="0"/>
    </xf>
    <xf numFmtId="164" fontId="87" fillId="0" borderId="0" xfId="0" applyNumberFormat="1" applyFont="1" applyFill="1" applyAlignment="1" applyProtection="1">
      <alignment horizontal="left" vertical="top" wrapText="1"/>
      <protection locked="0"/>
    </xf>
    <xf numFmtId="0" fontId="87" fillId="0" borderId="0" xfId="0" applyFont="1" applyFill="1" applyAlignment="1" applyProtection="1">
      <alignment horizontal="center" vertical="top" wrapText="1"/>
      <protection locked="0"/>
    </xf>
    <xf numFmtId="164" fontId="89" fillId="0" borderId="0" xfId="0" applyNumberFormat="1" applyFont="1" applyFill="1" applyAlignment="1" applyProtection="1">
      <alignment horizontal="left" vertical="center" wrapText="1"/>
      <protection locked="0"/>
    </xf>
    <xf numFmtId="0" fontId="87" fillId="0" borderId="0" xfId="0" applyFont="1" applyFill="1" applyAlignment="1" applyProtection="1">
      <alignment horizontal="left" vertical="center" wrapText="1"/>
      <protection locked="0"/>
    </xf>
    <xf numFmtId="0" fontId="87" fillId="0" borderId="0" xfId="0" applyFont="1" applyFill="1" applyAlignment="1" applyProtection="1">
      <alignment vertical="center" wrapText="1"/>
      <protection locked="0"/>
    </xf>
    <xf numFmtId="0" fontId="88" fillId="0" borderId="0" xfId="0" applyFont="1" applyFill="1" applyAlignment="1" applyProtection="1">
      <alignment horizontal="left" vertical="center" wrapText="1"/>
      <protection locked="0"/>
    </xf>
    <xf numFmtId="164" fontId="88" fillId="0" borderId="10" xfId="0" applyNumberFormat="1" applyFont="1" applyFill="1" applyBorder="1" applyAlignment="1" applyProtection="1">
      <alignment horizontal="right" vertical="center" wrapText="1"/>
      <protection locked="0"/>
    </xf>
    <xf numFmtId="0" fontId="88" fillId="34" borderId="10" xfId="0" applyFont="1" applyFill="1" applyBorder="1" applyAlignment="1" applyProtection="1">
      <alignment horizontal="left" vertical="center" wrapText="1"/>
      <protection locked="0"/>
    </xf>
    <xf numFmtId="165" fontId="88" fillId="33" borderId="12" xfId="0" applyNumberFormat="1" applyFont="1" applyFill="1" applyBorder="1" applyAlignment="1" applyProtection="1">
      <alignment horizontal="right" vertical="center" wrapText="1"/>
      <protection locked="0"/>
    </xf>
    <xf numFmtId="164" fontId="88" fillId="34" borderId="10" xfId="80" applyNumberFormat="1" applyFont="1" applyFill="1" applyBorder="1" applyAlignment="1">
      <alignment horizontal="center" vertical="center" wrapText="1"/>
    </xf>
    <xf numFmtId="166" fontId="88" fillId="34" borderId="10" xfId="80" applyNumberFormat="1" applyFont="1" applyFill="1" applyBorder="1" applyAlignment="1">
      <alignment horizontal="center" vertical="center" wrapText="1"/>
    </xf>
    <xf numFmtId="0" fontId="91" fillId="0" borderId="0" xfId="0" applyFont="1" applyFill="1" applyAlignment="1" applyProtection="1">
      <alignment horizontal="center" vertical="center" wrapText="1"/>
      <protection locked="0"/>
    </xf>
    <xf numFmtId="164" fontId="87" fillId="0" borderId="0" xfId="0" applyNumberFormat="1" applyFont="1" applyFill="1" applyAlignment="1" applyProtection="1">
      <alignment horizontal="left" vertical="center" wrapText="1"/>
      <protection locked="0"/>
    </xf>
    <xf numFmtId="0" fontId="89" fillId="33" borderId="0" xfId="0" applyFont="1" applyFill="1" applyAlignment="1" applyProtection="1">
      <alignment horizontal="left" vertical="center" wrapText="1"/>
      <protection locked="0"/>
    </xf>
    <xf numFmtId="164" fontId="88" fillId="33" borderId="10" xfId="0" applyNumberFormat="1" applyFont="1" applyFill="1" applyBorder="1" applyAlignment="1" applyProtection="1">
      <alignment horizontal="right" vertical="center" wrapText="1"/>
      <protection locked="0"/>
    </xf>
    <xf numFmtId="0" fontId="92" fillId="33" borderId="0" xfId="0" applyFont="1" applyFill="1" applyAlignment="1" applyProtection="1">
      <alignment horizontal="left" vertical="center" wrapText="1"/>
      <protection locked="0"/>
    </xf>
    <xf numFmtId="168" fontId="89" fillId="33" borderId="0" xfId="0" applyNumberFormat="1" applyFont="1" applyFill="1" applyAlignment="1" applyProtection="1">
      <alignment horizontal="right" vertical="center" wrapText="1"/>
      <protection locked="0"/>
    </xf>
    <xf numFmtId="0" fontId="89" fillId="33" borderId="0" xfId="0" applyFont="1" applyFill="1" applyAlignment="1" applyProtection="1">
      <alignment horizontal="left" vertical="center" wrapText="1"/>
      <protection locked="0"/>
    </xf>
    <xf numFmtId="0" fontId="89" fillId="0" borderId="0" xfId="0" applyFont="1" applyFill="1" applyAlignment="1" applyProtection="1">
      <alignment horizontal="left" vertical="center" wrapText="1"/>
      <protection locked="0"/>
    </xf>
    <xf numFmtId="0" fontId="92" fillId="0" borderId="0" xfId="0" applyFont="1" applyFill="1" applyAlignment="1" applyProtection="1">
      <alignment horizontal="left" vertical="top" wrapText="1"/>
      <protection locked="0"/>
    </xf>
    <xf numFmtId="0" fontId="84" fillId="35" borderId="10" xfId="73" applyFont="1" applyFill="1" applyBorder="1" applyAlignment="1" applyProtection="1">
      <alignment horizontal="left" vertical="top" wrapText="1"/>
      <protection locked="0"/>
    </xf>
    <xf numFmtId="0" fontId="88" fillId="34" borderId="13" xfId="0" applyFont="1" applyFill="1" applyBorder="1" applyAlignment="1" applyProtection="1">
      <alignment horizontal="center" vertical="center" wrapText="1"/>
      <protection locked="0"/>
    </xf>
    <xf numFmtId="167" fontId="88" fillId="34" borderId="13" xfId="42" applyNumberFormat="1" applyFont="1" applyFill="1" applyBorder="1" applyAlignment="1" applyProtection="1">
      <alignment horizontal="center" vertical="center" wrapText="1"/>
      <protection locked="0"/>
    </xf>
    <xf numFmtId="0" fontId="88" fillId="34"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9" fillId="0" borderId="14" xfId="0" applyFont="1" applyFill="1" applyBorder="1" applyAlignment="1" applyProtection="1">
      <alignment horizontal="center" vertical="center" wrapText="1"/>
      <protection locked="0"/>
    </xf>
    <xf numFmtId="0" fontId="89" fillId="0" borderId="14" xfId="0" applyFont="1" applyFill="1" applyBorder="1" applyAlignment="1" applyProtection="1">
      <alignment horizontal="left" vertical="center" wrapText="1"/>
      <protection locked="0"/>
    </xf>
    <xf numFmtId="167" fontId="89" fillId="0" borderId="14" xfId="42" applyNumberFormat="1" applyFont="1" applyFill="1" applyBorder="1" applyAlignment="1" applyProtection="1">
      <alignment horizontal="center" vertical="center" wrapText="1"/>
      <protection locked="0"/>
    </xf>
    <xf numFmtId="0" fontId="89" fillId="0" borderId="14" xfId="0" applyFont="1" applyFill="1" applyBorder="1" applyAlignment="1">
      <alignment horizontal="center" vertical="center" wrapText="1"/>
    </xf>
    <xf numFmtId="166" fontId="88" fillId="0" borderId="10" xfId="80" applyNumberFormat="1" applyFont="1" applyFill="1" applyBorder="1" applyAlignment="1">
      <alignment horizontal="center" vertical="center" wrapText="1"/>
    </xf>
    <xf numFmtId="3" fontId="93" fillId="36" borderId="14"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3" fontId="9" fillId="36" borderId="14" xfId="0" applyNumberFormat="1" applyFont="1" applyFill="1" applyBorder="1" applyAlignment="1" applyProtection="1">
      <alignment horizontal="center" vertical="center" wrapText="1"/>
      <protection/>
    </xf>
    <xf numFmtId="165" fontId="89" fillId="0" borderId="10" xfId="80" applyNumberFormat="1" applyFont="1" applyFill="1" applyBorder="1" applyAlignment="1">
      <alignment horizontal="right" vertical="center" wrapText="1"/>
    </xf>
    <xf numFmtId="165" fontId="89" fillId="0" borderId="10" xfId="0" applyNumberFormat="1" applyFont="1" applyFill="1" applyBorder="1" applyAlignment="1" applyProtection="1">
      <alignment horizontal="right" vertical="center" wrapText="1"/>
      <protection locked="0"/>
    </xf>
    <xf numFmtId="165" fontId="89" fillId="33" borderId="14" xfId="0" applyNumberFormat="1" applyFont="1" applyFill="1" applyBorder="1" applyAlignment="1" applyProtection="1">
      <alignment horizontal="right" vertical="center" wrapText="1"/>
      <protection locked="0"/>
    </xf>
    <xf numFmtId="3" fontId="9" fillId="36" borderId="16" xfId="0" applyNumberFormat="1" applyFont="1" applyFill="1" applyBorder="1" applyAlignment="1" applyProtection="1">
      <alignment horizontal="center" vertical="center" wrapText="1"/>
      <protection/>
    </xf>
    <xf numFmtId="3" fontId="9" fillId="36" borderId="17" xfId="0" applyNumberFormat="1" applyFont="1" applyFill="1" applyBorder="1" applyAlignment="1">
      <alignment horizontal="center" vertical="center" wrapText="1"/>
    </xf>
    <xf numFmtId="3" fontId="9" fillId="36" borderId="17" xfId="0" applyNumberFormat="1" applyFont="1" applyFill="1" applyBorder="1" applyAlignment="1" applyProtection="1">
      <alignment horizontal="center" vertical="center" wrapText="1"/>
      <protection/>
    </xf>
    <xf numFmtId="0" fontId="88" fillId="0" borderId="13" xfId="0" applyFont="1" applyFill="1" applyBorder="1" applyAlignment="1">
      <alignment horizontal="left" vertical="center" wrapText="1"/>
    </xf>
    <xf numFmtId="165" fontId="89" fillId="0" borderId="13" xfId="80" applyNumberFormat="1" applyFont="1" applyFill="1" applyBorder="1" applyAlignment="1">
      <alignment horizontal="right" vertical="center" wrapText="1"/>
    </xf>
    <xf numFmtId="3" fontId="9" fillId="36" borderId="14" xfId="0" applyNumberFormat="1" applyFont="1" applyFill="1" applyBorder="1" applyAlignment="1">
      <alignment horizontal="center" vertical="center" wrapText="1"/>
    </xf>
    <xf numFmtId="0" fontId="88" fillId="0" borderId="14" xfId="0" applyFont="1" applyFill="1" applyBorder="1" applyAlignment="1">
      <alignment horizontal="left" vertical="center" wrapText="1"/>
    </xf>
    <xf numFmtId="165" fontId="89" fillId="0" borderId="14" xfId="80" applyNumberFormat="1" applyFont="1" applyFill="1" applyBorder="1" applyAlignment="1">
      <alignment horizontal="right" vertical="center" wrapText="1"/>
    </xf>
    <xf numFmtId="3" fontId="9" fillId="36" borderId="16" xfId="0" applyNumberFormat="1" applyFont="1" applyFill="1" applyBorder="1" applyAlignment="1">
      <alignment horizontal="center" vertical="center" wrapText="1"/>
    </xf>
    <xf numFmtId="3" fontId="86" fillId="34" borderId="10" xfId="73" applyNumberFormat="1" applyFont="1" applyFill="1" applyBorder="1" applyAlignment="1" applyProtection="1">
      <alignment horizontal="center" vertical="top" wrapText="1"/>
      <protection locked="0"/>
    </xf>
    <xf numFmtId="49" fontId="84" fillId="35" borderId="10" xfId="73" applyNumberFormat="1" applyFont="1" applyFill="1" applyBorder="1" applyAlignment="1" applyProtection="1">
      <alignment horizontal="left" vertical="top" wrapText="1"/>
      <protection locked="0"/>
    </xf>
    <xf numFmtId="49" fontId="84" fillId="35" borderId="11" xfId="73" applyNumberFormat="1" applyFont="1" applyFill="1" applyBorder="1" applyAlignment="1" applyProtection="1">
      <alignment horizontal="left" vertical="top" wrapText="1"/>
      <protection locked="0"/>
    </xf>
    <xf numFmtId="3" fontId="84" fillId="35" borderId="10" xfId="73" applyNumberFormat="1" applyFont="1" applyFill="1" applyBorder="1" applyAlignment="1" applyProtection="1">
      <alignment horizontal="right" vertical="top" wrapText="1"/>
      <protection locked="0"/>
    </xf>
    <xf numFmtId="0" fontId="88" fillId="0" borderId="16" xfId="0" applyFont="1" applyFill="1" applyBorder="1" applyAlignment="1">
      <alignment horizontal="left" vertical="center" wrapText="1"/>
    </xf>
    <xf numFmtId="0" fontId="89" fillId="33" borderId="0" xfId="0" applyFont="1" applyFill="1" applyAlignment="1" applyProtection="1">
      <alignment horizontal="left" vertical="center" wrapText="1"/>
      <protection locked="0"/>
    </xf>
    <xf numFmtId="0" fontId="89" fillId="0" borderId="0" xfId="0" applyFont="1" applyFill="1" applyAlignment="1" applyProtection="1">
      <alignment horizontal="left" vertical="center" wrapText="1"/>
      <protection locked="0"/>
    </xf>
    <xf numFmtId="0" fontId="89" fillId="33" borderId="0" xfId="0" applyFont="1" applyFill="1" applyAlignment="1" applyProtection="1">
      <alignment horizontal="left" vertical="center" wrapText="1"/>
      <protection locked="0"/>
    </xf>
    <xf numFmtId="0" fontId="89" fillId="0" borderId="0" xfId="0" applyFont="1" applyFill="1" applyAlignment="1" applyProtection="1">
      <alignment horizontal="left" vertical="center" wrapText="1"/>
      <protection locked="0"/>
    </xf>
    <xf numFmtId="0" fontId="89" fillId="0" borderId="14" xfId="0" applyFont="1" applyFill="1" applyBorder="1" applyAlignment="1" applyProtection="1">
      <alignment horizontal="left" vertical="top" wrapText="1"/>
      <protection locked="0"/>
    </xf>
    <xf numFmtId="164" fontId="88" fillId="34" borderId="13" xfId="80" applyNumberFormat="1" applyFont="1" applyFill="1" applyBorder="1" applyAlignment="1">
      <alignment horizontal="center" vertical="center" wrapText="1"/>
    </xf>
    <xf numFmtId="166" fontId="88" fillId="34" borderId="13" xfId="80" applyNumberFormat="1" applyFont="1" applyFill="1" applyBorder="1" applyAlignment="1">
      <alignment horizontal="center" vertical="center" wrapText="1"/>
    </xf>
    <xf numFmtId="166" fontId="88" fillId="37" borderId="14" xfId="80" applyNumberFormat="1" applyFont="1" applyFill="1" applyBorder="1" applyAlignment="1">
      <alignment horizontal="center" vertical="center" wrapText="1"/>
    </xf>
    <xf numFmtId="0" fontId="89" fillId="37" borderId="14" xfId="0" applyFont="1" applyFill="1" applyBorder="1" applyAlignment="1" applyProtection="1">
      <alignment horizontal="center" vertical="center" wrapText="1"/>
      <protection locked="0"/>
    </xf>
    <xf numFmtId="165" fontId="89" fillId="0" borderId="14" xfId="0" applyNumberFormat="1" applyFont="1" applyFill="1" applyBorder="1" applyAlignment="1" applyProtection="1">
      <alignment horizontal="right" vertical="center" wrapText="1"/>
      <protection locked="0"/>
    </xf>
    <xf numFmtId="0" fontId="91" fillId="36" borderId="0" xfId="0" applyFont="1" applyFill="1" applyBorder="1" applyAlignment="1" applyProtection="1">
      <alignment horizontal="center" vertical="center" wrapText="1"/>
      <protection locked="0"/>
    </xf>
    <xf numFmtId="0" fontId="9" fillId="0" borderId="15" xfId="0" applyFont="1" applyFill="1" applyBorder="1" applyAlignment="1">
      <alignment horizontal="left" vertical="top" wrapText="1"/>
    </xf>
    <xf numFmtId="167" fontId="88" fillId="34" borderId="18" xfId="42" applyNumberFormat="1" applyFont="1" applyFill="1" applyBorder="1" applyAlignment="1" applyProtection="1">
      <alignment horizontal="center" vertical="center" wrapText="1"/>
      <protection locked="0"/>
    </xf>
    <xf numFmtId="0" fontId="9" fillId="0" borderId="14" xfId="0" applyFont="1" applyFill="1" applyBorder="1" applyAlignment="1">
      <alignment horizontal="left" vertical="center" wrapText="1"/>
    </xf>
    <xf numFmtId="0" fontId="11" fillId="0" borderId="14" xfId="0" applyFont="1" applyFill="1" applyBorder="1" applyAlignment="1" applyProtection="1">
      <alignment horizontal="center" vertical="center" wrapText="1"/>
      <protection locked="0"/>
    </xf>
    <xf numFmtId="0" fontId="94" fillId="38" borderId="14" xfId="0" applyFont="1" applyFill="1" applyBorder="1" applyAlignment="1">
      <alignment horizontal="center" vertical="center"/>
    </xf>
    <xf numFmtId="0" fontId="94" fillId="38" borderId="17"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11" fillId="0" borderId="0" xfId="0" applyFont="1" applyFill="1" applyAlignment="1" applyProtection="1">
      <alignment horizontal="left" vertical="top" wrapText="1"/>
      <protection locked="0"/>
    </xf>
    <xf numFmtId="0" fontId="95" fillId="0" borderId="0" xfId="0" applyFont="1" applyFill="1" applyBorder="1" applyAlignment="1" applyProtection="1">
      <alignment horizontal="center" vertical="top" wrapText="1"/>
      <protection locked="0"/>
    </xf>
    <xf numFmtId="0" fontId="95" fillId="0" borderId="0" xfId="0" applyFont="1" applyFill="1" applyBorder="1" applyAlignment="1" applyProtection="1">
      <alignment horizontal="left" vertical="top" wrapText="1"/>
      <protection locked="0"/>
    </xf>
    <xf numFmtId="0" fontId="94" fillId="39" borderId="14" xfId="0" applyFont="1" applyFill="1" applyBorder="1" applyAlignment="1" applyProtection="1">
      <alignment horizontal="center" vertical="center" wrapText="1"/>
      <protection locked="0"/>
    </xf>
    <xf numFmtId="1" fontId="94" fillId="39" borderId="14" xfId="0" applyNumberFormat="1" applyFont="1" applyFill="1" applyBorder="1" applyAlignment="1" applyProtection="1">
      <alignment horizontal="center" vertical="center" wrapText="1"/>
      <protection locked="0"/>
    </xf>
    <xf numFmtId="2" fontId="95" fillId="0" borderId="14" xfId="0" applyNumberFormat="1" applyFont="1" applyFill="1" applyBorder="1" applyAlignment="1" applyProtection="1">
      <alignment horizontal="right" vertical="center" wrapText="1"/>
      <protection locked="0"/>
    </xf>
    <xf numFmtId="3" fontId="10" fillId="39" borderId="14" xfId="0" applyNumberFormat="1" applyFont="1" applyFill="1" applyBorder="1" applyAlignment="1" applyProtection="1">
      <alignment horizontal="center" vertical="center" wrapText="1"/>
      <protection locked="0"/>
    </xf>
    <xf numFmtId="0" fontId="10" fillId="39" borderId="14" xfId="0" applyFont="1" applyFill="1" applyBorder="1" applyAlignment="1" applyProtection="1">
      <alignment horizontal="center" vertical="center" wrapText="1"/>
      <protection locked="0"/>
    </xf>
    <xf numFmtId="44" fontId="95" fillId="39" borderId="14" xfId="0" applyNumberFormat="1" applyFont="1" applyFill="1" applyBorder="1" applyAlignment="1" applyProtection="1">
      <alignment horizontal="left" vertical="center" wrapText="1"/>
      <protection locked="0"/>
    </xf>
    <xf numFmtId="0" fontId="95" fillId="35" borderId="14" xfId="0" applyFont="1" applyFill="1" applyBorder="1" applyAlignment="1" applyProtection="1">
      <alignment horizontal="center" vertical="center" wrapText="1"/>
      <protection locked="0"/>
    </xf>
    <xf numFmtId="0" fontId="84" fillId="0" borderId="0" xfId="73" applyFont="1" applyFill="1" applyAlignment="1" applyProtection="1">
      <alignment horizontal="left" vertical="top" wrapText="1"/>
      <protection locked="0"/>
    </xf>
    <xf numFmtId="0" fontId="86" fillId="40" borderId="10" xfId="73" applyFont="1" applyFill="1" applyBorder="1" applyAlignment="1" applyProtection="1">
      <alignment horizontal="center" vertical="top" wrapText="1"/>
      <protection locked="0"/>
    </xf>
    <xf numFmtId="0" fontId="84" fillId="35" borderId="10" xfId="73" applyFont="1" applyFill="1" applyBorder="1" applyAlignment="1" applyProtection="1">
      <alignment horizontal="center" vertical="top" wrapText="1"/>
      <protection locked="0"/>
    </xf>
    <xf numFmtId="0" fontId="93" fillId="36" borderId="14" xfId="0" applyFont="1" applyFill="1" applyBorder="1" applyAlignment="1">
      <alignment horizontal="left" vertical="top" wrapText="1"/>
    </xf>
    <xf numFmtId="0" fontId="9" fillId="36" borderId="14" xfId="0" applyFont="1" applyFill="1" applyBorder="1" applyAlignment="1" applyProtection="1">
      <alignment horizontal="center" vertical="center" wrapText="1"/>
      <protection locked="0"/>
    </xf>
    <xf numFmtId="3" fontId="96" fillId="36" borderId="14" xfId="0" applyNumberFormat="1" applyFont="1" applyFill="1" applyBorder="1" applyAlignment="1">
      <alignment horizontal="center" vertical="center" wrapText="1"/>
    </xf>
    <xf numFmtId="0" fontId="53" fillId="36" borderId="14" xfId="0" applyFont="1" applyFill="1" applyBorder="1" applyAlignment="1" applyProtection="1">
      <alignment horizontal="center" vertical="center" wrapText="1"/>
      <protection locked="0"/>
    </xf>
    <xf numFmtId="166" fontId="88" fillId="0" borderId="14" xfId="80" applyNumberFormat="1" applyFont="1" applyFill="1" applyBorder="1" applyAlignment="1">
      <alignment horizontal="center" vertical="center" wrapText="1"/>
    </xf>
    <xf numFmtId="165" fontId="97" fillId="0" borderId="0" xfId="73" applyNumberFormat="1" applyFont="1" applyFill="1" applyAlignment="1" applyProtection="1">
      <alignment horizontal="left" vertical="top" wrapText="1"/>
      <protection locked="0"/>
    </xf>
    <xf numFmtId="0" fontId="84" fillId="0" borderId="0" xfId="73" applyFont="1" applyFill="1" applyAlignment="1" applyProtection="1">
      <alignment horizontal="left" vertical="top" wrapText="1"/>
      <protection locked="0"/>
    </xf>
    <xf numFmtId="0" fontId="89" fillId="33" borderId="0" xfId="0" applyFont="1" applyFill="1" applyAlignment="1" applyProtection="1">
      <alignment horizontal="left" vertical="center" wrapText="1"/>
      <protection locked="0"/>
    </xf>
    <xf numFmtId="0" fontId="95" fillId="41" borderId="20" xfId="0" applyFont="1" applyFill="1" applyBorder="1" applyAlignment="1">
      <alignment horizontal="left" vertical="top" wrapText="1"/>
    </xf>
    <xf numFmtId="0" fontId="84" fillId="0" borderId="14" xfId="0" applyFont="1" applyFill="1" applyBorder="1" applyAlignment="1" applyProtection="1">
      <alignment horizontal="center" vertical="center" wrapText="1"/>
      <protection locked="0"/>
    </xf>
    <xf numFmtId="1" fontId="13" fillId="36" borderId="14" xfId="0" applyNumberFormat="1" applyFont="1" applyFill="1" applyBorder="1" applyAlignment="1">
      <alignment horizontal="center" vertical="center" wrapText="1"/>
    </xf>
    <xf numFmtId="0" fontId="13" fillId="42" borderId="14" xfId="0" applyFont="1" applyFill="1" applyBorder="1" applyAlignment="1">
      <alignment horizontal="center" vertical="center" wrapText="1"/>
    </xf>
    <xf numFmtId="0" fontId="98" fillId="36" borderId="14" xfId="0" applyFont="1" applyFill="1" applyBorder="1" applyAlignment="1">
      <alignment horizontal="left" vertical="center" wrapText="1"/>
    </xf>
    <xf numFmtId="0" fontId="98" fillId="36" borderId="14" xfId="0" applyFont="1" applyFill="1" applyBorder="1" applyAlignment="1">
      <alignment vertical="center" wrapText="1"/>
    </xf>
    <xf numFmtId="0" fontId="84" fillId="0" borderId="14" xfId="0" applyFont="1" applyFill="1" applyBorder="1" applyAlignment="1" applyProtection="1">
      <alignment horizontal="left" vertical="center" wrapText="1"/>
      <protection locked="0"/>
    </xf>
    <xf numFmtId="167" fontId="84" fillId="0" borderId="14" xfId="42" applyNumberFormat="1" applyFont="1" applyFill="1" applyBorder="1" applyAlignment="1" applyProtection="1">
      <alignment horizontal="center" vertical="center" wrapText="1"/>
      <protection locked="0"/>
    </xf>
    <xf numFmtId="0" fontId="84" fillId="0" borderId="14" xfId="0" applyFont="1" applyFill="1" applyBorder="1" applyAlignment="1">
      <alignment horizontal="center" vertical="center" wrapText="1"/>
    </xf>
    <xf numFmtId="0" fontId="89" fillId="0" borderId="11" xfId="80" applyFont="1" applyFill="1" applyBorder="1" applyAlignment="1">
      <alignment horizontal="center" vertical="center" wrapText="1"/>
    </xf>
    <xf numFmtId="3" fontId="93" fillId="36" borderId="10" xfId="0" applyNumberFormat="1" applyFont="1" applyFill="1" applyBorder="1" applyAlignment="1">
      <alignment horizontal="center" vertical="center" wrapText="1"/>
    </xf>
    <xf numFmtId="3" fontId="9" fillId="36" borderId="10"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left" vertical="center" wrapText="1"/>
      <protection locked="0"/>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3" fontId="13" fillId="36" borderId="14" xfId="81" applyNumberFormat="1" applyFont="1" applyFill="1" applyBorder="1" applyAlignment="1">
      <alignment horizontal="center" vertical="center" wrapText="1"/>
      <protection/>
    </xf>
    <xf numFmtId="1" fontId="13" fillId="0" borderId="14" xfId="0" applyNumberFormat="1" applyFont="1" applyFill="1" applyBorder="1" applyAlignment="1" applyProtection="1">
      <alignment horizontal="center" vertical="center" wrapText="1"/>
      <protection locked="0"/>
    </xf>
    <xf numFmtId="165" fontId="89" fillId="0" borderId="21" xfId="80" applyNumberFormat="1" applyFont="1" applyFill="1" applyBorder="1" applyAlignment="1">
      <alignment horizontal="right" vertical="center" wrapText="1"/>
    </xf>
    <xf numFmtId="165" fontId="89" fillId="0" borderId="22" xfId="80" applyNumberFormat="1" applyFont="1" applyFill="1" applyBorder="1" applyAlignment="1">
      <alignment horizontal="right" vertical="center" wrapText="1"/>
    </xf>
    <xf numFmtId="0" fontId="89" fillId="0" borderId="13" xfId="80" applyFont="1" applyFill="1" applyBorder="1" applyAlignment="1">
      <alignment horizontal="center" vertical="center" wrapText="1"/>
    </xf>
    <xf numFmtId="0" fontId="9" fillId="0" borderId="19" xfId="0" applyFont="1" applyFill="1" applyBorder="1" applyAlignment="1">
      <alignment horizontal="left" vertical="center" wrapText="1"/>
    </xf>
    <xf numFmtId="3" fontId="93" fillId="36" borderId="17" xfId="0" applyNumberFormat="1" applyFont="1" applyFill="1" applyBorder="1" applyAlignment="1">
      <alignment horizontal="center" vertical="center" wrapText="1"/>
    </xf>
    <xf numFmtId="166" fontId="88" fillId="0" borderId="13" xfId="80" applyNumberFormat="1" applyFont="1" applyFill="1" applyBorder="1" applyAlignment="1">
      <alignment horizontal="center" vertical="center" wrapText="1"/>
    </xf>
    <xf numFmtId="165" fontId="89" fillId="0" borderId="13" xfId="0" applyNumberFormat="1" applyFont="1" applyFill="1" applyBorder="1" applyAlignment="1" applyProtection="1">
      <alignment horizontal="right" vertical="center" wrapText="1"/>
      <protection locked="0"/>
    </xf>
    <xf numFmtId="0" fontId="89" fillId="0" borderId="14" xfId="80" applyFont="1" applyFill="1" applyBorder="1" applyAlignment="1">
      <alignment horizontal="center" vertical="center" wrapText="1"/>
    </xf>
    <xf numFmtId="165" fontId="89" fillId="0" borderId="23" xfId="80" applyNumberFormat="1" applyFont="1" applyFill="1" applyBorder="1" applyAlignment="1">
      <alignment horizontal="right" vertical="center" wrapText="1"/>
    </xf>
    <xf numFmtId="165" fontId="89" fillId="0" borderId="24" xfId="0" applyNumberFormat="1" applyFont="1" applyFill="1" applyBorder="1" applyAlignment="1" applyProtection="1">
      <alignment horizontal="right" vertical="center" wrapText="1"/>
      <protection locked="0"/>
    </xf>
    <xf numFmtId="0" fontId="89" fillId="0" borderId="16" xfId="80" applyFont="1" applyFill="1" applyBorder="1" applyAlignment="1">
      <alignment horizontal="center" vertical="center" wrapText="1"/>
    </xf>
    <xf numFmtId="0" fontId="9" fillId="0" borderId="16" xfId="0" applyFont="1" applyFill="1" applyBorder="1" applyAlignment="1">
      <alignment horizontal="left" vertical="center" wrapText="1"/>
    </xf>
    <xf numFmtId="3" fontId="93" fillId="36" borderId="16" xfId="0" applyNumberFormat="1" applyFont="1" applyFill="1" applyBorder="1" applyAlignment="1">
      <alignment horizontal="center" vertical="center" wrapText="1"/>
    </xf>
    <xf numFmtId="166" fontId="88" fillId="0" borderId="16" xfId="80" applyNumberFormat="1" applyFont="1" applyFill="1" applyBorder="1" applyAlignment="1">
      <alignment horizontal="center" vertical="center" wrapText="1"/>
    </xf>
    <xf numFmtId="0" fontId="89" fillId="0" borderId="17" xfId="0" applyFont="1" applyFill="1" applyBorder="1" applyAlignment="1" applyProtection="1">
      <alignment horizontal="center" vertical="center" wrapText="1"/>
      <protection locked="0"/>
    </xf>
    <xf numFmtId="0" fontId="89" fillId="0" borderId="17" xfId="0" applyFont="1" applyFill="1" applyBorder="1" applyAlignment="1" applyProtection="1">
      <alignment horizontal="left" vertical="center" wrapText="1"/>
      <protection locked="0"/>
    </xf>
    <xf numFmtId="167" fontId="89" fillId="0" borderId="17" xfId="42" applyNumberFormat="1" applyFont="1" applyFill="1" applyBorder="1" applyAlignment="1" applyProtection="1">
      <alignment horizontal="center" vertical="center" wrapText="1"/>
      <protection locked="0"/>
    </xf>
    <xf numFmtId="0" fontId="89" fillId="0" borderId="17" xfId="0" applyFont="1" applyFill="1" applyBorder="1" applyAlignment="1">
      <alignment horizontal="center" vertical="center" wrapText="1"/>
    </xf>
    <xf numFmtId="0" fontId="88" fillId="0" borderId="17" xfId="0" applyFont="1" applyFill="1" applyBorder="1" applyAlignment="1">
      <alignment horizontal="center" vertical="center" wrapText="1"/>
    </xf>
    <xf numFmtId="165" fontId="89" fillId="33" borderId="17" xfId="0" applyNumberFormat="1" applyFont="1" applyFill="1" applyBorder="1" applyAlignment="1" applyProtection="1">
      <alignment horizontal="right" vertical="center" wrapText="1"/>
      <protection locked="0"/>
    </xf>
    <xf numFmtId="0" fontId="0" fillId="0" borderId="25" xfId="0" applyBorder="1" applyAlignment="1">
      <alignment/>
    </xf>
    <xf numFmtId="0" fontId="89" fillId="0" borderId="26" xfId="80" applyFont="1" applyFill="1" applyBorder="1" applyAlignment="1">
      <alignment horizontal="center" vertical="center" wrapText="1"/>
    </xf>
    <xf numFmtId="0" fontId="93" fillId="36" borderId="17" xfId="0" applyFont="1" applyFill="1" applyBorder="1" applyAlignment="1">
      <alignment horizontal="left" vertical="top" wrapText="1"/>
    </xf>
    <xf numFmtId="0" fontId="9" fillId="36" borderId="17" xfId="0" applyFont="1" applyFill="1" applyBorder="1" applyAlignment="1" applyProtection="1">
      <alignment horizontal="center" vertical="center" wrapText="1"/>
      <protection locked="0"/>
    </xf>
    <xf numFmtId="166" fontId="88" fillId="0" borderId="26" xfId="80" applyNumberFormat="1" applyFont="1" applyFill="1" applyBorder="1" applyAlignment="1">
      <alignment horizontal="center" vertical="center" wrapText="1"/>
    </xf>
    <xf numFmtId="165" fontId="89" fillId="0" borderId="27" xfId="0" applyNumberFormat="1" applyFont="1" applyFill="1" applyBorder="1" applyAlignment="1" applyProtection="1">
      <alignment horizontal="right" vertical="center" wrapText="1"/>
      <protection locked="0"/>
    </xf>
    <xf numFmtId="3" fontId="96" fillId="36" borderId="17" xfId="0" applyNumberFormat="1" applyFont="1" applyFill="1" applyBorder="1" applyAlignment="1">
      <alignment horizontal="center" vertical="center" wrapText="1"/>
    </xf>
    <xf numFmtId="0" fontId="53" fillId="36" borderId="17" xfId="0" applyFont="1" applyFill="1" applyBorder="1" applyAlignment="1" applyProtection="1">
      <alignment horizontal="center" vertical="center" wrapText="1"/>
      <protection locked="0"/>
    </xf>
    <xf numFmtId="166" fontId="88" fillId="0" borderId="28" xfId="80" applyNumberFormat="1" applyFont="1" applyFill="1" applyBorder="1" applyAlignment="1">
      <alignment horizontal="center" vertical="center" wrapText="1"/>
    </xf>
    <xf numFmtId="166" fontId="88" fillId="0" borderId="15" xfId="80" applyNumberFormat="1" applyFont="1" applyFill="1" applyBorder="1" applyAlignment="1">
      <alignment horizontal="center" vertical="center" wrapText="1"/>
    </xf>
    <xf numFmtId="165" fontId="89" fillId="0" borderId="22" xfId="0" applyNumberFormat="1" applyFont="1" applyFill="1" applyBorder="1" applyAlignment="1" applyProtection="1">
      <alignment horizontal="right" vertical="center" wrapText="1"/>
      <protection locked="0"/>
    </xf>
    <xf numFmtId="0" fontId="95" fillId="41" borderId="15" xfId="0" applyFont="1" applyFill="1" applyBorder="1" applyAlignment="1">
      <alignment horizontal="left" vertical="top" wrapText="1"/>
    </xf>
    <xf numFmtId="0" fontId="95" fillId="41" borderId="29" xfId="0" applyFont="1" applyFill="1" applyBorder="1" applyAlignment="1">
      <alignment horizontal="left" vertical="top" wrapText="1"/>
    </xf>
    <xf numFmtId="0" fontId="95" fillId="41" borderId="20" xfId="0" applyFont="1" applyFill="1" applyBorder="1" applyAlignment="1">
      <alignment horizontal="left" vertical="top" wrapText="1"/>
    </xf>
    <xf numFmtId="0" fontId="9" fillId="0" borderId="30" xfId="0" applyFont="1" applyFill="1" applyBorder="1" applyAlignment="1">
      <alignment horizontal="left" vertical="center" wrapText="1"/>
    </xf>
    <xf numFmtId="3" fontId="9" fillId="36" borderId="30" xfId="0" applyNumberFormat="1" applyFont="1" applyFill="1" applyBorder="1" applyAlignment="1">
      <alignment horizontal="center" vertical="center" wrapText="1"/>
    </xf>
    <xf numFmtId="3" fontId="9" fillId="36" borderId="30" xfId="0" applyNumberFormat="1" applyFont="1" applyFill="1" applyBorder="1" applyAlignment="1" applyProtection="1">
      <alignment horizontal="center" vertical="center" wrapText="1"/>
      <protection/>
    </xf>
    <xf numFmtId="0" fontId="88" fillId="0" borderId="30" xfId="0" applyFont="1" applyFill="1" applyBorder="1" applyAlignment="1">
      <alignment horizontal="left" vertical="center" wrapText="1"/>
    </xf>
    <xf numFmtId="165" fontId="89" fillId="0" borderId="30" xfId="80" applyNumberFormat="1" applyFont="1" applyFill="1" applyBorder="1" applyAlignment="1">
      <alignment horizontal="right" vertical="center" wrapText="1"/>
    </xf>
    <xf numFmtId="0" fontId="88" fillId="0" borderId="23" xfId="0" applyFont="1" applyFill="1" applyBorder="1" applyAlignment="1">
      <alignment horizontal="left" vertical="center" wrapText="1"/>
    </xf>
    <xf numFmtId="0" fontId="88" fillId="0" borderId="24" xfId="0" applyFont="1" applyFill="1" applyBorder="1" applyAlignment="1">
      <alignment horizontal="left" vertical="center" wrapText="1"/>
    </xf>
    <xf numFmtId="165" fontId="89" fillId="0" borderId="24" xfId="80" applyNumberFormat="1" applyFont="1" applyFill="1" applyBorder="1" applyAlignment="1">
      <alignment horizontal="right" vertical="center" wrapText="1"/>
    </xf>
    <xf numFmtId="49" fontId="99" fillId="43" borderId="14" xfId="0" applyNumberFormat="1" applyFont="1" applyFill="1" applyBorder="1" applyAlignment="1" applyProtection="1">
      <alignment horizontal="left" vertical="center" wrapText="1"/>
      <protection locked="0"/>
    </xf>
    <xf numFmtId="0" fontId="87" fillId="33" borderId="14" xfId="0" applyFont="1" applyFill="1" applyBorder="1" applyAlignment="1" applyProtection="1">
      <alignment horizontal="center" vertical="center" wrapText="1"/>
      <protection locked="0"/>
    </xf>
    <xf numFmtId="0" fontId="87" fillId="33" borderId="0" xfId="0" applyFont="1" applyFill="1" applyBorder="1" applyAlignment="1" applyProtection="1">
      <alignment horizontal="center" vertical="center" wrapText="1"/>
      <protection locked="0"/>
    </xf>
    <xf numFmtId="0" fontId="87" fillId="33" borderId="17" xfId="0" applyFont="1" applyFill="1" applyBorder="1" applyAlignment="1" applyProtection="1">
      <alignment horizontal="center" vertical="center" wrapText="1"/>
      <protection locked="0"/>
    </xf>
    <xf numFmtId="0" fontId="92" fillId="33" borderId="17" xfId="0" applyFont="1" applyFill="1" applyBorder="1" applyAlignment="1" applyProtection="1">
      <alignment horizontal="left" vertical="center" wrapText="1"/>
      <protection locked="0"/>
    </xf>
    <xf numFmtId="0" fontId="87" fillId="33" borderId="16" xfId="0" applyFont="1" applyFill="1" applyBorder="1" applyAlignment="1" applyProtection="1">
      <alignment horizontal="center" vertical="center" wrapText="1"/>
      <protection locked="0"/>
    </xf>
    <xf numFmtId="0" fontId="92" fillId="33" borderId="16"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87" fillId="33" borderId="25" xfId="0" applyFont="1" applyFill="1" applyBorder="1" applyAlignment="1" applyProtection="1">
      <alignment horizontal="center" vertical="center" wrapText="1"/>
      <protection locked="0"/>
    </xf>
    <xf numFmtId="1" fontId="94" fillId="35" borderId="15" xfId="0" applyNumberFormat="1"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1" fontId="100" fillId="35" borderId="15" xfId="0" applyNumberFormat="1" applyFont="1" applyFill="1" applyBorder="1" applyAlignment="1" applyProtection="1">
      <alignment horizontal="left" vertical="center" wrapText="1"/>
      <protection locked="0"/>
    </xf>
    <xf numFmtId="44" fontId="11" fillId="35" borderId="14" xfId="0" applyNumberFormat="1" applyFont="1" applyFill="1" applyBorder="1" applyAlignment="1" applyProtection="1">
      <alignment horizontal="left" vertical="top" wrapText="1"/>
      <protection locked="0"/>
    </xf>
    <xf numFmtId="0" fontId="101" fillId="0" borderId="0" xfId="0" applyFont="1" applyFill="1" applyAlignment="1" applyProtection="1">
      <alignment horizontal="left" vertical="center" wrapText="1"/>
      <protection locked="0"/>
    </xf>
    <xf numFmtId="0" fontId="89" fillId="0" borderId="31" xfId="80" applyFont="1" applyFill="1" applyBorder="1" applyAlignment="1">
      <alignment horizontal="center" vertical="center" wrapText="1"/>
    </xf>
    <xf numFmtId="0" fontId="21" fillId="0" borderId="0" xfId="0" applyFont="1" applyAlignment="1">
      <alignment/>
    </xf>
    <xf numFmtId="0" fontId="21" fillId="44" borderId="32" xfId="0" applyFont="1" applyFill="1" applyBorder="1" applyAlignment="1">
      <alignment horizontal="justify" vertical="top" wrapText="1"/>
    </xf>
    <xf numFmtId="0" fontId="22" fillId="0" borderId="33" xfId="0" applyFont="1" applyBorder="1" applyAlignment="1">
      <alignment horizontal="justify" vertical="top" wrapText="1"/>
    </xf>
    <xf numFmtId="0" fontId="22" fillId="0" borderId="34" xfId="0" applyFont="1" applyBorder="1" applyAlignment="1">
      <alignment horizontal="justify" vertical="top" wrapText="1"/>
    </xf>
    <xf numFmtId="0" fontId="98" fillId="0" borderId="0" xfId="73" applyFont="1" applyFill="1" applyAlignment="1" applyProtection="1">
      <alignment horizontal="left" vertical="top" wrapText="1"/>
      <protection locked="0"/>
    </xf>
    <xf numFmtId="0" fontId="102" fillId="0" borderId="0" xfId="73" applyFont="1" applyFill="1" applyAlignment="1" applyProtection="1">
      <alignment horizontal="left" vertical="top" wrapText="1"/>
      <protection locked="0"/>
    </xf>
    <xf numFmtId="49" fontId="84" fillId="35" borderId="10" xfId="73" applyNumberFormat="1" applyFont="1" applyFill="1" applyBorder="1" applyAlignment="1" applyProtection="1">
      <alignment horizontal="left" vertical="top" wrapText="1"/>
      <protection locked="0"/>
    </xf>
    <xf numFmtId="0" fontId="0" fillId="0" borderId="10" xfId="0" applyFill="1" applyBorder="1" applyAlignment="1">
      <alignment/>
    </xf>
    <xf numFmtId="0" fontId="84" fillId="0" borderId="0" xfId="73" applyFont="1" applyFill="1" applyAlignment="1" applyProtection="1">
      <alignment horizontal="left" vertical="top" wrapText="1"/>
      <protection locked="0"/>
    </xf>
    <xf numFmtId="0" fontId="84" fillId="0" borderId="0" xfId="73" applyFont="1" applyFill="1" applyAlignment="1" applyProtection="1">
      <alignment horizontal="justify" vertical="top" wrapText="1"/>
      <protection locked="0"/>
    </xf>
    <xf numFmtId="0" fontId="103" fillId="0" borderId="0" xfId="73" applyFont="1" applyFill="1" applyAlignment="1" applyProtection="1">
      <alignment horizontal="justify" vertical="top" wrapText="1"/>
      <protection locked="0"/>
    </xf>
    <xf numFmtId="0" fontId="84" fillId="33" borderId="0" xfId="73" applyFont="1" applyFill="1" applyAlignment="1" applyProtection="1">
      <alignment horizontal="justify" vertical="top" wrapText="1"/>
      <protection locked="0"/>
    </xf>
    <xf numFmtId="0" fontId="0" fillId="0" borderId="0" xfId="0" applyFill="1" applyAlignment="1">
      <alignment/>
    </xf>
    <xf numFmtId="0" fontId="86" fillId="0" borderId="0" xfId="73" applyFont="1" applyFill="1" applyAlignment="1" applyProtection="1">
      <alignment horizontal="justify" vertical="top" wrapText="1"/>
      <protection locked="0"/>
    </xf>
    <xf numFmtId="0" fontId="89" fillId="33" borderId="0" xfId="0" applyFont="1" applyFill="1" applyAlignment="1" applyProtection="1">
      <alignment horizontal="left" vertical="center" wrapText="1"/>
      <protection locked="0"/>
    </xf>
    <xf numFmtId="0" fontId="89" fillId="33" borderId="0" xfId="0" applyFont="1" applyFill="1" applyAlignment="1" applyProtection="1">
      <alignment horizontal="right" vertical="top" wrapText="1"/>
      <protection locked="0"/>
    </xf>
    <xf numFmtId="0" fontId="104" fillId="0" borderId="0" xfId="73" applyFont="1" applyFill="1" applyAlignment="1" applyProtection="1">
      <alignment horizontal="left" vertical="top" wrapText="1"/>
      <protection locked="0"/>
    </xf>
    <xf numFmtId="0" fontId="89" fillId="0" borderId="0" xfId="0" applyFont="1" applyFill="1" applyAlignment="1" applyProtection="1">
      <alignment horizontal="left" vertical="center" wrapText="1"/>
      <protection locked="0"/>
    </xf>
    <xf numFmtId="0" fontId="89" fillId="0" borderId="0" xfId="0" applyFont="1" applyFill="1" applyAlignment="1" applyProtection="1">
      <alignment horizontal="right" vertical="top" wrapText="1"/>
      <protection locked="0"/>
    </xf>
    <xf numFmtId="0" fontId="105" fillId="0" borderId="0" xfId="0" applyFont="1" applyFill="1" applyAlignment="1" applyProtection="1">
      <alignment horizontal="left" vertical="top" wrapText="1"/>
      <protection locked="0"/>
    </xf>
    <xf numFmtId="0" fontId="84" fillId="0" borderId="0" xfId="0" applyFont="1" applyFill="1" applyAlignment="1">
      <alignment/>
    </xf>
    <xf numFmtId="0" fontId="89" fillId="0" borderId="0" xfId="0" applyFont="1" applyFill="1" applyAlignment="1" applyProtection="1">
      <alignment horizontal="right" vertical="center" wrapText="1"/>
      <protection locked="0"/>
    </xf>
    <xf numFmtId="0" fontId="101" fillId="0" borderId="0" xfId="0" applyFont="1" applyFill="1" applyAlignment="1" applyProtection="1">
      <alignment horizontal="left" vertical="center" wrapText="1"/>
      <protection locked="0"/>
    </xf>
    <xf numFmtId="0" fontId="101" fillId="0" borderId="0" xfId="73" applyFont="1" applyFill="1" applyAlignment="1" applyProtection="1">
      <alignment horizontal="left" vertical="top" wrapText="1"/>
      <protection locked="0"/>
    </xf>
    <xf numFmtId="0" fontId="94" fillId="0" borderId="0" xfId="0" applyFont="1" applyFill="1" applyAlignment="1" applyProtection="1">
      <alignment horizontal="left" vertical="top" wrapText="1"/>
      <protection locked="0"/>
    </xf>
    <xf numFmtId="44" fontId="95" fillId="0" borderId="17" xfId="0" applyNumberFormat="1" applyFont="1" applyFill="1" applyBorder="1" applyAlignment="1">
      <alignment horizontal="left" vertical="center" wrapText="1"/>
    </xf>
    <xf numFmtId="44" fontId="95" fillId="0" borderId="35" xfId="0" applyNumberFormat="1" applyFont="1" applyFill="1" applyBorder="1" applyAlignment="1">
      <alignment horizontal="left" vertical="center" wrapText="1"/>
    </xf>
    <xf numFmtId="44" fontId="95" fillId="0" borderId="16" xfId="0" applyNumberFormat="1" applyFont="1" applyFill="1" applyBorder="1" applyAlignment="1">
      <alignment horizontal="left" vertical="center" wrapText="1"/>
    </xf>
    <xf numFmtId="0" fontId="95" fillId="41" borderId="15" xfId="0" applyFont="1" applyFill="1" applyBorder="1" applyAlignment="1">
      <alignment horizontal="left" vertical="top" wrapText="1"/>
    </xf>
    <xf numFmtId="0" fontId="95" fillId="41" borderId="29" xfId="0" applyFont="1" applyFill="1" applyBorder="1" applyAlignment="1">
      <alignment horizontal="left" vertical="top" wrapText="1"/>
    </xf>
    <xf numFmtId="0" fontId="95" fillId="41" borderId="20" xfId="0" applyFont="1" applyFill="1" applyBorder="1" applyAlignment="1">
      <alignment horizontal="left" vertical="top" wrapText="1"/>
    </xf>
    <xf numFmtId="0" fontId="106" fillId="41" borderId="15" xfId="0" applyFont="1" applyFill="1" applyBorder="1" applyAlignment="1">
      <alignment horizontal="left" vertical="top" wrapText="1"/>
    </xf>
    <xf numFmtId="0" fontId="106" fillId="41" borderId="29" xfId="0" applyFont="1" applyFill="1" applyBorder="1" applyAlignment="1">
      <alignment horizontal="left" vertical="top" wrapText="1"/>
    </xf>
    <xf numFmtId="0" fontId="106" fillId="41" borderId="20" xfId="0" applyFont="1" applyFill="1" applyBorder="1" applyAlignment="1">
      <alignment horizontal="left" vertical="top" wrapText="1"/>
    </xf>
    <xf numFmtId="0" fontId="94" fillId="38" borderId="15" xfId="0" applyFont="1" applyFill="1" applyBorder="1" applyAlignment="1">
      <alignment horizontal="center" vertical="center" wrapText="1"/>
    </xf>
    <xf numFmtId="0" fontId="94" fillId="38" borderId="29" xfId="0" applyFont="1" applyFill="1" applyBorder="1" applyAlignment="1">
      <alignment horizontal="center" vertical="center" wrapText="1"/>
    </xf>
    <xf numFmtId="0" fontId="95" fillId="38" borderId="29" xfId="0" applyFont="1" applyFill="1" applyBorder="1" applyAlignment="1">
      <alignment horizontal="center" vertical="center" wrapText="1"/>
    </xf>
    <xf numFmtId="0" fontId="95" fillId="38" borderId="20" xfId="0" applyFont="1" applyFill="1" applyBorder="1" applyAlignment="1">
      <alignment horizontal="center" vertical="center" wrapText="1"/>
    </xf>
    <xf numFmtId="0" fontId="95" fillId="38" borderId="17" xfId="0" applyFont="1" applyFill="1" applyBorder="1" applyAlignment="1">
      <alignment horizontal="center" vertical="top"/>
    </xf>
    <xf numFmtId="0" fontId="95" fillId="38" borderId="35" xfId="0" applyFont="1" applyFill="1" applyBorder="1" applyAlignment="1">
      <alignment horizontal="center" vertical="top"/>
    </xf>
    <xf numFmtId="0" fontId="95" fillId="38" borderId="16" xfId="0" applyFont="1" applyFill="1" applyBorder="1" applyAlignment="1">
      <alignment horizontal="center" vertical="top"/>
    </xf>
    <xf numFmtId="0" fontId="107" fillId="38" borderId="17" xfId="0" applyFont="1" applyFill="1" applyBorder="1" applyAlignment="1">
      <alignment horizontal="left" vertical="top" wrapText="1"/>
    </xf>
    <xf numFmtId="0" fontId="107" fillId="38" borderId="35" xfId="0" applyFont="1" applyFill="1" applyBorder="1" applyAlignment="1">
      <alignment horizontal="left" vertical="top" wrapText="1"/>
    </xf>
    <xf numFmtId="0" fontId="107" fillId="38" borderId="16" xfId="0" applyFont="1" applyFill="1" applyBorder="1" applyAlignment="1">
      <alignment horizontal="left" vertical="top" wrapText="1"/>
    </xf>
    <xf numFmtId="0" fontId="95" fillId="38" borderId="17" xfId="0" applyFont="1" applyFill="1" applyBorder="1" applyAlignment="1">
      <alignment horizontal="center" vertical="center" wrapText="1"/>
    </xf>
    <xf numFmtId="0" fontId="95" fillId="38" borderId="35" xfId="0" applyFont="1" applyFill="1" applyBorder="1" applyAlignment="1">
      <alignment horizontal="center" vertical="center" wrapText="1"/>
    </xf>
    <xf numFmtId="0" fontId="95" fillId="38" borderId="16" xfId="0" applyFont="1" applyFill="1" applyBorder="1" applyAlignment="1">
      <alignment horizontal="center" vertical="center" wrapText="1"/>
    </xf>
    <xf numFmtId="0" fontId="95" fillId="0" borderId="29" xfId="0" applyFont="1" applyFill="1" applyBorder="1" applyAlignment="1">
      <alignment horizontal="left" vertical="top" wrapText="1"/>
    </xf>
    <xf numFmtId="0" fontId="95" fillId="0" borderId="20" xfId="0" applyFont="1" applyFill="1" applyBorder="1" applyAlignment="1">
      <alignment horizontal="left" vertical="top" wrapText="1"/>
    </xf>
    <xf numFmtId="2" fontId="95" fillId="41" borderId="17" xfId="0" applyNumberFormat="1" applyFont="1" applyFill="1" applyBorder="1" applyAlignment="1">
      <alignment horizontal="center" vertical="center" wrapText="1"/>
    </xf>
    <xf numFmtId="2" fontId="95" fillId="41" borderId="35" xfId="0" applyNumberFormat="1" applyFont="1" applyFill="1" applyBorder="1" applyAlignment="1">
      <alignment horizontal="center" vertical="center" wrapText="1"/>
    </xf>
    <xf numFmtId="2" fontId="95" fillId="41" borderId="16" xfId="0" applyNumberFormat="1" applyFont="1" applyFill="1" applyBorder="1" applyAlignment="1">
      <alignment horizontal="center" vertical="center" wrapText="1"/>
    </xf>
    <xf numFmtId="0" fontId="108" fillId="35" borderId="15" xfId="0" applyFont="1" applyFill="1" applyBorder="1" applyAlignment="1">
      <alignment horizontal="center" vertical="center" wrapText="1"/>
    </xf>
    <xf numFmtId="0" fontId="108" fillId="35" borderId="20" xfId="0" applyFont="1" applyFill="1" applyBorder="1" applyAlignment="1">
      <alignment horizontal="center" vertical="center" wrapText="1"/>
    </xf>
    <xf numFmtId="0" fontId="94" fillId="35" borderId="15" xfId="0" applyFont="1" applyFill="1" applyBorder="1" applyAlignment="1">
      <alignment horizontal="center" vertical="center"/>
    </xf>
    <xf numFmtId="0" fontId="94" fillId="35" borderId="20" xfId="0" applyFont="1" applyFill="1" applyBorder="1" applyAlignment="1">
      <alignment horizontal="center" vertical="center"/>
    </xf>
    <xf numFmtId="0" fontId="95" fillId="0" borderId="19" xfId="0" applyFont="1" applyBorder="1" applyAlignment="1">
      <alignment horizontal="center" vertical="center"/>
    </xf>
    <xf numFmtId="0" fontId="95" fillId="0" borderId="36" xfId="0" applyFont="1" applyBorder="1" applyAlignment="1">
      <alignment horizontal="center" vertical="center"/>
    </xf>
    <xf numFmtId="0" fontId="95" fillId="0" borderId="25" xfId="0" applyFont="1" applyBorder="1" applyAlignment="1">
      <alignment horizontal="center" vertical="center"/>
    </xf>
    <xf numFmtId="0" fontId="95" fillId="0" borderId="37" xfId="0" applyFont="1" applyBorder="1" applyAlignment="1">
      <alignment horizontal="center" vertical="center"/>
    </xf>
    <xf numFmtId="0" fontId="95" fillId="0" borderId="38" xfId="0" applyFont="1" applyBorder="1" applyAlignment="1">
      <alignment horizontal="center" vertical="center"/>
    </xf>
    <xf numFmtId="0" fontId="95" fillId="0" borderId="39" xfId="0" applyFont="1" applyBorder="1" applyAlignment="1">
      <alignment horizontal="center" vertical="center"/>
    </xf>
    <xf numFmtId="0" fontId="105" fillId="0" borderId="0" xfId="0" applyFont="1" applyFill="1" applyBorder="1" applyAlignment="1" applyProtection="1">
      <alignment horizontal="left" vertical="top" wrapText="1"/>
      <protection locked="0"/>
    </xf>
    <xf numFmtId="0" fontId="99" fillId="38" borderId="17" xfId="0" applyFont="1" applyFill="1" applyBorder="1" applyAlignment="1">
      <alignment horizontal="left" vertical="top" wrapText="1"/>
    </xf>
    <xf numFmtId="0" fontId="99" fillId="38" borderId="35" xfId="0" applyFont="1" applyFill="1" applyBorder="1" applyAlignment="1">
      <alignment horizontal="left" vertical="top" wrapText="1"/>
    </xf>
    <xf numFmtId="0" fontId="99" fillId="38" borderId="16" xfId="0" applyFont="1" applyFill="1" applyBorder="1" applyAlignment="1">
      <alignment horizontal="left" vertical="top" wrapText="1"/>
    </xf>
    <xf numFmtId="0" fontId="105" fillId="0" borderId="40" xfId="0" applyFont="1" applyFill="1" applyBorder="1" applyAlignment="1" applyProtection="1">
      <alignment horizontal="left" vertical="top" wrapText="1"/>
      <protection locked="0"/>
    </xf>
    <xf numFmtId="0" fontId="105" fillId="0" borderId="0" xfId="0" applyFont="1" applyFill="1" applyBorder="1" applyAlignment="1" applyProtection="1">
      <alignment horizontal="left" vertical="center" wrapText="1"/>
      <protection locked="0"/>
    </xf>
    <xf numFmtId="0" fontId="89" fillId="0" borderId="0" xfId="0" applyFont="1" applyFill="1" applyBorder="1" applyAlignment="1" applyProtection="1">
      <alignment horizontal="left" vertical="center" wrapText="1"/>
      <protection locked="0"/>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0 2 3 3" xfId="65"/>
    <cellStyle name="Normalny 12 2 2" xfId="66"/>
    <cellStyle name="Normalny 12 3" xfId="67"/>
    <cellStyle name="Normalny 14 2" xfId="68"/>
    <cellStyle name="Normalny 2" xfId="69"/>
    <cellStyle name="Normalny 2 2 2" xfId="70"/>
    <cellStyle name="Normalny 24" xfId="71"/>
    <cellStyle name="Normalny 3" xfId="72"/>
    <cellStyle name="Normalny 4" xfId="73"/>
    <cellStyle name="Normalny 4 2" xfId="74"/>
    <cellStyle name="Normalny 4 3" xfId="75"/>
    <cellStyle name="Normalny 4 4" xfId="76"/>
    <cellStyle name="Normalny 5" xfId="77"/>
    <cellStyle name="Normalny 6" xfId="78"/>
    <cellStyle name="Normalny 7" xfId="79"/>
    <cellStyle name="Normalny 8" xfId="80"/>
    <cellStyle name="Normalny_Staplery i laparoskopia z kodami 2010" xfId="81"/>
    <cellStyle name="Obliczenia" xfId="82"/>
    <cellStyle name="Percent" xfId="83"/>
    <cellStyle name="Result" xfId="84"/>
    <cellStyle name="Result2" xfId="85"/>
    <cellStyle name="Suma" xfId="86"/>
    <cellStyle name="Tekst objaśnienia" xfId="87"/>
    <cellStyle name="Tekst ostrzeżenia" xfId="88"/>
    <cellStyle name="Tytuł" xfId="89"/>
    <cellStyle name="Uwaga" xfId="90"/>
    <cellStyle name="Currency" xfId="91"/>
    <cellStyle name="Currency [0]" xfId="92"/>
    <cellStyle name="Walutowy 2" xfId="93"/>
    <cellStyle name="Walutowy 3" xfId="94"/>
    <cellStyle name="Zły"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3:A6"/>
  <sheetViews>
    <sheetView zoomScalePageLayoutView="0" workbookViewId="0" topLeftCell="A1">
      <selection activeCell="A11" sqref="A11"/>
    </sheetView>
  </sheetViews>
  <sheetFormatPr defaultColWidth="9.00390625" defaultRowHeight="14.25"/>
  <cols>
    <col min="1" max="1" width="92.375" style="0" customWidth="1"/>
  </cols>
  <sheetData>
    <row r="3" ht="19.5" thickBot="1">
      <c r="A3" s="212" t="s">
        <v>300</v>
      </c>
    </row>
    <row r="4" ht="150.75" customHeight="1">
      <c r="A4" s="213" t="s">
        <v>301</v>
      </c>
    </row>
    <row r="5" ht="105" customHeight="1">
      <c r="A5" s="214" t="s">
        <v>302</v>
      </c>
    </row>
    <row r="6" ht="103.5" customHeight="1" thickBot="1">
      <c r="A6" s="215" t="s">
        <v>303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5"/>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8</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59.25" customHeight="1">
      <c r="A8" s="155" t="s">
        <v>13</v>
      </c>
      <c r="B8" s="156" t="s">
        <v>127</v>
      </c>
      <c r="C8" s="157">
        <v>720500</v>
      </c>
      <c r="D8" s="84" t="s">
        <v>59</v>
      </c>
      <c r="E8" s="158"/>
      <c r="F8" s="158"/>
      <c r="G8" s="86">
        <v>0</v>
      </c>
      <c r="H8" s="159">
        <f>ROUND(C8,2)*ROUND(G8,2)</f>
        <v>0</v>
      </c>
    </row>
    <row r="9" spans="1:8" s="57" customFormat="1" ht="59.25" customHeight="1">
      <c r="A9" s="160" t="s">
        <v>16</v>
      </c>
      <c r="B9" s="109" t="s">
        <v>128</v>
      </c>
      <c r="C9" s="76">
        <v>72000</v>
      </c>
      <c r="D9" s="78" t="s">
        <v>59</v>
      </c>
      <c r="E9" s="132"/>
      <c r="F9" s="132"/>
      <c r="G9" s="86">
        <v>0</v>
      </c>
      <c r="H9" s="159">
        <f>ROUND(C9,2)*ROUND(G9,2)</f>
        <v>0</v>
      </c>
    </row>
    <row r="10" spans="1:8" s="57" customFormat="1" ht="59.25" customHeight="1">
      <c r="A10" s="160" t="s">
        <v>17</v>
      </c>
      <c r="B10" s="109" t="s">
        <v>129</v>
      </c>
      <c r="C10" s="76">
        <v>400</v>
      </c>
      <c r="D10" s="78" t="s">
        <v>59</v>
      </c>
      <c r="E10" s="132"/>
      <c r="F10" s="132"/>
      <c r="G10" s="86">
        <v>0</v>
      </c>
      <c r="H10" s="159">
        <f>ROUND(C10,2)*ROUND(G10,2)</f>
        <v>0</v>
      </c>
    </row>
    <row r="11" spans="1:8" s="57" customFormat="1" ht="59.25" customHeight="1">
      <c r="A11" s="160" t="s">
        <v>18</v>
      </c>
      <c r="B11" s="109" t="s">
        <v>130</v>
      </c>
      <c r="C11" s="76">
        <v>450</v>
      </c>
      <c r="D11" s="78" t="s">
        <v>59</v>
      </c>
      <c r="E11" s="132"/>
      <c r="F11" s="132"/>
      <c r="G11" s="161">
        <v>0</v>
      </c>
      <c r="H11" s="162">
        <f>ROUND(C11,2)*ROUND(G11,2)</f>
        <v>0</v>
      </c>
    </row>
    <row r="12" spans="1:8" s="50" customFormat="1" ht="12.75" customHeight="1">
      <c r="A12" s="235" t="s">
        <v>131</v>
      </c>
      <c r="B12" s="235"/>
      <c r="C12" s="235"/>
      <c r="D12" s="235"/>
      <c r="E12" s="235"/>
      <c r="F12" s="235"/>
      <c r="G12" s="235"/>
      <c r="H12" s="235"/>
    </row>
    <row r="13" spans="1:8" s="50" customFormat="1" ht="14.25" customHeight="1">
      <c r="A13" s="45"/>
      <c r="B13" s="224"/>
      <c r="C13" s="224"/>
      <c r="D13" s="224"/>
      <c r="E13" s="224"/>
      <c r="F13" s="224"/>
      <c r="G13" s="224"/>
      <c r="H13" s="224"/>
    </row>
    <row r="15" spans="2:9" ht="12.75">
      <c r="B15" s="228" t="s">
        <v>57</v>
      </c>
      <c r="C15" s="228"/>
      <c r="D15" s="228"/>
      <c r="E15" s="228"/>
      <c r="F15" s="228"/>
      <c r="G15" s="228"/>
      <c r="H15" s="228"/>
      <c r="I15" s="228"/>
    </row>
  </sheetData>
  <sheetProtection/>
  <mergeCells count="6">
    <mergeCell ref="A1:B1"/>
    <mergeCell ref="E1:F1"/>
    <mergeCell ref="G1:H2"/>
    <mergeCell ref="A12:H12"/>
    <mergeCell ref="B13:H13"/>
    <mergeCell ref="B15:I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9</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78" customHeight="1">
      <c r="A8" s="155" t="s">
        <v>13</v>
      </c>
      <c r="B8" s="156" t="s">
        <v>132</v>
      </c>
      <c r="C8" s="157">
        <v>2500</v>
      </c>
      <c r="D8" s="84" t="s">
        <v>59</v>
      </c>
      <c r="E8" s="158"/>
      <c r="F8" s="158"/>
      <c r="G8" s="86">
        <v>0</v>
      </c>
      <c r="H8" s="159">
        <f>ROUND(C8,2)*ROUND(G8,2)</f>
        <v>0</v>
      </c>
    </row>
    <row r="9" spans="1:8" s="57" customFormat="1" ht="52.5" customHeight="1">
      <c r="A9" s="160" t="s">
        <v>16</v>
      </c>
      <c r="B9" s="109" t="s">
        <v>133</v>
      </c>
      <c r="C9" s="76">
        <v>4500</v>
      </c>
      <c r="D9" s="78" t="s">
        <v>59</v>
      </c>
      <c r="E9" s="132"/>
      <c r="F9" s="132"/>
      <c r="G9" s="86">
        <v>0</v>
      </c>
      <c r="H9" s="159">
        <f>ROUND(C9,2)*ROUND(G9,2)</f>
        <v>0</v>
      </c>
    </row>
    <row r="10" spans="1:8" s="57" customFormat="1" ht="63" customHeight="1">
      <c r="A10" s="160" t="s">
        <v>17</v>
      </c>
      <c r="B10" s="109" t="s">
        <v>134</v>
      </c>
      <c r="C10" s="76">
        <v>1450</v>
      </c>
      <c r="D10" s="78" t="s">
        <v>59</v>
      </c>
      <c r="E10" s="132"/>
      <c r="F10" s="132"/>
      <c r="G10" s="86">
        <v>0</v>
      </c>
      <c r="H10" s="159">
        <f>ROUND(C10,2)*ROUND(G10,2)</f>
        <v>0</v>
      </c>
    </row>
    <row r="11" spans="1:8" s="57" customFormat="1" ht="63" customHeight="1">
      <c r="A11" s="160" t="s">
        <v>18</v>
      </c>
      <c r="B11" s="109" t="s">
        <v>135</v>
      </c>
      <c r="C11" s="76">
        <v>21350</v>
      </c>
      <c r="D11" s="78" t="s">
        <v>59</v>
      </c>
      <c r="E11" s="132"/>
      <c r="F11" s="132"/>
      <c r="G11" s="161">
        <v>0</v>
      </c>
      <c r="H11" s="162">
        <f>ROUND(C11,2)*ROUND(G11,2)</f>
        <v>0</v>
      </c>
    </row>
    <row r="12" spans="1:8" s="50" customFormat="1" ht="12.75" customHeight="1">
      <c r="A12" s="228" t="s">
        <v>57</v>
      </c>
      <c r="B12" s="228"/>
      <c r="C12" s="228"/>
      <c r="D12" s="228"/>
      <c r="E12" s="228"/>
      <c r="F12" s="228"/>
      <c r="G12" s="228"/>
      <c r="H12" s="228"/>
    </row>
    <row r="13" spans="1:8" s="50" customFormat="1" ht="14.25" customHeight="1">
      <c r="A13" s="45"/>
      <c r="B13" s="224"/>
      <c r="C13" s="224"/>
      <c r="D13" s="224"/>
      <c r="E13" s="224"/>
      <c r="F13" s="224"/>
      <c r="G13" s="224"/>
      <c r="H13" s="224"/>
    </row>
  </sheetData>
  <sheetProtection/>
  <mergeCells count="5">
    <mergeCell ref="A1:B1"/>
    <mergeCell ref="E1:F1"/>
    <mergeCell ref="G1:H2"/>
    <mergeCell ref="A12:H12"/>
    <mergeCell ref="B13:H13"/>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H10"/>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10</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77.25" customHeight="1">
      <c r="A8" s="71">
        <v>1</v>
      </c>
      <c r="B8" s="100" t="s">
        <v>136</v>
      </c>
      <c r="C8" s="73">
        <v>630</v>
      </c>
      <c r="D8" s="74" t="s">
        <v>59</v>
      </c>
      <c r="E8" s="70"/>
      <c r="F8" s="70"/>
      <c r="G8" s="81">
        <v>0</v>
      </c>
      <c r="H8" s="81">
        <f>ROUND(ROUND(C8,2)*ROUND(G8,2),2)</f>
        <v>0</v>
      </c>
    </row>
    <row r="9" spans="1:8" ht="57" customHeight="1">
      <c r="A9" s="71">
        <v>2</v>
      </c>
      <c r="B9" s="100" t="s">
        <v>137</v>
      </c>
      <c r="C9" s="73">
        <v>110</v>
      </c>
      <c r="D9" s="74" t="s">
        <v>59</v>
      </c>
      <c r="E9" s="70"/>
      <c r="F9" s="70"/>
      <c r="G9" s="81">
        <v>0</v>
      </c>
      <c r="H9" s="81">
        <f>ROUND(ROUND(C9,2)*ROUND(G9,2),2)</f>
        <v>0</v>
      </c>
    </row>
    <row r="10" spans="1:8" ht="12.75" customHeight="1">
      <c r="A10" s="228" t="s">
        <v>57</v>
      </c>
      <c r="B10" s="228"/>
      <c r="C10" s="228"/>
      <c r="D10" s="228"/>
      <c r="E10" s="228"/>
      <c r="F10" s="228"/>
      <c r="G10" s="228"/>
      <c r="H10" s="228"/>
    </row>
  </sheetData>
  <sheetProtection/>
  <mergeCells count="3">
    <mergeCell ref="A1:B1"/>
    <mergeCell ref="G1:H2"/>
    <mergeCell ref="A10:H1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I21"/>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11</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SUM(H8:H20)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0.5" customHeight="1">
      <c r="A8" s="71">
        <v>1</v>
      </c>
      <c r="B8" s="100" t="s">
        <v>138</v>
      </c>
      <c r="C8" s="73">
        <v>25</v>
      </c>
      <c r="D8" s="74" t="s">
        <v>67</v>
      </c>
      <c r="E8" s="70"/>
      <c r="F8" s="70"/>
      <c r="G8" s="81">
        <v>0</v>
      </c>
      <c r="H8" s="81">
        <f>ROUND(ROUND(C8,2)*ROUND(G8,2),2)</f>
        <v>0</v>
      </c>
    </row>
    <row r="9" spans="1:8" ht="45" customHeight="1">
      <c r="A9" s="71">
        <v>2</v>
      </c>
      <c r="B9" s="72" t="s">
        <v>139</v>
      </c>
      <c r="C9" s="73">
        <v>200</v>
      </c>
      <c r="D9" s="74" t="s">
        <v>67</v>
      </c>
      <c r="E9" s="70"/>
      <c r="F9" s="70"/>
      <c r="G9" s="81">
        <v>0</v>
      </c>
      <c r="H9" s="81">
        <f>ROUND(ROUND(C9,2)*ROUND(G9,2),2)</f>
        <v>0</v>
      </c>
    </row>
    <row r="10" spans="1:8" ht="108.75" customHeight="1">
      <c r="A10" s="167">
        <v>3</v>
      </c>
      <c r="B10" s="168" t="s">
        <v>140</v>
      </c>
      <c r="C10" s="169">
        <v>30</v>
      </c>
      <c r="D10" s="170" t="s">
        <v>67</v>
      </c>
      <c r="E10" s="171"/>
      <c r="F10" s="171"/>
      <c r="G10" s="172">
        <v>0</v>
      </c>
      <c r="H10" s="172">
        <f>ROUND(ROUND(C10,2)*ROUND(G10,2),2)</f>
        <v>0</v>
      </c>
    </row>
    <row r="11" spans="1:9" ht="108" customHeight="1">
      <c r="A11" s="71">
        <v>4</v>
      </c>
      <c r="B11" s="72" t="s">
        <v>141</v>
      </c>
      <c r="C11" s="73">
        <v>250</v>
      </c>
      <c r="D11" s="74" t="s">
        <v>67</v>
      </c>
      <c r="E11" s="70"/>
      <c r="F11" s="70"/>
      <c r="G11" s="172">
        <v>0</v>
      </c>
      <c r="H11" s="172">
        <f aca="true" t="shared" si="0" ref="H11:H20">ROUND(ROUND(C11,2)*ROUND(G11,2),2)</f>
        <v>0</v>
      </c>
      <c r="I11" s="173"/>
    </row>
    <row r="12" spans="1:9" ht="35.25" customHeight="1">
      <c r="A12" s="71">
        <v>5</v>
      </c>
      <c r="B12" s="72" t="s">
        <v>142</v>
      </c>
      <c r="C12" s="73">
        <v>1</v>
      </c>
      <c r="D12" s="74" t="s">
        <v>67</v>
      </c>
      <c r="E12" s="70"/>
      <c r="F12" s="70"/>
      <c r="G12" s="172">
        <v>0</v>
      </c>
      <c r="H12" s="172">
        <f t="shared" si="0"/>
        <v>0</v>
      </c>
      <c r="I12" s="173"/>
    </row>
    <row r="13" spans="1:9" ht="43.5" customHeight="1">
      <c r="A13" s="71">
        <v>6</v>
      </c>
      <c r="B13" s="72" t="s">
        <v>143</v>
      </c>
      <c r="C13" s="73">
        <v>1</v>
      </c>
      <c r="D13" s="74" t="s">
        <v>67</v>
      </c>
      <c r="E13" s="70"/>
      <c r="F13" s="70"/>
      <c r="G13" s="172">
        <v>0</v>
      </c>
      <c r="H13" s="172">
        <f t="shared" si="0"/>
        <v>0</v>
      </c>
      <c r="I13" s="173"/>
    </row>
    <row r="14" spans="1:9" ht="76.5" customHeight="1">
      <c r="A14" s="71">
        <v>7</v>
      </c>
      <c r="B14" s="72" t="s">
        <v>144</v>
      </c>
      <c r="C14" s="73">
        <v>25</v>
      </c>
      <c r="D14" s="74" t="s">
        <v>67</v>
      </c>
      <c r="E14" s="70"/>
      <c r="F14" s="70"/>
      <c r="G14" s="172">
        <v>0</v>
      </c>
      <c r="H14" s="172">
        <f t="shared" si="0"/>
        <v>0</v>
      </c>
      <c r="I14" s="173"/>
    </row>
    <row r="15" spans="1:9" ht="85.5" customHeight="1">
      <c r="A15" s="71">
        <v>8</v>
      </c>
      <c r="B15" s="72" t="s">
        <v>145</v>
      </c>
      <c r="C15" s="73">
        <v>1</v>
      </c>
      <c r="D15" s="74" t="s">
        <v>67</v>
      </c>
      <c r="E15" s="70"/>
      <c r="F15" s="70"/>
      <c r="G15" s="172">
        <v>0</v>
      </c>
      <c r="H15" s="172">
        <f t="shared" si="0"/>
        <v>0</v>
      </c>
      <c r="I15" s="173"/>
    </row>
    <row r="16" spans="1:9" ht="61.5" customHeight="1">
      <c r="A16" s="71">
        <v>9</v>
      </c>
      <c r="B16" s="72" t="s">
        <v>146</v>
      </c>
      <c r="C16" s="73">
        <v>5</v>
      </c>
      <c r="D16" s="74" t="s">
        <v>67</v>
      </c>
      <c r="E16" s="70"/>
      <c r="F16" s="70"/>
      <c r="G16" s="172">
        <v>0</v>
      </c>
      <c r="H16" s="172">
        <f t="shared" si="0"/>
        <v>0</v>
      </c>
      <c r="I16" s="173"/>
    </row>
    <row r="17" spans="1:9" ht="69.75" customHeight="1">
      <c r="A17" s="71">
        <v>10</v>
      </c>
      <c r="B17" s="72" t="s">
        <v>147</v>
      </c>
      <c r="C17" s="73">
        <v>10</v>
      </c>
      <c r="D17" s="74" t="s">
        <v>67</v>
      </c>
      <c r="E17" s="70"/>
      <c r="F17" s="70"/>
      <c r="G17" s="172">
        <v>0</v>
      </c>
      <c r="H17" s="172">
        <f t="shared" si="0"/>
        <v>0</v>
      </c>
      <c r="I17" s="173"/>
    </row>
    <row r="18" spans="1:9" ht="95.25" customHeight="1">
      <c r="A18" s="71">
        <v>11</v>
      </c>
      <c r="B18" s="72" t="s">
        <v>148</v>
      </c>
      <c r="C18" s="73">
        <v>1</v>
      </c>
      <c r="D18" s="74" t="s">
        <v>67</v>
      </c>
      <c r="E18" s="70"/>
      <c r="F18" s="70"/>
      <c r="G18" s="172">
        <v>0</v>
      </c>
      <c r="H18" s="172">
        <f t="shared" si="0"/>
        <v>0</v>
      </c>
      <c r="I18" s="173"/>
    </row>
    <row r="19" spans="1:9" ht="86.25" customHeight="1">
      <c r="A19" s="71">
        <v>12</v>
      </c>
      <c r="B19" s="72" t="s">
        <v>149</v>
      </c>
      <c r="C19" s="73">
        <v>10</v>
      </c>
      <c r="D19" s="74" t="s">
        <v>67</v>
      </c>
      <c r="E19" s="70"/>
      <c r="F19" s="70"/>
      <c r="G19" s="172">
        <v>0</v>
      </c>
      <c r="H19" s="172">
        <f t="shared" si="0"/>
        <v>0</v>
      </c>
      <c r="I19" s="173"/>
    </row>
    <row r="20" spans="1:9" ht="92.25" customHeight="1">
      <c r="A20" s="71">
        <v>13</v>
      </c>
      <c r="B20" s="72" t="s">
        <v>150</v>
      </c>
      <c r="C20" s="73">
        <v>10</v>
      </c>
      <c r="D20" s="74" t="s">
        <v>67</v>
      </c>
      <c r="E20" s="70"/>
      <c r="F20" s="70"/>
      <c r="G20" s="81">
        <v>0</v>
      </c>
      <c r="H20" s="81">
        <f t="shared" si="0"/>
        <v>0</v>
      </c>
      <c r="I20" s="173"/>
    </row>
    <row r="21" spans="1:8" ht="12.75" customHeight="1">
      <c r="A21" s="228" t="s">
        <v>57</v>
      </c>
      <c r="B21" s="228"/>
      <c r="C21" s="228"/>
      <c r="D21" s="228"/>
      <c r="E21" s="228"/>
      <c r="F21" s="228"/>
      <c r="G21" s="228"/>
      <c r="H21" s="228"/>
    </row>
  </sheetData>
  <sheetProtection/>
  <mergeCells count="3">
    <mergeCell ref="A1:B1"/>
    <mergeCell ref="G1:H2"/>
    <mergeCell ref="A21:H21"/>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12</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60" customHeight="1">
      <c r="A8" s="71">
        <v>1</v>
      </c>
      <c r="B8" s="100" t="s">
        <v>151</v>
      </c>
      <c r="C8" s="73">
        <v>1</v>
      </c>
      <c r="D8" s="74" t="s">
        <v>67</v>
      </c>
      <c r="E8" s="70"/>
      <c r="F8" s="70"/>
      <c r="G8" s="81">
        <v>0</v>
      </c>
      <c r="H8" s="81">
        <f>ROUND(ROUND(C8,2)*ROUND(G8,2),2)</f>
        <v>0</v>
      </c>
    </row>
    <row r="9" spans="1:8" ht="74.25" customHeight="1">
      <c r="A9" s="71">
        <v>2</v>
      </c>
      <c r="B9" s="72" t="s">
        <v>152</v>
      </c>
      <c r="C9" s="73">
        <v>1</v>
      </c>
      <c r="D9" s="74" t="s">
        <v>67</v>
      </c>
      <c r="E9" s="70"/>
      <c r="F9" s="70"/>
      <c r="G9" s="81">
        <v>0</v>
      </c>
      <c r="H9" s="81">
        <f>ROUND(ROUND(C9,2)*ROUND(G9,2),2)</f>
        <v>0</v>
      </c>
    </row>
    <row r="10" spans="1:8" ht="99" customHeight="1">
      <c r="A10" s="71">
        <v>3</v>
      </c>
      <c r="B10" s="72" t="s">
        <v>153</v>
      </c>
      <c r="C10" s="73">
        <v>5</v>
      </c>
      <c r="D10" s="74" t="s">
        <v>67</v>
      </c>
      <c r="E10" s="70"/>
      <c r="F10" s="70"/>
      <c r="G10" s="81">
        <v>0</v>
      </c>
      <c r="H10" s="81">
        <f>ROUND(ROUND(C10,2)*ROUND(G10,2),2)</f>
        <v>0</v>
      </c>
    </row>
    <row r="11" spans="1:8" ht="72" customHeight="1">
      <c r="A11" s="71">
        <v>4</v>
      </c>
      <c r="B11" s="72" t="s">
        <v>154</v>
      </c>
      <c r="C11" s="73">
        <v>1</v>
      </c>
      <c r="D11" s="74" t="s">
        <v>67</v>
      </c>
      <c r="E11" s="70"/>
      <c r="F11" s="70"/>
      <c r="G11" s="81">
        <v>0</v>
      </c>
      <c r="H11" s="81">
        <f>ROUND(ROUND(C11,2)*ROUND(G11,2),2)</f>
        <v>0</v>
      </c>
    </row>
    <row r="12" spans="1:8" ht="50.25" customHeight="1">
      <c r="A12" s="71">
        <v>5</v>
      </c>
      <c r="B12" s="72" t="s">
        <v>155</v>
      </c>
      <c r="C12" s="73">
        <v>10</v>
      </c>
      <c r="D12" s="74" t="s">
        <v>67</v>
      </c>
      <c r="E12" s="70"/>
      <c r="F12" s="70"/>
      <c r="G12" s="81">
        <v>0</v>
      </c>
      <c r="H12" s="81">
        <f aca="true" t="shared" si="0" ref="H12:H19">ROUND(ROUND(C12,2)*ROUND(G12,2),2)</f>
        <v>0</v>
      </c>
    </row>
    <row r="13" spans="1:8" ht="61.5" customHeight="1">
      <c r="A13" s="71">
        <v>6</v>
      </c>
      <c r="B13" s="72" t="s">
        <v>156</v>
      </c>
      <c r="C13" s="73">
        <v>1</v>
      </c>
      <c r="D13" s="74" t="s">
        <v>67</v>
      </c>
      <c r="E13" s="70"/>
      <c r="F13" s="70"/>
      <c r="G13" s="81">
        <v>0</v>
      </c>
      <c r="H13" s="81">
        <f t="shared" si="0"/>
        <v>0</v>
      </c>
    </row>
    <row r="14" spans="1:8" ht="66" customHeight="1">
      <c r="A14" s="71">
        <v>7</v>
      </c>
      <c r="B14" s="72" t="s">
        <v>157</v>
      </c>
      <c r="C14" s="73">
        <v>1</v>
      </c>
      <c r="D14" s="74" t="s">
        <v>67</v>
      </c>
      <c r="E14" s="70"/>
      <c r="F14" s="70"/>
      <c r="G14" s="81">
        <v>0</v>
      </c>
      <c r="H14" s="81">
        <f t="shared" si="0"/>
        <v>0</v>
      </c>
    </row>
    <row r="15" spans="1:8" ht="67.5" customHeight="1">
      <c r="A15" s="71">
        <v>8</v>
      </c>
      <c r="B15" s="72" t="s">
        <v>158</v>
      </c>
      <c r="C15" s="73">
        <v>35</v>
      </c>
      <c r="D15" s="74" t="s">
        <v>67</v>
      </c>
      <c r="E15" s="70"/>
      <c r="F15" s="70"/>
      <c r="G15" s="81">
        <v>0</v>
      </c>
      <c r="H15" s="81">
        <f t="shared" si="0"/>
        <v>0</v>
      </c>
    </row>
    <row r="16" spans="1:8" ht="50.25" customHeight="1">
      <c r="A16" s="71">
        <v>9</v>
      </c>
      <c r="B16" s="72" t="s">
        <v>159</v>
      </c>
      <c r="C16" s="73">
        <v>1</v>
      </c>
      <c r="D16" s="74" t="s">
        <v>67</v>
      </c>
      <c r="E16" s="70"/>
      <c r="F16" s="70"/>
      <c r="G16" s="81">
        <v>0</v>
      </c>
      <c r="H16" s="81">
        <f t="shared" si="0"/>
        <v>0</v>
      </c>
    </row>
    <row r="17" spans="1:8" ht="50.25" customHeight="1">
      <c r="A17" s="71">
        <v>10</v>
      </c>
      <c r="B17" s="72" t="s">
        <v>160</v>
      </c>
      <c r="C17" s="73">
        <v>5</v>
      </c>
      <c r="D17" s="74" t="s">
        <v>67</v>
      </c>
      <c r="E17" s="70"/>
      <c r="F17" s="70"/>
      <c r="G17" s="81">
        <v>0</v>
      </c>
      <c r="H17" s="81">
        <f t="shared" si="0"/>
        <v>0</v>
      </c>
    </row>
    <row r="18" spans="1:8" ht="128.25" customHeight="1">
      <c r="A18" s="71">
        <v>11</v>
      </c>
      <c r="B18" s="72" t="s">
        <v>161</v>
      </c>
      <c r="C18" s="73">
        <v>20</v>
      </c>
      <c r="D18" s="74" t="s">
        <v>67</v>
      </c>
      <c r="E18" s="70"/>
      <c r="F18" s="70"/>
      <c r="G18" s="81">
        <v>0</v>
      </c>
      <c r="H18" s="81">
        <f t="shared" si="0"/>
        <v>0</v>
      </c>
    </row>
    <row r="19" spans="1:8" ht="63" customHeight="1">
      <c r="A19" s="71">
        <v>12</v>
      </c>
      <c r="B19" s="72" t="s">
        <v>162</v>
      </c>
      <c r="C19" s="73">
        <v>1</v>
      </c>
      <c r="D19" s="74" t="s">
        <v>67</v>
      </c>
      <c r="E19" s="70"/>
      <c r="F19" s="70"/>
      <c r="G19" s="81">
        <v>0</v>
      </c>
      <c r="H19" s="81">
        <f t="shared" si="0"/>
        <v>0</v>
      </c>
    </row>
    <row r="20" spans="1:8" ht="12.75" customHeight="1">
      <c r="A20" s="228" t="s">
        <v>57</v>
      </c>
      <c r="B20" s="228"/>
      <c r="C20" s="228"/>
      <c r="D20" s="228"/>
      <c r="E20" s="228"/>
      <c r="F20" s="228"/>
      <c r="G20" s="228"/>
      <c r="H20" s="228"/>
    </row>
  </sheetData>
  <sheetProtection/>
  <mergeCells count="3">
    <mergeCell ref="A1:B1"/>
    <mergeCell ref="G1:H2"/>
    <mergeCell ref="A20:H2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H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13</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36.75" customHeight="1">
      <c r="A8" s="71">
        <v>1</v>
      </c>
      <c r="B8" s="72" t="s">
        <v>163</v>
      </c>
      <c r="C8" s="73">
        <v>80</v>
      </c>
      <c r="D8" s="74" t="s">
        <v>164</v>
      </c>
      <c r="E8" s="70"/>
      <c r="F8" s="70"/>
      <c r="G8" s="81">
        <v>0</v>
      </c>
      <c r="H8" s="81">
        <f>ROUND(ROUND(C8,2)*ROUND(G8,2),2)</f>
        <v>0</v>
      </c>
    </row>
    <row r="9" spans="1:8" ht="12.75" customHeight="1">
      <c r="A9" s="228" t="s">
        <v>57</v>
      </c>
      <c r="B9" s="228"/>
      <c r="C9" s="228"/>
      <c r="D9" s="228"/>
      <c r="E9" s="228"/>
      <c r="F9" s="228"/>
      <c r="G9" s="228"/>
      <c r="H9" s="228"/>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J15"/>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14</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SUM(H8:H13)</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100.5" customHeight="1">
      <c r="A8" s="104" t="s">
        <v>13</v>
      </c>
      <c r="B8" s="128" t="s">
        <v>165</v>
      </c>
      <c r="C8" s="76">
        <v>2</v>
      </c>
      <c r="D8" s="129" t="s">
        <v>59</v>
      </c>
      <c r="E8" s="103"/>
      <c r="F8" s="103"/>
      <c r="G8" s="89">
        <v>0</v>
      </c>
      <c r="H8" s="105">
        <f aca="true" t="shared" si="0" ref="H8:H13">ROUND(C8,2)*ROUND(G8,2)</f>
        <v>0</v>
      </c>
    </row>
    <row r="9" spans="1:8" s="57" customFormat="1" ht="24" customHeight="1">
      <c r="A9" s="174" t="s">
        <v>16</v>
      </c>
      <c r="B9" s="175" t="s">
        <v>166</v>
      </c>
      <c r="C9" s="157">
        <v>15</v>
      </c>
      <c r="D9" s="176" t="s">
        <v>74</v>
      </c>
      <c r="E9" s="177"/>
      <c r="F9" s="177"/>
      <c r="G9" s="154">
        <v>0</v>
      </c>
      <c r="H9" s="178">
        <f t="shared" si="0"/>
        <v>0</v>
      </c>
    </row>
    <row r="10" spans="1:8" s="57" customFormat="1" ht="55.5" customHeight="1">
      <c r="A10" s="160" t="s">
        <v>17</v>
      </c>
      <c r="B10" s="128" t="s">
        <v>92</v>
      </c>
      <c r="C10" s="76">
        <v>20</v>
      </c>
      <c r="D10" s="129" t="s">
        <v>74</v>
      </c>
      <c r="E10" s="132"/>
      <c r="F10" s="132"/>
      <c r="G10" s="154">
        <v>0</v>
      </c>
      <c r="H10" s="80">
        <f t="shared" si="0"/>
        <v>0</v>
      </c>
    </row>
    <row r="11" spans="1:8" s="57" customFormat="1" ht="29.25" customHeight="1">
      <c r="A11" s="160" t="s">
        <v>18</v>
      </c>
      <c r="B11" s="128" t="s">
        <v>167</v>
      </c>
      <c r="C11" s="76">
        <v>5</v>
      </c>
      <c r="D11" s="129" t="s">
        <v>74</v>
      </c>
      <c r="E11" s="132"/>
      <c r="F11" s="132"/>
      <c r="G11" s="154">
        <v>0</v>
      </c>
      <c r="H11" s="80">
        <f t="shared" si="0"/>
        <v>0</v>
      </c>
    </row>
    <row r="12" spans="1:8" s="57" customFormat="1" ht="46.5" customHeight="1">
      <c r="A12" s="160" t="s">
        <v>19</v>
      </c>
      <c r="B12" s="128" t="s">
        <v>168</v>
      </c>
      <c r="C12" s="76">
        <v>10</v>
      </c>
      <c r="D12" s="129" t="s">
        <v>74</v>
      </c>
      <c r="E12" s="132"/>
      <c r="F12" s="132"/>
      <c r="G12" s="154">
        <v>0</v>
      </c>
      <c r="H12" s="80">
        <f t="shared" si="0"/>
        <v>0</v>
      </c>
    </row>
    <row r="13" spans="1:8" s="57" customFormat="1" ht="204" customHeight="1">
      <c r="A13" s="160" t="s">
        <v>21</v>
      </c>
      <c r="B13" s="128" t="s">
        <v>169</v>
      </c>
      <c r="C13" s="76">
        <v>400</v>
      </c>
      <c r="D13" s="129" t="s">
        <v>74</v>
      </c>
      <c r="E13" s="132"/>
      <c r="F13" s="132"/>
      <c r="G13" s="154">
        <v>0</v>
      </c>
      <c r="H13" s="80">
        <f t="shared" si="0"/>
        <v>0</v>
      </c>
    </row>
    <row r="14" spans="1:8" s="50" customFormat="1" ht="12.75" customHeight="1">
      <c r="A14" s="228" t="s">
        <v>57</v>
      </c>
      <c r="B14" s="228"/>
      <c r="C14" s="228"/>
      <c r="D14" s="228"/>
      <c r="E14" s="228"/>
      <c r="F14" s="228"/>
      <c r="G14" s="228"/>
      <c r="H14" s="228"/>
    </row>
    <row r="15" spans="1:8" s="50" customFormat="1" ht="14.25" customHeight="1">
      <c r="A15" s="45"/>
      <c r="B15" s="224"/>
      <c r="C15" s="224"/>
      <c r="D15" s="224"/>
      <c r="E15" s="224"/>
      <c r="F15" s="224"/>
      <c r="G15" s="224"/>
      <c r="H15" s="224"/>
    </row>
  </sheetData>
  <sheetProtection/>
  <mergeCells count="5">
    <mergeCell ref="A1:B1"/>
    <mergeCell ref="E1:F1"/>
    <mergeCell ref="G1:H2"/>
    <mergeCell ref="A14:H14"/>
    <mergeCell ref="B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15"/>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15</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SUM(H8:H13)</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48.75" customHeight="1">
      <c r="A8" s="104" t="s">
        <v>13</v>
      </c>
      <c r="B8" s="128" t="s">
        <v>170</v>
      </c>
      <c r="C8" s="130">
        <v>25</v>
      </c>
      <c r="D8" s="131" t="s">
        <v>59</v>
      </c>
      <c r="E8" s="103"/>
      <c r="F8" s="103"/>
      <c r="G8" s="89">
        <v>0</v>
      </c>
      <c r="H8" s="105">
        <f aca="true" t="shared" si="0" ref="H8:H13">ROUND(C8,2)*ROUND(G8,2)</f>
        <v>0</v>
      </c>
    </row>
    <row r="9" spans="1:8" s="57" customFormat="1" ht="40.5" customHeight="1">
      <c r="A9" s="174" t="s">
        <v>16</v>
      </c>
      <c r="B9" s="175" t="s">
        <v>171</v>
      </c>
      <c r="C9" s="179">
        <v>10</v>
      </c>
      <c r="D9" s="180" t="s">
        <v>59</v>
      </c>
      <c r="E9" s="177"/>
      <c r="F9" s="181"/>
      <c r="G9" s="153">
        <v>0</v>
      </c>
      <c r="H9" s="183">
        <f t="shared" si="0"/>
        <v>0</v>
      </c>
    </row>
    <row r="10" spans="1:8" s="57" customFormat="1" ht="36" customHeight="1">
      <c r="A10" s="160" t="s">
        <v>17</v>
      </c>
      <c r="B10" s="128" t="s">
        <v>172</v>
      </c>
      <c r="C10" s="130">
        <v>5</v>
      </c>
      <c r="D10" s="131" t="s">
        <v>59</v>
      </c>
      <c r="E10" s="132"/>
      <c r="F10" s="182"/>
      <c r="G10" s="153">
        <v>0</v>
      </c>
      <c r="H10" s="183">
        <f t="shared" si="0"/>
        <v>0</v>
      </c>
    </row>
    <row r="11" spans="1:8" s="57" customFormat="1" ht="37.5" customHeight="1">
      <c r="A11" s="160" t="s">
        <v>18</v>
      </c>
      <c r="B11" s="128" t="s">
        <v>173</v>
      </c>
      <c r="C11" s="130">
        <v>10</v>
      </c>
      <c r="D11" s="131" t="s">
        <v>59</v>
      </c>
      <c r="E11" s="132"/>
      <c r="F11" s="182"/>
      <c r="G11" s="153">
        <v>0</v>
      </c>
      <c r="H11" s="183">
        <f t="shared" si="0"/>
        <v>0</v>
      </c>
    </row>
    <row r="12" spans="1:8" s="57" customFormat="1" ht="37.5" customHeight="1">
      <c r="A12" s="160" t="s">
        <v>19</v>
      </c>
      <c r="B12" s="128" t="s">
        <v>174</v>
      </c>
      <c r="C12" s="130">
        <v>5</v>
      </c>
      <c r="D12" s="131" t="s">
        <v>59</v>
      </c>
      <c r="E12" s="132"/>
      <c r="F12" s="182"/>
      <c r="G12" s="153">
        <v>0</v>
      </c>
      <c r="H12" s="183">
        <f t="shared" si="0"/>
        <v>0</v>
      </c>
    </row>
    <row r="13" spans="1:8" s="57" customFormat="1" ht="33.75" customHeight="1">
      <c r="A13" s="160" t="s">
        <v>21</v>
      </c>
      <c r="B13" s="128" t="s">
        <v>175</v>
      </c>
      <c r="C13" s="130">
        <v>5</v>
      </c>
      <c r="D13" s="131" t="s">
        <v>59</v>
      </c>
      <c r="E13" s="132"/>
      <c r="F13" s="182"/>
      <c r="G13" s="153">
        <v>0</v>
      </c>
      <c r="H13" s="183">
        <f t="shared" si="0"/>
        <v>0</v>
      </c>
    </row>
    <row r="14" spans="1:8" s="50" customFormat="1" ht="12.75" customHeight="1">
      <c r="A14" s="228" t="s">
        <v>57</v>
      </c>
      <c r="B14" s="228"/>
      <c r="C14" s="228"/>
      <c r="D14" s="228"/>
      <c r="E14" s="228"/>
      <c r="F14" s="228"/>
      <c r="G14" s="228"/>
      <c r="H14" s="228"/>
    </row>
    <row r="15" spans="1:8" s="50" customFormat="1" ht="14.25" customHeight="1">
      <c r="A15" s="45"/>
      <c r="B15" s="224"/>
      <c r="C15" s="224"/>
      <c r="D15" s="224"/>
      <c r="E15" s="224"/>
      <c r="F15" s="224"/>
      <c r="G15" s="224"/>
      <c r="H15" s="224"/>
    </row>
  </sheetData>
  <sheetProtection/>
  <mergeCells count="5">
    <mergeCell ref="A1:B1"/>
    <mergeCell ref="E1:F1"/>
    <mergeCell ref="G1:H2"/>
    <mergeCell ref="A14:H14"/>
    <mergeCell ref="B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16</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SUM(H8:H8)</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46.5" customHeight="1">
      <c r="A8" s="104" t="s">
        <v>13</v>
      </c>
      <c r="B8" s="128" t="s">
        <v>176</v>
      </c>
      <c r="C8" s="76">
        <v>7500</v>
      </c>
      <c r="D8" s="129" t="s">
        <v>59</v>
      </c>
      <c r="E8" s="103"/>
      <c r="F8" s="103"/>
      <c r="G8" s="89">
        <v>0</v>
      </c>
      <c r="H8" s="105">
        <f>ROUND(C8,2)*ROUND(G8,2)</f>
        <v>0</v>
      </c>
    </row>
    <row r="9" spans="1:8" s="50" customFormat="1" ht="12.75" customHeight="1">
      <c r="A9" s="228" t="s">
        <v>57</v>
      </c>
      <c r="B9" s="228"/>
      <c r="C9" s="228"/>
      <c r="D9" s="228"/>
      <c r="E9" s="228"/>
      <c r="F9" s="228"/>
      <c r="G9" s="228"/>
      <c r="H9" s="228"/>
    </row>
    <row r="10" spans="1:8" s="50" customFormat="1" ht="14.25" customHeight="1">
      <c r="A10" s="45"/>
      <c r="B10" s="224"/>
      <c r="C10" s="224"/>
      <c r="D10" s="224"/>
      <c r="E10" s="224"/>
      <c r="F10" s="224"/>
      <c r="G10" s="224"/>
      <c r="H10" s="22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8.00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17</v>
      </c>
      <c r="D2" s="23"/>
      <c r="E2" s="38" t="s">
        <v>43</v>
      </c>
      <c r="F2" s="23"/>
      <c r="G2" s="24"/>
      <c r="H2" s="24"/>
    </row>
    <row r="3" spans="1:8" ht="12.75">
      <c r="A3" s="38"/>
      <c r="B3" s="96"/>
      <c r="C3" s="25"/>
      <c r="D3" s="23"/>
      <c r="E3" s="23"/>
      <c r="F3" s="23"/>
      <c r="G3" s="96"/>
      <c r="H3" s="96"/>
    </row>
    <row r="4" spans="1:8" ht="12.75">
      <c r="A4" s="38"/>
      <c r="B4" s="96"/>
      <c r="C4" s="25"/>
      <c r="D4" s="23"/>
      <c r="E4" s="23"/>
      <c r="F4" s="23"/>
      <c r="G4" s="96"/>
      <c r="H4" s="96"/>
    </row>
    <row r="5" spans="1:8" ht="13.5" customHeight="1">
      <c r="A5" s="38"/>
      <c r="B5" s="24"/>
      <c r="C5" s="25"/>
      <c r="D5" s="23"/>
      <c r="E5" s="53" t="s">
        <v>56</v>
      </c>
      <c r="F5" s="54">
        <f>SUM(H8:H17)</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90" customHeight="1">
      <c r="A8" s="71" t="s">
        <v>50</v>
      </c>
      <c r="B8" s="77" t="s">
        <v>177</v>
      </c>
      <c r="C8" s="83">
        <v>200</v>
      </c>
      <c r="D8" s="84" t="s">
        <v>59</v>
      </c>
      <c r="E8" s="85"/>
      <c r="F8" s="85"/>
      <c r="G8" s="86">
        <v>0</v>
      </c>
      <c r="H8" s="86">
        <f aca="true" t="shared" si="0" ref="H8:H17">ROUND(ROUND(C8,2)*ROUND(G8,2),2)</f>
        <v>0</v>
      </c>
    </row>
    <row r="9" spans="1:8" ht="169.5" customHeight="1">
      <c r="A9" s="71" t="s">
        <v>65</v>
      </c>
      <c r="B9" s="77" t="s">
        <v>178</v>
      </c>
      <c r="C9" s="87">
        <v>210</v>
      </c>
      <c r="D9" s="78" t="s">
        <v>59</v>
      </c>
      <c r="E9" s="88"/>
      <c r="F9" s="88"/>
      <c r="G9" s="89">
        <v>0</v>
      </c>
      <c r="H9" s="89">
        <f t="shared" si="0"/>
        <v>0</v>
      </c>
    </row>
    <row r="10" spans="1:8" ht="45" customHeight="1">
      <c r="A10" s="71" t="s">
        <v>66</v>
      </c>
      <c r="B10" s="77" t="s">
        <v>179</v>
      </c>
      <c r="C10" s="90">
        <v>2400</v>
      </c>
      <c r="D10" s="82" t="s">
        <v>59</v>
      </c>
      <c r="E10" s="95"/>
      <c r="F10" s="95"/>
      <c r="G10" s="86">
        <v>0</v>
      </c>
      <c r="H10" s="86">
        <f t="shared" si="0"/>
        <v>0</v>
      </c>
    </row>
    <row r="11" spans="1:8" ht="144.75" customHeight="1">
      <c r="A11" s="71" t="s">
        <v>68</v>
      </c>
      <c r="B11" s="77" t="s">
        <v>180</v>
      </c>
      <c r="C11" s="90">
        <v>4</v>
      </c>
      <c r="D11" s="82" t="s">
        <v>67</v>
      </c>
      <c r="E11" s="95"/>
      <c r="F11" s="95"/>
      <c r="G11" s="89">
        <v>0</v>
      </c>
      <c r="H11" s="89">
        <f t="shared" si="0"/>
        <v>0</v>
      </c>
    </row>
    <row r="12" spans="1:8" ht="156.75" customHeight="1">
      <c r="A12" s="71" t="s">
        <v>69</v>
      </c>
      <c r="B12" s="77" t="s">
        <v>181</v>
      </c>
      <c r="C12" s="90">
        <v>4</v>
      </c>
      <c r="D12" s="82" t="s">
        <v>67</v>
      </c>
      <c r="E12" s="95"/>
      <c r="F12" s="95"/>
      <c r="G12" s="86">
        <v>0</v>
      </c>
      <c r="H12" s="86">
        <f t="shared" si="0"/>
        <v>0</v>
      </c>
    </row>
    <row r="13" spans="1:8" ht="162.75" customHeight="1">
      <c r="A13" s="71" t="s">
        <v>70</v>
      </c>
      <c r="B13" s="77" t="s">
        <v>182</v>
      </c>
      <c r="C13" s="90">
        <v>6</v>
      </c>
      <c r="D13" s="82" t="s">
        <v>67</v>
      </c>
      <c r="E13" s="95"/>
      <c r="F13" s="95"/>
      <c r="G13" s="89">
        <v>0</v>
      </c>
      <c r="H13" s="89">
        <f t="shared" si="0"/>
        <v>0</v>
      </c>
    </row>
    <row r="14" spans="1:8" ht="51.75" customHeight="1">
      <c r="A14" s="71" t="s">
        <v>22</v>
      </c>
      <c r="B14" s="109" t="s">
        <v>183</v>
      </c>
      <c r="C14" s="87">
        <v>1</v>
      </c>
      <c r="D14" s="78" t="s">
        <v>67</v>
      </c>
      <c r="E14" s="88"/>
      <c r="F14" s="88"/>
      <c r="G14" s="89">
        <v>0</v>
      </c>
      <c r="H14" s="89">
        <f t="shared" si="0"/>
        <v>0</v>
      </c>
    </row>
    <row r="15" spans="1:8" ht="39" customHeight="1">
      <c r="A15" s="71" t="s">
        <v>24</v>
      </c>
      <c r="B15" s="109" t="s">
        <v>184</v>
      </c>
      <c r="C15" s="87">
        <v>10</v>
      </c>
      <c r="D15" s="78" t="s">
        <v>75</v>
      </c>
      <c r="E15" s="88"/>
      <c r="F15" s="88"/>
      <c r="G15" s="89">
        <v>0</v>
      </c>
      <c r="H15" s="89">
        <f t="shared" si="0"/>
        <v>0</v>
      </c>
    </row>
    <row r="16" spans="1:8" ht="39" customHeight="1">
      <c r="A16" s="71" t="s">
        <v>26</v>
      </c>
      <c r="B16" s="109" t="s">
        <v>185</v>
      </c>
      <c r="C16" s="87">
        <v>1</v>
      </c>
      <c r="D16" s="78" t="s">
        <v>67</v>
      </c>
      <c r="E16" s="88"/>
      <c r="F16" s="88"/>
      <c r="G16" s="89">
        <v>0</v>
      </c>
      <c r="H16" s="89">
        <f t="shared" si="0"/>
        <v>0</v>
      </c>
    </row>
    <row r="17" spans="1:8" ht="39" customHeight="1">
      <c r="A17" s="71" t="s">
        <v>28</v>
      </c>
      <c r="B17" s="109" t="s">
        <v>186</v>
      </c>
      <c r="C17" s="87">
        <v>2</v>
      </c>
      <c r="D17" s="78" t="s">
        <v>67</v>
      </c>
      <c r="E17" s="88"/>
      <c r="F17" s="88"/>
      <c r="G17" s="89">
        <v>0</v>
      </c>
      <c r="H17" s="89">
        <f t="shared" si="0"/>
        <v>0</v>
      </c>
    </row>
    <row r="18" spans="1:8" ht="18" customHeight="1">
      <c r="A18" s="228" t="s">
        <v>57</v>
      </c>
      <c r="B18" s="228"/>
      <c r="C18" s="228"/>
      <c r="D18" s="228"/>
      <c r="E18" s="228"/>
      <c r="F18" s="228"/>
      <c r="G18" s="228"/>
      <c r="H18" s="228"/>
    </row>
  </sheetData>
  <sheetProtection/>
  <mergeCells count="3">
    <mergeCell ref="A1:B1"/>
    <mergeCell ref="G1:H1"/>
    <mergeCell ref="A18:H18"/>
  </mergeCells>
  <printOptions/>
  <pageMargins left="0.25" right="0.25" top="0.75" bottom="0.75" header="0.30000000000000004" footer="0.3000000000000000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85"/>
  <sheetViews>
    <sheetView tabSelected="1" view="pageBreakPreview" zoomScaleNormal="150" zoomScaleSheetLayoutView="100" zoomScalePageLayoutView="0" workbookViewId="0" topLeftCell="A1">
      <selection activeCell="B67" sqref="B67:D67"/>
    </sheetView>
  </sheetViews>
  <sheetFormatPr defaultColWidth="9.00390625" defaultRowHeight="14.25"/>
  <cols>
    <col min="1" max="1" width="3.875" style="3" customWidth="1"/>
    <col min="2" max="3" width="26.25390625" style="3" customWidth="1"/>
    <col min="4" max="4" width="37.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16" t="s">
        <v>94</v>
      </c>
      <c r="D4" s="5"/>
    </row>
    <row r="5" spans="1:4" ht="15">
      <c r="A5" s="1"/>
      <c r="B5" s="1"/>
      <c r="C5" s="1"/>
      <c r="D5" s="5"/>
    </row>
    <row r="6" spans="1:4" ht="24.75" customHeight="1">
      <c r="A6" s="1"/>
      <c r="B6" s="1" t="s">
        <v>3</v>
      </c>
      <c r="C6" s="225" t="s">
        <v>95</v>
      </c>
      <c r="D6" s="221"/>
    </row>
    <row r="7" spans="1:4" ht="15">
      <c r="A7" s="1"/>
      <c r="B7" s="1"/>
      <c r="C7" s="1"/>
      <c r="D7" s="5"/>
    </row>
    <row r="8" spans="1:4" ht="15">
      <c r="A8" s="1"/>
      <c r="B8" s="66" t="s">
        <v>4</v>
      </c>
      <c r="C8" s="219"/>
      <c r="D8" s="219"/>
    </row>
    <row r="9" spans="1:4" ht="15">
      <c r="A9" s="1"/>
      <c r="B9" s="66" t="s">
        <v>5</v>
      </c>
      <c r="C9" s="219"/>
      <c r="D9" s="219"/>
    </row>
    <row r="10" spans="1:4" ht="15">
      <c r="A10" s="1"/>
      <c r="B10" s="66" t="s">
        <v>6</v>
      </c>
      <c r="C10" s="219"/>
      <c r="D10" s="219"/>
    </row>
    <row r="11" spans="1:4" ht="15">
      <c r="A11" s="1"/>
      <c r="B11" s="66" t="s">
        <v>7</v>
      </c>
      <c r="C11" s="219"/>
      <c r="D11" s="219"/>
    </row>
    <row r="12" spans="1:4" ht="15">
      <c r="A12" s="1"/>
      <c r="B12" s="66" t="s">
        <v>8</v>
      </c>
      <c r="C12" s="219"/>
      <c r="D12" s="219"/>
    </row>
    <row r="13" spans="1:4" ht="15">
      <c r="A13" s="1"/>
      <c r="B13" s="66" t="s">
        <v>9</v>
      </c>
      <c r="C13" s="219"/>
      <c r="D13" s="219"/>
    </row>
    <row r="14" spans="1:4" ht="15">
      <c r="A14" s="1"/>
      <c r="B14" s="66" t="s">
        <v>10</v>
      </c>
      <c r="C14" s="219"/>
      <c r="D14" s="219"/>
    </row>
    <row r="15" spans="1:4" ht="15">
      <c r="A15" s="1"/>
      <c r="B15" s="66" t="s">
        <v>11</v>
      </c>
      <c r="C15" s="219"/>
      <c r="D15" s="219"/>
    </row>
    <row r="16" spans="1:4" ht="15">
      <c r="A16" s="1"/>
      <c r="B16" s="66" t="s">
        <v>12</v>
      </c>
      <c r="C16" s="219"/>
      <c r="D16" s="219"/>
    </row>
    <row r="17" spans="1:4" ht="15">
      <c r="A17" s="1"/>
      <c r="B17" s="1"/>
      <c r="C17" s="7"/>
      <c r="D17" s="8"/>
    </row>
    <row r="18" spans="1:4" ht="15">
      <c r="A18" s="1" t="s">
        <v>13</v>
      </c>
      <c r="B18" s="220" t="s">
        <v>14</v>
      </c>
      <c r="C18" s="220"/>
      <c r="D18" s="220"/>
    </row>
    <row r="19" spans="1:4" ht="14.25" customHeight="1">
      <c r="A19" s="1"/>
      <c r="B19" s="224"/>
      <c r="C19" s="224"/>
      <c r="D19" s="1"/>
    </row>
    <row r="20" spans="1:4" ht="14.25" customHeight="1">
      <c r="A20" s="1"/>
      <c r="B20" s="126" t="s">
        <v>15</v>
      </c>
      <c r="C20" s="91" t="s">
        <v>55</v>
      </c>
      <c r="D20" s="7"/>
    </row>
    <row r="21" spans="1:4" ht="15">
      <c r="A21" s="1"/>
      <c r="B21" s="127">
        <v>1</v>
      </c>
      <c r="C21" s="9">
        <f>'część_(1)'!F$5</f>
        <v>0</v>
      </c>
      <c r="D21" s="10"/>
    </row>
    <row r="22" spans="1:4" ht="15">
      <c r="A22" s="1"/>
      <c r="B22" s="127">
        <v>2</v>
      </c>
      <c r="C22" s="9">
        <f>'część_(2)'!F$5</f>
        <v>0</v>
      </c>
      <c r="D22" s="10"/>
    </row>
    <row r="23" spans="1:4" ht="15">
      <c r="A23" s="125"/>
      <c r="B23" s="127">
        <v>3</v>
      </c>
      <c r="C23" s="9">
        <f>'część_(3)'!F$5</f>
        <v>0</v>
      </c>
      <c r="D23" s="10"/>
    </row>
    <row r="24" spans="1:4" ht="15">
      <c r="A24" s="125"/>
      <c r="B24" s="127">
        <v>4</v>
      </c>
      <c r="C24" s="9">
        <f>'część_(4)'!F$5</f>
        <v>0</v>
      </c>
      <c r="D24" s="10"/>
    </row>
    <row r="25" spans="1:4" ht="15">
      <c r="A25" s="125"/>
      <c r="B25" s="127">
        <v>5</v>
      </c>
      <c r="C25" s="9">
        <f>'część_(5)'!F$5</f>
        <v>0</v>
      </c>
      <c r="D25" s="10"/>
    </row>
    <row r="26" spans="1:4" ht="15">
      <c r="A26" s="125"/>
      <c r="B26" s="127">
        <v>6</v>
      </c>
      <c r="C26" s="9">
        <f>'część_(6)'!F$5</f>
        <v>0</v>
      </c>
      <c r="D26" s="10"/>
    </row>
    <row r="27" spans="1:4" ht="15">
      <c r="A27" s="125"/>
      <c r="B27" s="127">
        <v>7</v>
      </c>
      <c r="C27" s="9">
        <f>'część_(7)'!F$5</f>
        <v>0</v>
      </c>
      <c r="D27" s="10"/>
    </row>
    <row r="28" spans="1:4" ht="15">
      <c r="A28" s="125"/>
      <c r="B28" s="127">
        <v>8</v>
      </c>
      <c r="C28" s="9">
        <f>'część_(8)'!F$5</f>
        <v>0</v>
      </c>
      <c r="D28" s="10"/>
    </row>
    <row r="29" spans="1:4" ht="15">
      <c r="A29" s="125"/>
      <c r="B29" s="127">
        <v>9</v>
      </c>
      <c r="C29" s="9">
        <f>'część_(9)'!F$5</f>
        <v>0</v>
      </c>
      <c r="D29" s="10"/>
    </row>
    <row r="30" spans="1:4" ht="15">
      <c r="A30" s="125"/>
      <c r="B30" s="127">
        <v>10</v>
      </c>
      <c r="C30" s="9">
        <f>'część_(10)'!F$5</f>
        <v>0</v>
      </c>
      <c r="D30" s="10"/>
    </row>
    <row r="31" spans="1:4" ht="15">
      <c r="A31" s="125"/>
      <c r="B31" s="127">
        <v>11</v>
      </c>
      <c r="C31" s="9">
        <f>'część_(11)'!F$5</f>
        <v>0</v>
      </c>
      <c r="D31" s="10"/>
    </row>
    <row r="32" spans="1:4" ht="15">
      <c r="A32" s="125"/>
      <c r="B32" s="127">
        <v>12</v>
      </c>
      <c r="C32" s="9">
        <f>'część_(12)'!F$5</f>
        <v>0</v>
      </c>
      <c r="D32" s="10"/>
    </row>
    <row r="33" spans="1:4" ht="15">
      <c r="A33" s="125"/>
      <c r="B33" s="127">
        <v>13</v>
      </c>
      <c r="C33" s="9">
        <f>'część_(13)'!F$5</f>
        <v>0</v>
      </c>
      <c r="D33" s="10"/>
    </row>
    <row r="34" spans="1:4" ht="15">
      <c r="A34" s="125"/>
      <c r="B34" s="127">
        <v>14</v>
      </c>
      <c r="C34" s="9">
        <f>'część_(14)'!F$5</f>
        <v>0</v>
      </c>
      <c r="D34" s="10"/>
    </row>
    <row r="35" spans="1:4" ht="15">
      <c r="A35" s="125"/>
      <c r="B35" s="127">
        <v>15</v>
      </c>
      <c r="C35" s="9">
        <f>'część_(15)'!F$5</f>
        <v>0</v>
      </c>
      <c r="D35" s="10"/>
    </row>
    <row r="36" spans="1:4" ht="15">
      <c r="A36" s="125"/>
      <c r="B36" s="127">
        <v>16</v>
      </c>
      <c r="C36" s="9">
        <f>'część_(16)'!F$5</f>
        <v>0</v>
      </c>
      <c r="D36" s="10"/>
    </row>
    <row r="37" spans="1:4" ht="15">
      <c r="A37" s="125"/>
      <c r="B37" s="127">
        <v>17</v>
      </c>
      <c r="C37" s="9">
        <f>'część_(17)'!F$5</f>
        <v>0</v>
      </c>
      <c r="D37" s="10"/>
    </row>
    <row r="38" spans="1:4" ht="15">
      <c r="A38" s="125"/>
      <c r="B38" s="127">
        <v>18</v>
      </c>
      <c r="C38" s="9">
        <f>'część_(18)'!F$5</f>
        <v>0</v>
      </c>
      <c r="D38" s="10"/>
    </row>
    <row r="39" spans="1:4" ht="15">
      <c r="A39" s="125"/>
      <c r="B39" s="127">
        <v>19</v>
      </c>
      <c r="C39" s="9">
        <f>'część_(19)'!F$5</f>
        <v>0</v>
      </c>
      <c r="D39" s="133" t="s">
        <v>93</v>
      </c>
    </row>
    <row r="40" spans="1:4" ht="15">
      <c r="A40" s="125"/>
      <c r="B40" s="127">
        <v>20</v>
      </c>
      <c r="C40" s="9">
        <f>'część_(20)'!F$5</f>
        <v>0</v>
      </c>
      <c r="D40" s="133" t="s">
        <v>93</v>
      </c>
    </row>
    <row r="41" spans="1:4" ht="15">
      <c r="A41" s="125"/>
      <c r="B41" s="127">
        <v>21</v>
      </c>
      <c r="C41" s="9">
        <f>'część_(21)'!F$5</f>
        <v>0</v>
      </c>
      <c r="D41" s="10"/>
    </row>
    <row r="42" spans="1:4" ht="15">
      <c r="A42" s="125"/>
      <c r="B42" s="127">
        <v>22</v>
      </c>
      <c r="C42" s="9">
        <f>'część_(22)'!F$5</f>
        <v>0</v>
      </c>
      <c r="D42" s="10"/>
    </row>
    <row r="43" spans="1:4" ht="15">
      <c r="A43" s="125"/>
      <c r="B43" s="127">
        <v>23</v>
      </c>
      <c r="C43" s="9">
        <f>'część_(23)'!F$5</f>
        <v>0</v>
      </c>
      <c r="D43" s="10"/>
    </row>
    <row r="44" spans="1:4" ht="15">
      <c r="A44" s="125"/>
      <c r="B44" s="127">
        <v>24</v>
      </c>
      <c r="C44" s="9">
        <f>'część_(24)'!F$5</f>
        <v>0</v>
      </c>
      <c r="D44" s="10"/>
    </row>
    <row r="45" spans="1:4" ht="15">
      <c r="A45" s="125"/>
      <c r="B45" s="127">
        <v>25</v>
      </c>
      <c r="C45" s="9">
        <f>'część_(25)'!F$5</f>
        <v>0</v>
      </c>
      <c r="D45" s="10"/>
    </row>
    <row r="46" spans="1:4" ht="15">
      <c r="A46" s="125"/>
      <c r="B46" s="127">
        <v>26</v>
      </c>
      <c r="C46" s="9">
        <f>'część_(26)'!F$5</f>
        <v>0</v>
      </c>
      <c r="D46" s="10"/>
    </row>
    <row r="47" spans="1:4" ht="16.5" customHeight="1">
      <c r="A47" s="125"/>
      <c r="B47" s="127">
        <v>27</v>
      </c>
      <c r="C47" s="9">
        <f>'część_(27)'!F$5</f>
        <v>0</v>
      </c>
      <c r="D47" s="18"/>
    </row>
    <row r="48" spans="1:4" ht="15">
      <c r="A48" s="125"/>
      <c r="B48" s="127">
        <v>28</v>
      </c>
      <c r="C48" s="9">
        <f>'część_(28)'!F$5</f>
        <v>0</v>
      </c>
      <c r="D48" s="10"/>
    </row>
    <row r="49" spans="1:4" ht="15">
      <c r="A49" s="125"/>
      <c r="B49" s="127">
        <v>29</v>
      </c>
      <c r="C49" s="9">
        <f>'część_(29)'!F$5</f>
        <v>0</v>
      </c>
      <c r="D49" s="10"/>
    </row>
    <row r="50" spans="1:4" ht="15">
      <c r="A50" s="125"/>
      <c r="B50" s="127">
        <v>30</v>
      </c>
      <c r="C50" s="9">
        <f>'część_(30)'!F$5</f>
        <v>0</v>
      </c>
      <c r="D50" s="10"/>
    </row>
    <row r="51" spans="1:4" ht="15">
      <c r="A51" s="125"/>
      <c r="B51" s="127">
        <v>31</v>
      </c>
      <c r="C51" s="9">
        <f>'część_(31)'!F$5</f>
        <v>0</v>
      </c>
      <c r="D51" s="10"/>
    </row>
    <row r="52" spans="1:4" ht="15">
      <c r="A52" s="125"/>
      <c r="B52" s="127">
        <v>32</v>
      </c>
      <c r="C52" s="9">
        <f>'część_(32)'!F$5</f>
        <v>0</v>
      </c>
      <c r="D52" s="10"/>
    </row>
    <row r="53" spans="1:4" ht="15">
      <c r="A53" s="134"/>
      <c r="B53" s="127">
        <v>33</v>
      </c>
      <c r="C53" s="9">
        <f>'część_(33)'!F$5</f>
        <v>0</v>
      </c>
      <c r="D53" s="10"/>
    </row>
    <row r="54" spans="1:4" ht="15">
      <c r="A54" s="134"/>
      <c r="B54" s="127">
        <v>34</v>
      </c>
      <c r="C54" s="9">
        <f>'część_(34)'!F$5</f>
        <v>0</v>
      </c>
      <c r="D54" s="10"/>
    </row>
    <row r="55" spans="1:4" ht="15">
      <c r="A55" s="134"/>
      <c r="B55" s="127">
        <v>35</v>
      </c>
      <c r="C55" s="9">
        <f>'część_(35)'!F$5</f>
        <v>0</v>
      </c>
      <c r="D55" s="10"/>
    </row>
    <row r="56" spans="1:4" ht="15">
      <c r="A56" s="134"/>
      <c r="B56" s="127">
        <v>36</v>
      </c>
      <c r="C56" s="9">
        <f>'część_(36)'!F$5</f>
        <v>0</v>
      </c>
      <c r="D56" s="10"/>
    </row>
    <row r="57" spans="1:4" ht="15.75" customHeight="1">
      <c r="A57" s="1"/>
      <c r="B57" s="217" t="s">
        <v>57</v>
      </c>
      <c r="C57" s="217"/>
      <c r="D57" s="217"/>
    </row>
    <row r="58" spans="1:4" ht="105.75" customHeight="1">
      <c r="A58" s="1" t="s">
        <v>16</v>
      </c>
      <c r="B58" s="220" t="s">
        <v>63</v>
      </c>
      <c r="C58" s="220"/>
      <c r="D58" s="220"/>
    </row>
    <row r="59" spans="1:4" ht="15.75" customHeight="1">
      <c r="A59" s="1" t="s">
        <v>17</v>
      </c>
      <c r="B59" s="220" t="s">
        <v>54</v>
      </c>
      <c r="C59" s="220"/>
      <c r="D59" s="220"/>
    </row>
    <row r="60" spans="1:4" ht="67.5" customHeight="1">
      <c r="A60" s="1" t="s">
        <v>18</v>
      </c>
      <c r="B60" s="220" t="s">
        <v>304</v>
      </c>
      <c r="C60" s="220"/>
      <c r="D60" s="220"/>
    </row>
    <row r="61" spans="1:4" ht="30.75" customHeight="1">
      <c r="A61" s="1" t="s">
        <v>19</v>
      </c>
      <c r="B61" s="221" t="s">
        <v>20</v>
      </c>
      <c r="C61" s="221"/>
      <c r="D61" s="221"/>
    </row>
    <row r="62" spans="1:4" s="12" customFormat="1" ht="63.75" customHeight="1">
      <c r="A62" s="11" t="s">
        <v>21</v>
      </c>
      <c r="B62" s="223" t="s">
        <v>58</v>
      </c>
      <c r="C62" s="223"/>
      <c r="D62" s="223"/>
    </row>
    <row r="63" spans="1:4" ht="31.5" customHeight="1">
      <c r="A63" s="11" t="s">
        <v>22</v>
      </c>
      <c r="B63" s="221" t="s">
        <v>23</v>
      </c>
      <c r="C63" s="221"/>
      <c r="D63" s="221"/>
    </row>
    <row r="64" spans="1:4" ht="20.25" customHeight="1">
      <c r="A64" s="11" t="s">
        <v>24</v>
      </c>
      <c r="B64" s="220" t="s">
        <v>25</v>
      </c>
      <c r="C64" s="220"/>
      <c r="D64" s="220"/>
    </row>
    <row r="65" spans="1:4" ht="32.25" customHeight="1">
      <c r="A65" s="11" t="s">
        <v>26</v>
      </c>
      <c r="B65" s="221" t="s">
        <v>27</v>
      </c>
      <c r="C65" s="221"/>
      <c r="D65" s="221"/>
    </row>
    <row r="66" spans="1:4" ht="33.75" customHeight="1">
      <c r="A66" s="11" t="s">
        <v>28</v>
      </c>
      <c r="B66" s="221" t="s">
        <v>29</v>
      </c>
      <c r="C66" s="221"/>
      <c r="D66" s="221"/>
    </row>
    <row r="67" spans="1:4" ht="33.75" customHeight="1">
      <c r="A67" s="11"/>
      <c r="B67" s="221" t="s">
        <v>64</v>
      </c>
      <c r="C67" s="221"/>
      <c r="D67" s="221"/>
    </row>
    <row r="68" spans="1:4" ht="51" customHeight="1">
      <c r="A68" s="11"/>
      <c r="B68" s="222" t="s">
        <v>96</v>
      </c>
      <c r="C68" s="222"/>
      <c r="D68" s="222"/>
    </row>
    <row r="69" spans="1:4" ht="108" customHeight="1">
      <c r="A69" s="11" t="s">
        <v>30</v>
      </c>
      <c r="B69" s="220" t="s">
        <v>72</v>
      </c>
      <c r="C69" s="220"/>
      <c r="D69" s="220"/>
    </row>
    <row r="70" spans="1:4" ht="18" customHeight="1">
      <c r="A70" s="11" t="s">
        <v>31</v>
      </c>
      <c r="B70" s="7" t="s">
        <v>32</v>
      </c>
      <c r="C70" s="1"/>
      <c r="D70" s="1"/>
    </row>
    <row r="71" spans="1:4" ht="18" customHeight="1">
      <c r="A71" s="13"/>
      <c r="B71" s="218" t="s">
        <v>33</v>
      </c>
      <c r="C71" s="218"/>
      <c r="D71" s="218"/>
    </row>
    <row r="72" spans="1:4" ht="18" customHeight="1">
      <c r="A72" s="1"/>
      <c r="B72" s="218" t="s">
        <v>34</v>
      </c>
      <c r="C72" s="218"/>
      <c r="D72" s="66"/>
    </row>
    <row r="73" spans="1:4" ht="18" customHeight="1">
      <c r="A73" s="1"/>
      <c r="B73" s="219"/>
      <c r="C73" s="219"/>
      <c r="D73" s="6"/>
    </row>
    <row r="74" spans="1:4" ht="18" customHeight="1">
      <c r="A74" s="1"/>
      <c r="B74" s="219"/>
      <c r="C74" s="219"/>
      <c r="D74" s="6"/>
    </row>
    <row r="75" spans="1:4" ht="18" customHeight="1">
      <c r="A75" s="1"/>
      <c r="B75" s="219"/>
      <c r="C75" s="219"/>
      <c r="D75" s="6"/>
    </row>
    <row r="76" spans="1:4" ht="9.75" customHeight="1">
      <c r="A76" s="1"/>
      <c r="B76" s="13" t="s">
        <v>35</v>
      </c>
      <c r="C76" s="13"/>
      <c r="D76" s="2"/>
    </row>
    <row r="77" spans="1:4" ht="18" customHeight="1">
      <c r="A77" s="1"/>
      <c r="B77" s="218" t="s">
        <v>36</v>
      </c>
      <c r="C77" s="218"/>
      <c r="D77" s="218"/>
    </row>
    <row r="78" spans="1:4" ht="18" customHeight="1">
      <c r="A78" s="1"/>
      <c r="B78" s="92" t="s">
        <v>34</v>
      </c>
      <c r="C78" s="93" t="s">
        <v>37</v>
      </c>
      <c r="D78" s="94" t="s">
        <v>38</v>
      </c>
    </row>
    <row r="79" spans="1:4" ht="18" customHeight="1">
      <c r="A79" s="1"/>
      <c r="B79" s="15"/>
      <c r="C79" s="14"/>
      <c r="D79" s="16"/>
    </row>
    <row r="80" spans="1:4" ht="18" customHeight="1">
      <c r="A80" s="1"/>
      <c r="B80" s="15"/>
      <c r="C80" s="14"/>
      <c r="D80" s="16"/>
    </row>
    <row r="81" spans="1:4" ht="7.5" customHeight="1">
      <c r="A81" s="1"/>
      <c r="B81" s="13"/>
      <c r="C81" s="13"/>
      <c r="D81" s="2"/>
    </row>
    <row r="82" spans="1:4" ht="18" customHeight="1">
      <c r="A82" s="1"/>
      <c r="B82" s="218" t="s">
        <v>39</v>
      </c>
      <c r="C82" s="218"/>
      <c r="D82" s="218"/>
    </row>
    <row r="83" spans="1:4" ht="18" customHeight="1">
      <c r="A83" s="1"/>
      <c r="B83" s="218" t="s">
        <v>40</v>
      </c>
      <c r="C83" s="218"/>
      <c r="D83" s="66"/>
    </row>
    <row r="84" spans="1:4" ht="18" customHeight="1">
      <c r="A84" s="1"/>
      <c r="B84" s="219"/>
      <c r="C84" s="219"/>
      <c r="D84" s="6"/>
    </row>
    <row r="85" spans="2:4" ht="15" customHeight="1">
      <c r="B85" s="17"/>
      <c r="C85" s="17"/>
      <c r="D85" s="17"/>
    </row>
  </sheetData>
  <sheetProtection/>
  <mergeCells count="34">
    <mergeCell ref="C6:D6"/>
    <mergeCell ref="C8:D8"/>
    <mergeCell ref="C9:D9"/>
    <mergeCell ref="C10:D10"/>
    <mergeCell ref="C11:D11"/>
    <mergeCell ref="C12:D12"/>
    <mergeCell ref="C13:D13"/>
    <mergeCell ref="C14:D14"/>
    <mergeCell ref="C15:D15"/>
    <mergeCell ref="C16:D16"/>
    <mergeCell ref="B18:D18"/>
    <mergeCell ref="B19:C19"/>
    <mergeCell ref="B58:D58"/>
    <mergeCell ref="B59:D59"/>
    <mergeCell ref="B60:D60"/>
    <mergeCell ref="B61:D61"/>
    <mergeCell ref="B62:D62"/>
    <mergeCell ref="B63:D63"/>
    <mergeCell ref="B64:D64"/>
    <mergeCell ref="B65:D65"/>
    <mergeCell ref="B66:D66"/>
    <mergeCell ref="B67:D67"/>
    <mergeCell ref="B68:D68"/>
    <mergeCell ref="B69:D69"/>
    <mergeCell ref="B57:D57"/>
    <mergeCell ref="B82:D82"/>
    <mergeCell ref="B83:C83"/>
    <mergeCell ref="B84:C84"/>
    <mergeCell ref="B71:D71"/>
    <mergeCell ref="B72:C72"/>
    <mergeCell ref="B73:C73"/>
    <mergeCell ref="B74:C74"/>
    <mergeCell ref="B75:C75"/>
    <mergeCell ref="B77:D77"/>
  </mergeCells>
  <printOptions horizontalCentered="1"/>
  <pageMargins left="0.25" right="0.25" top="0.75" bottom="0.75" header="0.30000000000000004" footer="0.30000000000000004"/>
  <pageSetup fitToHeight="1" fitToWidth="1" horizontalDpi="600" verticalDpi="600" orientation="portrait" paperSize="9" scale="43" r:id="rId1"/>
</worksheet>
</file>

<file path=xl/worksheets/sheet20.xml><?xml version="1.0" encoding="utf-8"?>
<worksheet xmlns="http://schemas.openxmlformats.org/spreadsheetml/2006/main" xmlns:r="http://schemas.openxmlformats.org/officeDocument/2006/relationships">
  <dimension ref="A1:H13"/>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18</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SUM(H8:H12)</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4.25" customHeight="1">
      <c r="A8" s="71">
        <v>1</v>
      </c>
      <c r="B8" s="100" t="s">
        <v>187</v>
      </c>
      <c r="C8" s="73">
        <v>7200</v>
      </c>
      <c r="D8" s="74" t="s">
        <v>59</v>
      </c>
      <c r="E8" s="70"/>
      <c r="F8" s="70"/>
      <c r="G8" s="81">
        <v>0</v>
      </c>
      <c r="H8" s="81">
        <f>ROUND(ROUND(C8,2)*ROUND(G8,2),2)</f>
        <v>0</v>
      </c>
    </row>
    <row r="9" spans="1:8" ht="48" customHeight="1">
      <c r="A9" s="71">
        <v>2</v>
      </c>
      <c r="B9" s="72" t="s">
        <v>188</v>
      </c>
      <c r="C9" s="73">
        <v>9500</v>
      </c>
      <c r="D9" s="74" t="s">
        <v>59</v>
      </c>
      <c r="E9" s="70"/>
      <c r="F9" s="70"/>
      <c r="G9" s="81">
        <v>0</v>
      </c>
      <c r="H9" s="81">
        <f>ROUND(ROUND(C9,2)*ROUND(G9,2),2)</f>
        <v>0</v>
      </c>
    </row>
    <row r="10" spans="1:8" ht="57.75" customHeight="1">
      <c r="A10" s="71">
        <v>3</v>
      </c>
      <c r="B10" s="72" t="s">
        <v>189</v>
      </c>
      <c r="C10" s="73">
        <v>80</v>
      </c>
      <c r="D10" s="74" t="s">
        <v>59</v>
      </c>
      <c r="E10" s="70"/>
      <c r="F10" s="70"/>
      <c r="G10" s="81">
        <v>0</v>
      </c>
      <c r="H10" s="81">
        <f>ROUND(ROUND(C10,2)*ROUND(G10,2),2)</f>
        <v>0</v>
      </c>
    </row>
    <row r="11" spans="1:8" ht="57.75" customHeight="1">
      <c r="A11" s="71">
        <v>4</v>
      </c>
      <c r="B11" s="72" t="s">
        <v>190</v>
      </c>
      <c r="C11" s="73">
        <v>4400</v>
      </c>
      <c r="D11" s="74" t="s">
        <v>59</v>
      </c>
      <c r="E11" s="70"/>
      <c r="F11" s="70"/>
      <c r="G11" s="81">
        <v>0</v>
      </c>
      <c r="H11" s="81">
        <f>ROUND(ROUND(C11,2)*ROUND(G11,2),2)</f>
        <v>0</v>
      </c>
    </row>
    <row r="12" spans="1:8" ht="54" customHeight="1">
      <c r="A12" s="71">
        <v>5</v>
      </c>
      <c r="B12" s="72" t="s">
        <v>191</v>
      </c>
      <c r="C12" s="73">
        <v>200</v>
      </c>
      <c r="D12" s="74" t="s">
        <v>59</v>
      </c>
      <c r="E12" s="70"/>
      <c r="F12" s="70"/>
      <c r="G12" s="81">
        <v>0</v>
      </c>
      <c r="H12" s="81">
        <f>ROUND(ROUND(C12,2)*ROUND(G12,2),2)</f>
        <v>0</v>
      </c>
    </row>
    <row r="13" spans="1:8" ht="12.75" customHeight="1">
      <c r="A13" s="228" t="s">
        <v>57</v>
      </c>
      <c r="B13" s="228"/>
      <c r="C13" s="228"/>
      <c r="D13" s="228"/>
      <c r="E13" s="228"/>
      <c r="F13" s="228"/>
      <c r="G13" s="228"/>
      <c r="H13" s="228"/>
    </row>
  </sheetData>
  <sheetProtection/>
  <mergeCells count="3">
    <mergeCell ref="A1:B1"/>
    <mergeCell ref="G1:H2"/>
    <mergeCell ref="A13:H13"/>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B10" sqref="B10"/>
    </sheetView>
  </sheetViews>
  <sheetFormatPr defaultColWidth="9.625" defaultRowHeight="14.25"/>
  <cols>
    <col min="1" max="1" width="5.75390625" style="45" customWidth="1"/>
    <col min="2" max="2" width="61.125" style="49" customWidth="1"/>
    <col min="3" max="3" width="9.625" style="58" customWidth="1"/>
    <col min="4" max="4" width="9.1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19</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SUM(H8+H9+H10+I21)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192" customHeight="1">
      <c r="A8" s="155" t="s">
        <v>13</v>
      </c>
      <c r="B8" s="156" t="s">
        <v>255</v>
      </c>
      <c r="C8" s="157">
        <v>3</v>
      </c>
      <c r="D8" s="84" t="s">
        <v>76</v>
      </c>
      <c r="E8" s="158"/>
      <c r="F8" s="158"/>
      <c r="G8" s="86">
        <v>0</v>
      </c>
      <c r="H8" s="159">
        <f>ROUND(C8,2)*ROUND(G8,2)</f>
        <v>0</v>
      </c>
    </row>
    <row r="9" spans="1:8" s="57" customFormat="1" ht="181.5" customHeight="1">
      <c r="A9" s="160" t="s">
        <v>16</v>
      </c>
      <c r="B9" s="109" t="s">
        <v>256</v>
      </c>
      <c r="C9" s="76">
        <v>6</v>
      </c>
      <c r="D9" s="78" t="s">
        <v>76</v>
      </c>
      <c r="E9" s="132"/>
      <c r="F9" s="132"/>
      <c r="G9" s="161">
        <v>0</v>
      </c>
      <c r="H9" s="162">
        <f>ROUND(C9,2)*ROUND(G9,2)</f>
        <v>0</v>
      </c>
    </row>
    <row r="10" spans="1:8" s="57" customFormat="1" ht="124.5" customHeight="1">
      <c r="A10" s="160" t="s">
        <v>17</v>
      </c>
      <c r="B10" s="109" t="s">
        <v>257</v>
      </c>
      <c r="C10" s="76">
        <v>4</v>
      </c>
      <c r="D10" s="78" t="s">
        <v>76</v>
      </c>
      <c r="E10" s="132"/>
      <c r="F10" s="132"/>
      <c r="G10" s="161">
        <v>0</v>
      </c>
      <c r="H10" s="162">
        <f>ROUND(C10,2)*ROUND(G10,2)</f>
        <v>0</v>
      </c>
    </row>
    <row r="11" spans="1:8" s="50" customFormat="1" ht="12.75" customHeight="1">
      <c r="A11" s="228" t="s">
        <v>57</v>
      </c>
      <c r="B11" s="228"/>
      <c r="C11" s="228"/>
      <c r="D11" s="228"/>
      <c r="E11" s="228"/>
      <c r="F11" s="228"/>
      <c r="G11" s="228"/>
      <c r="H11" s="228"/>
    </row>
    <row r="12" spans="1:8" s="50" customFormat="1" ht="14.25" customHeight="1">
      <c r="A12" s="45"/>
      <c r="B12" s="224"/>
      <c r="C12" s="224"/>
      <c r="D12" s="224"/>
      <c r="E12" s="224"/>
      <c r="F12" s="224"/>
      <c r="G12" s="224"/>
      <c r="H12" s="224"/>
    </row>
    <row r="14" spans="1:9" ht="12" customHeight="1">
      <c r="A14" s="264" t="s">
        <v>79</v>
      </c>
      <c r="B14" s="265"/>
      <c r="C14" s="266" t="s">
        <v>77</v>
      </c>
      <c r="D14" s="267"/>
      <c r="E14" s="202"/>
      <c r="F14" s="26"/>
      <c r="G14" s="19"/>
      <c r="H14" s="19"/>
      <c r="I14" s="19"/>
    </row>
    <row r="15" spans="1:9" ht="30">
      <c r="A15" s="110" t="s">
        <v>18</v>
      </c>
      <c r="B15" s="195" t="s">
        <v>258</v>
      </c>
      <c r="C15" s="268" t="s">
        <v>270</v>
      </c>
      <c r="D15" s="269"/>
      <c r="E15" s="203"/>
      <c r="F15" s="26"/>
      <c r="G15" s="19"/>
      <c r="H15" s="19"/>
      <c r="I15" s="19"/>
    </row>
    <row r="16" spans="1:9" ht="400.5" customHeight="1">
      <c r="A16" s="198"/>
      <c r="B16" s="199" t="s">
        <v>259</v>
      </c>
      <c r="C16" s="270"/>
      <c r="D16" s="271"/>
      <c r="E16" s="204"/>
      <c r="F16" s="26"/>
      <c r="G16" s="19"/>
      <c r="H16" s="19"/>
      <c r="I16" s="19"/>
    </row>
    <row r="17" spans="1:9" ht="98.25" customHeight="1">
      <c r="A17" s="200"/>
      <c r="B17" s="201" t="s">
        <v>260</v>
      </c>
      <c r="C17" s="270"/>
      <c r="D17" s="271"/>
      <c r="E17" s="204"/>
      <c r="F17" s="26"/>
      <c r="G17" s="19"/>
      <c r="H17" s="19"/>
      <c r="I17" s="19"/>
    </row>
    <row r="18" spans="1:9" ht="247.5" customHeight="1">
      <c r="A18" s="196"/>
      <c r="B18" s="148" t="s">
        <v>261</v>
      </c>
      <c r="C18" s="272"/>
      <c r="D18" s="273"/>
      <c r="E18" s="204"/>
      <c r="F18" s="26"/>
      <c r="G18" s="19"/>
      <c r="H18" s="19"/>
      <c r="I18" s="19"/>
    </row>
    <row r="19" spans="1:9" ht="12" customHeight="1">
      <c r="A19" s="26"/>
      <c r="B19" s="19"/>
      <c r="C19" s="27"/>
      <c r="D19" s="26"/>
      <c r="E19" s="26"/>
      <c r="F19" s="26"/>
      <c r="G19" s="19"/>
      <c r="H19" s="19"/>
      <c r="I19" s="19"/>
    </row>
    <row r="20" spans="1:9" ht="42">
      <c r="A20" s="111" t="s">
        <v>78</v>
      </c>
      <c r="B20" s="112" t="s">
        <v>88</v>
      </c>
      <c r="C20" s="113" t="s">
        <v>252</v>
      </c>
      <c r="D20" s="246" t="s">
        <v>80</v>
      </c>
      <c r="E20" s="247"/>
      <c r="F20" s="248"/>
      <c r="G20" s="249"/>
      <c r="H20" s="114" t="s">
        <v>254</v>
      </c>
      <c r="I20" s="114" t="s">
        <v>271</v>
      </c>
    </row>
    <row r="21" spans="1:9" ht="22.5" customHeight="1">
      <c r="A21" s="250" t="s">
        <v>13</v>
      </c>
      <c r="B21" s="253" t="s">
        <v>258</v>
      </c>
      <c r="C21" s="256">
        <v>24</v>
      </c>
      <c r="D21" s="136" t="s">
        <v>81</v>
      </c>
      <c r="E21" s="240"/>
      <c r="F21" s="259"/>
      <c r="G21" s="260"/>
      <c r="H21" s="261">
        <v>0</v>
      </c>
      <c r="I21" s="237">
        <f>C21*H21</f>
        <v>0</v>
      </c>
    </row>
    <row r="22" spans="1:9" ht="12" customHeight="1">
      <c r="A22" s="251"/>
      <c r="B22" s="254"/>
      <c r="C22" s="257"/>
      <c r="D22" s="136" t="s">
        <v>82</v>
      </c>
      <c r="E22" s="240"/>
      <c r="F22" s="241"/>
      <c r="G22" s="242"/>
      <c r="H22" s="262"/>
      <c r="I22" s="238"/>
    </row>
    <row r="23" spans="1:9" ht="12" customHeight="1">
      <c r="A23" s="251"/>
      <c r="B23" s="254"/>
      <c r="C23" s="257"/>
      <c r="D23" s="136" t="s">
        <v>83</v>
      </c>
      <c r="E23" s="243" t="s">
        <v>84</v>
      </c>
      <c r="F23" s="244"/>
      <c r="G23" s="245"/>
      <c r="H23" s="262"/>
      <c r="I23" s="238"/>
    </row>
    <row r="24" spans="1:9" ht="22.5" customHeight="1">
      <c r="A24" s="251"/>
      <c r="B24" s="254"/>
      <c r="C24" s="257"/>
      <c r="D24" s="136" t="s">
        <v>85</v>
      </c>
      <c r="E24" s="240"/>
      <c r="F24" s="241"/>
      <c r="G24" s="242"/>
      <c r="H24" s="262"/>
      <c r="I24" s="238"/>
    </row>
    <row r="25" spans="1:9" ht="12">
      <c r="A25" s="251"/>
      <c r="B25" s="254"/>
      <c r="C25" s="257"/>
      <c r="D25" s="136" t="s">
        <v>86</v>
      </c>
      <c r="E25" s="240"/>
      <c r="F25" s="241"/>
      <c r="G25" s="242"/>
      <c r="H25" s="262"/>
      <c r="I25" s="238"/>
    </row>
    <row r="26" spans="1:9" ht="12">
      <c r="A26" s="251"/>
      <c r="B26" s="254"/>
      <c r="C26" s="257"/>
      <c r="D26" s="186" t="s">
        <v>253</v>
      </c>
      <c r="E26" s="184"/>
      <c r="F26" s="185"/>
      <c r="G26" s="186"/>
      <c r="H26" s="262"/>
      <c r="I26" s="238"/>
    </row>
    <row r="27" spans="1:9" ht="12">
      <c r="A27" s="252"/>
      <c r="B27" s="255"/>
      <c r="C27" s="258"/>
      <c r="D27" s="136" t="s">
        <v>87</v>
      </c>
      <c r="E27" s="240"/>
      <c r="F27" s="241"/>
      <c r="G27" s="242"/>
      <c r="H27" s="263"/>
      <c r="I27" s="239"/>
    </row>
    <row r="28" spans="1:9" ht="12">
      <c r="A28" s="26"/>
      <c r="B28" s="19"/>
      <c r="C28" s="27"/>
      <c r="D28" s="26"/>
      <c r="E28" s="26"/>
      <c r="F28" s="26"/>
      <c r="G28" s="19"/>
      <c r="H28" s="19"/>
      <c r="I28" s="19"/>
    </row>
    <row r="29" spans="1:9" ht="12">
      <c r="A29" s="236" t="s">
        <v>89</v>
      </c>
      <c r="B29" s="236"/>
      <c r="C29" s="236"/>
      <c r="D29" s="236"/>
      <c r="E29" s="236"/>
      <c r="F29" s="236"/>
      <c r="G29" s="115"/>
      <c r="H29" s="115"/>
      <c r="I29" s="115"/>
    </row>
    <row r="30" spans="1:9" ht="52.5">
      <c r="A30" s="116"/>
      <c r="B30" s="117"/>
      <c r="C30" s="118" t="s">
        <v>262</v>
      </c>
      <c r="D30" s="119" t="s">
        <v>263</v>
      </c>
      <c r="E30" s="118" t="s">
        <v>90</v>
      </c>
      <c r="F30" s="118" t="s">
        <v>91</v>
      </c>
      <c r="G30" s="115"/>
      <c r="H30" s="115"/>
      <c r="I30" s="115"/>
    </row>
    <row r="31" spans="1:9" ht="12.75">
      <c r="A31" s="124" t="s">
        <v>13</v>
      </c>
      <c r="B31" s="208" t="s">
        <v>258</v>
      </c>
      <c r="C31" s="120"/>
      <c r="D31" s="121">
        <v>5840</v>
      </c>
      <c r="E31" s="122">
        <v>0.69</v>
      </c>
      <c r="F31" s="123">
        <f>ROUND((C31*D31*E31)/1000,2)</f>
        <v>0</v>
      </c>
      <c r="G31" s="115"/>
      <c r="H31" s="115"/>
      <c r="I31" s="115"/>
    </row>
  </sheetData>
  <sheetProtection/>
  <mergeCells count="21">
    <mergeCell ref="A14:B14"/>
    <mergeCell ref="C14:D14"/>
    <mergeCell ref="C15:D18"/>
    <mergeCell ref="A1:B1"/>
    <mergeCell ref="E1:F1"/>
    <mergeCell ref="G1:H2"/>
    <mergeCell ref="A11:H11"/>
    <mergeCell ref="B12:H12"/>
    <mergeCell ref="D20:G20"/>
    <mergeCell ref="A21:A27"/>
    <mergeCell ref="B21:B27"/>
    <mergeCell ref="C21:C27"/>
    <mergeCell ref="E21:G21"/>
    <mergeCell ref="H21:H27"/>
    <mergeCell ref="A29:F29"/>
    <mergeCell ref="I21:I27"/>
    <mergeCell ref="E22:G22"/>
    <mergeCell ref="E23:G23"/>
    <mergeCell ref="E24:G24"/>
    <mergeCell ref="E25:G25"/>
    <mergeCell ref="E27:G27"/>
  </mergeCells>
  <printOptions/>
  <pageMargins left="0.25" right="0.25" top="0.75" bottom="0.75" header="0.30000000000000004" footer="0.30000000000000004"/>
  <pageSetup fitToHeight="0" fitToWidth="0"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dimension ref="A1:I4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10.1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20</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SUM(H8+H9+H10+H11+H12+H13+H14+I39)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72.75" customHeight="1">
      <c r="A8" s="71">
        <v>1</v>
      </c>
      <c r="B8" s="100" t="s">
        <v>264</v>
      </c>
      <c r="C8" s="73">
        <v>2</v>
      </c>
      <c r="D8" s="74" t="s">
        <v>76</v>
      </c>
      <c r="E8" s="70"/>
      <c r="F8" s="70"/>
      <c r="G8" s="81">
        <v>0</v>
      </c>
      <c r="H8" s="81">
        <f aca="true" t="shared" si="0" ref="H8:H14">ROUND(ROUND(C8,2)*ROUND(G8,2),2)</f>
        <v>0</v>
      </c>
    </row>
    <row r="9" spans="1:8" ht="44.25" customHeight="1">
      <c r="A9" s="71">
        <v>2</v>
      </c>
      <c r="B9" s="72" t="s">
        <v>265</v>
      </c>
      <c r="C9" s="73">
        <v>15</v>
      </c>
      <c r="D9" s="74" t="s">
        <v>59</v>
      </c>
      <c r="E9" s="70"/>
      <c r="F9" s="70"/>
      <c r="G9" s="81">
        <v>0</v>
      </c>
      <c r="H9" s="81">
        <f t="shared" si="0"/>
        <v>0</v>
      </c>
    </row>
    <row r="10" spans="1:8" ht="71.25" customHeight="1">
      <c r="A10" s="71">
        <v>3</v>
      </c>
      <c r="B10" s="72" t="s">
        <v>266</v>
      </c>
      <c r="C10" s="73">
        <v>20</v>
      </c>
      <c r="D10" s="74" t="s">
        <v>59</v>
      </c>
      <c r="E10" s="70"/>
      <c r="F10" s="70"/>
      <c r="G10" s="81">
        <v>0</v>
      </c>
      <c r="H10" s="81">
        <f t="shared" si="0"/>
        <v>0</v>
      </c>
    </row>
    <row r="11" spans="1:8" ht="102.75" customHeight="1">
      <c r="A11" s="71">
        <v>4</v>
      </c>
      <c r="B11" s="72" t="s">
        <v>267</v>
      </c>
      <c r="C11" s="73">
        <v>20</v>
      </c>
      <c r="D11" s="74" t="s">
        <v>76</v>
      </c>
      <c r="E11" s="70"/>
      <c r="F11" s="70"/>
      <c r="G11" s="81">
        <v>0</v>
      </c>
      <c r="H11" s="81">
        <f t="shared" si="0"/>
        <v>0</v>
      </c>
    </row>
    <row r="12" spans="1:8" ht="45" customHeight="1">
      <c r="A12" s="71">
        <v>5</v>
      </c>
      <c r="B12" s="72" t="s">
        <v>268</v>
      </c>
      <c r="C12" s="73">
        <v>30</v>
      </c>
      <c r="D12" s="74" t="s">
        <v>67</v>
      </c>
      <c r="E12" s="70"/>
      <c r="F12" s="70"/>
      <c r="G12" s="81">
        <v>0</v>
      </c>
      <c r="H12" s="81">
        <f t="shared" si="0"/>
        <v>0</v>
      </c>
    </row>
    <row r="13" spans="1:8" ht="90.75" customHeight="1">
      <c r="A13" s="71">
        <v>6</v>
      </c>
      <c r="B13" s="72" t="s">
        <v>269</v>
      </c>
      <c r="C13" s="73">
        <v>45</v>
      </c>
      <c r="D13" s="74" t="s">
        <v>76</v>
      </c>
      <c r="E13" s="70"/>
      <c r="F13" s="70"/>
      <c r="G13" s="81">
        <v>0</v>
      </c>
      <c r="H13" s="81">
        <f t="shared" si="0"/>
        <v>0</v>
      </c>
    </row>
    <row r="14" spans="1:8" ht="78" customHeight="1">
      <c r="A14" s="71">
        <v>7</v>
      </c>
      <c r="B14" s="72" t="s">
        <v>299</v>
      </c>
      <c r="C14" s="73">
        <v>40</v>
      </c>
      <c r="D14" s="74" t="s">
        <v>76</v>
      </c>
      <c r="E14" s="70"/>
      <c r="F14" s="70"/>
      <c r="G14" s="81">
        <v>0</v>
      </c>
      <c r="H14" s="81">
        <f t="shared" si="0"/>
        <v>0</v>
      </c>
    </row>
    <row r="15" spans="1:8" ht="12.75" customHeight="1">
      <c r="A15" s="274"/>
      <c r="B15" s="274"/>
      <c r="C15" s="274"/>
      <c r="D15" s="274"/>
      <c r="E15" s="274"/>
      <c r="F15" s="274"/>
      <c r="G15" s="274"/>
      <c r="H15" s="274"/>
    </row>
    <row r="16" spans="1:8" ht="12.75" customHeight="1">
      <c r="A16" s="228" t="s">
        <v>57</v>
      </c>
      <c r="B16" s="228"/>
      <c r="C16" s="228"/>
      <c r="D16" s="228"/>
      <c r="E16" s="228"/>
      <c r="F16" s="228"/>
      <c r="G16" s="228"/>
      <c r="H16" s="228"/>
    </row>
    <row r="19" spans="1:9" ht="12">
      <c r="A19" s="264" t="s">
        <v>79</v>
      </c>
      <c r="B19" s="265"/>
      <c r="C19" s="266" t="s">
        <v>77</v>
      </c>
      <c r="D19" s="267"/>
      <c r="E19" s="202"/>
      <c r="F19" s="26"/>
      <c r="G19" s="19"/>
      <c r="H19" s="19"/>
      <c r="I19" s="19"/>
    </row>
    <row r="20" spans="1:9" ht="42.75" customHeight="1">
      <c r="A20" s="110">
        <v>8</v>
      </c>
      <c r="B20" s="195" t="s">
        <v>272</v>
      </c>
      <c r="C20" s="268" t="s">
        <v>270</v>
      </c>
      <c r="D20" s="269"/>
      <c r="E20" s="203"/>
      <c r="F20" s="26"/>
      <c r="G20" s="19"/>
      <c r="H20" s="19"/>
      <c r="I20" s="19"/>
    </row>
    <row r="21" spans="1:9" ht="56.25" customHeight="1">
      <c r="A21" s="196"/>
      <c r="B21" s="206" t="s">
        <v>273</v>
      </c>
      <c r="C21" s="270"/>
      <c r="D21" s="271"/>
      <c r="E21" s="204"/>
      <c r="F21" s="26"/>
      <c r="G21" s="19"/>
      <c r="H21" s="19"/>
      <c r="I21" s="19"/>
    </row>
    <row r="22" spans="1:9" ht="95.25" customHeight="1">
      <c r="A22" s="196"/>
      <c r="B22" s="206" t="s">
        <v>274</v>
      </c>
      <c r="C22" s="270"/>
      <c r="D22" s="271"/>
      <c r="E22" s="204"/>
      <c r="F22" s="26"/>
      <c r="G22" s="19"/>
      <c r="H22" s="19"/>
      <c r="I22" s="19"/>
    </row>
    <row r="23" spans="1:9" ht="66.75" customHeight="1">
      <c r="A23" s="200"/>
      <c r="B23" s="206" t="s">
        <v>275</v>
      </c>
      <c r="C23" s="270"/>
      <c r="D23" s="271"/>
      <c r="E23" s="204"/>
      <c r="F23" s="26"/>
      <c r="G23" s="19"/>
      <c r="H23" s="19"/>
      <c r="I23" s="19"/>
    </row>
    <row r="24" spans="1:9" ht="132.75" customHeight="1">
      <c r="A24" s="200"/>
      <c r="B24" s="206" t="s">
        <v>276</v>
      </c>
      <c r="C24" s="270"/>
      <c r="D24" s="271"/>
      <c r="E24" s="204"/>
      <c r="F24" s="26"/>
      <c r="G24" s="19"/>
      <c r="H24" s="19"/>
      <c r="I24" s="19"/>
    </row>
    <row r="25" spans="1:9" ht="56.25" customHeight="1">
      <c r="A25" s="200"/>
      <c r="B25" s="206" t="s">
        <v>277</v>
      </c>
      <c r="C25" s="270"/>
      <c r="D25" s="271"/>
      <c r="E25" s="204"/>
      <c r="F25" s="26"/>
      <c r="G25" s="19"/>
      <c r="H25" s="19"/>
      <c r="I25" s="19"/>
    </row>
    <row r="26" spans="1:9" ht="51">
      <c r="A26" s="200"/>
      <c r="B26" s="206" t="s">
        <v>278</v>
      </c>
      <c r="C26" s="270"/>
      <c r="D26" s="271"/>
      <c r="E26" s="204"/>
      <c r="F26" s="26"/>
      <c r="G26" s="19"/>
      <c r="H26" s="19"/>
      <c r="I26" s="19"/>
    </row>
    <row r="27" spans="1:9" ht="25.5">
      <c r="A27" s="200"/>
      <c r="B27" s="206" t="s">
        <v>279</v>
      </c>
      <c r="C27" s="270"/>
      <c r="D27" s="271"/>
      <c r="E27" s="204"/>
      <c r="F27" s="26"/>
      <c r="G27" s="19"/>
      <c r="H27" s="19"/>
      <c r="I27" s="19"/>
    </row>
    <row r="28" spans="1:9" ht="14.25" customHeight="1">
      <c r="A28" s="200"/>
      <c r="B28" s="206" t="s">
        <v>280</v>
      </c>
      <c r="C28" s="270"/>
      <c r="D28" s="271"/>
      <c r="E28" s="204"/>
      <c r="F28" s="26"/>
      <c r="G28" s="19"/>
      <c r="H28" s="19"/>
      <c r="I28" s="19"/>
    </row>
    <row r="29" spans="1:9" ht="25.5">
      <c r="A29" s="200"/>
      <c r="B29" s="206" t="s">
        <v>281</v>
      </c>
      <c r="C29" s="270"/>
      <c r="D29" s="271"/>
      <c r="E29" s="204"/>
      <c r="F29" s="26"/>
      <c r="G29" s="19"/>
      <c r="H29" s="19"/>
      <c r="I29" s="19"/>
    </row>
    <row r="30" spans="1:9" ht="12.75">
      <c r="A30" s="200"/>
      <c r="B30" s="206" t="s">
        <v>282</v>
      </c>
      <c r="C30" s="270"/>
      <c r="D30" s="271"/>
      <c r="E30" s="204"/>
      <c r="F30" s="26"/>
      <c r="G30" s="19"/>
      <c r="H30" s="19"/>
      <c r="I30" s="19"/>
    </row>
    <row r="31" spans="1:9" ht="38.25">
      <c r="A31" s="200"/>
      <c r="B31" s="206" t="s">
        <v>283</v>
      </c>
      <c r="C31" s="270"/>
      <c r="D31" s="271"/>
      <c r="E31" s="204"/>
      <c r="F31" s="26"/>
      <c r="G31" s="19"/>
      <c r="H31" s="19"/>
      <c r="I31" s="19"/>
    </row>
    <row r="32" spans="1:9" ht="15" customHeight="1">
      <c r="A32" s="200"/>
      <c r="B32" s="206" t="s">
        <v>284</v>
      </c>
      <c r="C32" s="270"/>
      <c r="D32" s="271"/>
      <c r="E32" s="204"/>
      <c r="F32" s="26"/>
      <c r="G32" s="19"/>
      <c r="H32" s="19"/>
      <c r="I32" s="19"/>
    </row>
    <row r="33" spans="1:9" ht="12.75">
      <c r="A33" s="200"/>
      <c r="B33" s="206" t="s">
        <v>285</v>
      </c>
      <c r="C33" s="270"/>
      <c r="D33" s="271"/>
      <c r="E33" s="204"/>
      <c r="F33" s="26"/>
      <c r="G33" s="19"/>
      <c r="H33" s="19"/>
      <c r="I33" s="19"/>
    </row>
    <row r="34" spans="1:9" ht="25.5">
      <c r="A34" s="200"/>
      <c r="B34" s="206" t="s">
        <v>286</v>
      </c>
      <c r="C34" s="270"/>
      <c r="D34" s="271"/>
      <c r="E34" s="204"/>
      <c r="F34" s="26"/>
      <c r="G34" s="19"/>
      <c r="H34" s="19"/>
      <c r="I34" s="19"/>
    </row>
    <row r="35" spans="1:9" ht="25.5">
      <c r="A35" s="196"/>
      <c r="B35" s="206" t="s">
        <v>287</v>
      </c>
      <c r="C35" s="270"/>
      <c r="D35" s="271"/>
      <c r="E35" s="204"/>
      <c r="F35" s="26"/>
      <c r="G35" s="19"/>
      <c r="H35" s="19"/>
      <c r="I35" s="19"/>
    </row>
    <row r="36" spans="1:9" ht="257.25" customHeight="1">
      <c r="A36" s="196"/>
      <c r="B36" s="207" t="s">
        <v>288</v>
      </c>
      <c r="C36" s="272"/>
      <c r="D36" s="273"/>
      <c r="E36" s="197"/>
      <c r="F36" s="26"/>
      <c r="G36" s="19"/>
      <c r="H36" s="19"/>
      <c r="I36" s="19"/>
    </row>
    <row r="37" spans="1:9" ht="12">
      <c r="A37" s="26"/>
      <c r="B37" s="19"/>
      <c r="C37" s="27"/>
      <c r="D37" s="26"/>
      <c r="E37" s="26"/>
      <c r="F37" s="26"/>
      <c r="G37" s="19"/>
      <c r="H37" s="19"/>
      <c r="I37" s="19"/>
    </row>
    <row r="38" spans="1:9" ht="42">
      <c r="A38" s="111" t="s">
        <v>78</v>
      </c>
      <c r="B38" s="112" t="s">
        <v>88</v>
      </c>
      <c r="C38" s="113" t="s">
        <v>252</v>
      </c>
      <c r="D38" s="246" t="s">
        <v>297</v>
      </c>
      <c r="E38" s="247"/>
      <c r="F38" s="248"/>
      <c r="G38" s="249"/>
      <c r="H38" s="114" t="s">
        <v>291</v>
      </c>
      <c r="I38" s="114" t="s">
        <v>292</v>
      </c>
    </row>
    <row r="39" spans="1:9" ht="22.5">
      <c r="A39" s="250" t="s">
        <v>13</v>
      </c>
      <c r="B39" s="275" t="s">
        <v>289</v>
      </c>
      <c r="C39" s="256">
        <v>24</v>
      </c>
      <c r="D39" s="186" t="s">
        <v>81</v>
      </c>
      <c r="E39" s="240"/>
      <c r="F39" s="259"/>
      <c r="G39" s="260"/>
      <c r="H39" s="261">
        <v>0</v>
      </c>
      <c r="I39" s="237">
        <f>C39*H39</f>
        <v>0</v>
      </c>
    </row>
    <row r="40" spans="1:9" ht="12" customHeight="1">
      <c r="A40" s="251"/>
      <c r="B40" s="276"/>
      <c r="C40" s="257"/>
      <c r="D40" s="186" t="s">
        <v>82</v>
      </c>
      <c r="E40" s="240"/>
      <c r="F40" s="241"/>
      <c r="G40" s="242"/>
      <c r="H40" s="262"/>
      <c r="I40" s="238"/>
    </row>
    <row r="41" spans="1:9" ht="12" customHeight="1">
      <c r="A41" s="251"/>
      <c r="B41" s="276"/>
      <c r="C41" s="257"/>
      <c r="D41" s="186" t="s">
        <v>83</v>
      </c>
      <c r="E41" s="243" t="s">
        <v>84</v>
      </c>
      <c r="F41" s="244"/>
      <c r="G41" s="245"/>
      <c r="H41" s="262"/>
      <c r="I41" s="238"/>
    </row>
    <row r="42" spans="1:9" ht="12">
      <c r="A42" s="251"/>
      <c r="B42" s="276"/>
      <c r="C42" s="257"/>
      <c r="D42" s="186" t="s">
        <v>85</v>
      </c>
      <c r="E42" s="240"/>
      <c r="F42" s="241"/>
      <c r="G42" s="242"/>
      <c r="H42" s="262"/>
      <c r="I42" s="238"/>
    </row>
    <row r="43" spans="1:9" ht="12" customHeight="1">
      <c r="A43" s="251"/>
      <c r="B43" s="276"/>
      <c r="C43" s="257"/>
      <c r="D43" s="186" t="s">
        <v>86</v>
      </c>
      <c r="E43" s="240"/>
      <c r="F43" s="241"/>
      <c r="G43" s="242"/>
      <c r="H43" s="262"/>
      <c r="I43" s="238"/>
    </row>
    <row r="44" spans="1:9" ht="12" customHeight="1">
      <c r="A44" s="251"/>
      <c r="B44" s="276"/>
      <c r="C44" s="257"/>
      <c r="D44" s="186" t="s">
        <v>253</v>
      </c>
      <c r="E44" s="184"/>
      <c r="F44" s="185"/>
      <c r="G44" s="186"/>
      <c r="H44" s="262"/>
      <c r="I44" s="238"/>
    </row>
    <row r="45" spans="1:9" ht="12" customHeight="1">
      <c r="A45" s="252"/>
      <c r="B45" s="277"/>
      <c r="C45" s="258"/>
      <c r="D45" s="186" t="s">
        <v>87</v>
      </c>
      <c r="E45" s="240"/>
      <c r="F45" s="241"/>
      <c r="G45" s="242"/>
      <c r="H45" s="263"/>
      <c r="I45" s="239"/>
    </row>
    <row r="46" spans="1:9" ht="12">
      <c r="A46" s="26"/>
      <c r="B46" s="19"/>
      <c r="C46" s="27"/>
      <c r="D46" s="26"/>
      <c r="E46" s="26"/>
      <c r="F46" s="26"/>
      <c r="G46" s="19"/>
      <c r="H46" s="19"/>
      <c r="I46" s="19"/>
    </row>
    <row r="47" spans="1:9" ht="12">
      <c r="A47" s="236" t="s">
        <v>89</v>
      </c>
      <c r="B47" s="236"/>
      <c r="C47" s="236"/>
      <c r="D47" s="236"/>
      <c r="E47" s="236"/>
      <c r="F47" s="236"/>
      <c r="G47" s="115"/>
      <c r="H47" s="115"/>
      <c r="I47" s="115"/>
    </row>
    <row r="48" spans="1:9" ht="52.5">
      <c r="A48" s="116"/>
      <c r="B48" s="117"/>
      <c r="C48" s="118" t="s">
        <v>293</v>
      </c>
      <c r="D48" s="119" t="s">
        <v>294</v>
      </c>
      <c r="E48" s="118" t="s">
        <v>90</v>
      </c>
      <c r="F48" s="118" t="s">
        <v>295</v>
      </c>
      <c r="G48" s="118" t="s">
        <v>296</v>
      </c>
      <c r="H48" s="115"/>
      <c r="I48" s="115"/>
    </row>
    <row r="49" spans="1:9" ht="12">
      <c r="A49" s="124" t="s">
        <v>13</v>
      </c>
      <c r="B49" s="205" t="s">
        <v>290</v>
      </c>
      <c r="C49" s="120"/>
      <c r="D49" s="121">
        <v>5840</v>
      </c>
      <c r="E49" s="122">
        <v>0.69</v>
      </c>
      <c r="F49" s="123">
        <f>ROUND((C49*D49*E49)/1000,2)</f>
        <v>0</v>
      </c>
      <c r="G49" s="209">
        <f>3*F49</f>
        <v>0</v>
      </c>
      <c r="H49" s="115"/>
      <c r="I49" s="115"/>
    </row>
  </sheetData>
  <sheetProtection/>
  <mergeCells count="21">
    <mergeCell ref="A47:F47"/>
    <mergeCell ref="C36:D36"/>
    <mergeCell ref="H39:H45"/>
    <mergeCell ref="I39:I45"/>
    <mergeCell ref="E40:G40"/>
    <mergeCell ref="E41:G41"/>
    <mergeCell ref="E42:G42"/>
    <mergeCell ref="E43:G43"/>
    <mergeCell ref="E45:G45"/>
    <mergeCell ref="C20:D35"/>
    <mergeCell ref="D38:G38"/>
    <mergeCell ref="A39:A45"/>
    <mergeCell ref="B39:B45"/>
    <mergeCell ref="C39:C45"/>
    <mergeCell ref="E39:G39"/>
    <mergeCell ref="A1:B1"/>
    <mergeCell ref="G1:H2"/>
    <mergeCell ref="A16:H16"/>
    <mergeCell ref="A15:H15"/>
    <mergeCell ref="A19:B19"/>
    <mergeCell ref="C19:D1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21</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1.5" customHeight="1">
      <c r="A8" s="71" t="s">
        <v>50</v>
      </c>
      <c r="B8" s="187" t="s">
        <v>192</v>
      </c>
      <c r="C8" s="188">
        <v>260</v>
      </c>
      <c r="D8" s="189" t="s">
        <v>193</v>
      </c>
      <c r="E8" s="190"/>
      <c r="F8" s="190"/>
      <c r="G8" s="191">
        <v>0</v>
      </c>
      <c r="H8" s="161">
        <f>ROUND(ROUND(C8,2)*ROUND(G8,2),2)</f>
        <v>0</v>
      </c>
    </row>
    <row r="9" spans="1:8" ht="18" customHeight="1">
      <c r="A9" s="228" t="s">
        <v>57</v>
      </c>
      <c r="B9" s="228"/>
      <c r="C9" s="228"/>
      <c r="D9" s="228"/>
      <c r="E9" s="228"/>
      <c r="F9" s="228"/>
      <c r="G9" s="228"/>
      <c r="H9" s="228"/>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H12"/>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22</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SUM(H8:H10)</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52.5" customHeight="1">
      <c r="A8" s="71" t="s">
        <v>50</v>
      </c>
      <c r="B8" s="77" t="s">
        <v>194</v>
      </c>
      <c r="C8" s="83">
        <v>330</v>
      </c>
      <c r="D8" s="84" t="s">
        <v>76</v>
      </c>
      <c r="E8" s="85"/>
      <c r="F8" s="85"/>
      <c r="G8" s="86">
        <v>0</v>
      </c>
      <c r="H8" s="86">
        <f>ROUND(ROUND(C8,2)*ROUND(G8,2),2)</f>
        <v>0</v>
      </c>
    </row>
    <row r="9" spans="1:8" ht="60" customHeight="1">
      <c r="A9" s="71" t="s">
        <v>65</v>
      </c>
      <c r="B9" s="77" t="s">
        <v>195</v>
      </c>
      <c r="C9" s="87">
        <v>1300</v>
      </c>
      <c r="D9" s="78" t="s">
        <v>67</v>
      </c>
      <c r="E9" s="88"/>
      <c r="F9" s="88"/>
      <c r="G9" s="89">
        <v>0</v>
      </c>
      <c r="H9" s="89">
        <f>ROUND(ROUND(C9,2)*ROUND(G9,2),2)</f>
        <v>0</v>
      </c>
    </row>
    <row r="10" spans="1:8" ht="50.25" customHeight="1">
      <c r="A10" s="71" t="s">
        <v>66</v>
      </c>
      <c r="B10" s="77" t="s">
        <v>196</v>
      </c>
      <c r="C10" s="90">
        <v>25</v>
      </c>
      <c r="D10" s="82" t="s">
        <v>197</v>
      </c>
      <c r="E10" s="95"/>
      <c r="F10" s="95"/>
      <c r="G10" s="86">
        <v>0</v>
      </c>
      <c r="H10" s="86">
        <f>ROUND(ROUND(C10,2)*ROUND(G10,2),2)</f>
        <v>0</v>
      </c>
    </row>
    <row r="11" spans="1:8" ht="26.25" customHeight="1">
      <c r="A11" s="278"/>
      <c r="B11" s="278"/>
      <c r="C11" s="278"/>
      <c r="D11" s="278"/>
      <c r="E11" s="278"/>
      <c r="F11" s="278"/>
      <c r="G11" s="278"/>
      <c r="H11" s="278"/>
    </row>
    <row r="12" spans="1:8" ht="18" customHeight="1">
      <c r="A12" s="228" t="s">
        <v>57</v>
      </c>
      <c r="B12" s="228"/>
      <c r="C12" s="228"/>
      <c r="D12" s="228"/>
      <c r="E12" s="228"/>
      <c r="F12" s="228"/>
      <c r="G12" s="228"/>
      <c r="H12" s="228"/>
    </row>
  </sheetData>
  <sheetProtection/>
  <mergeCells count="4">
    <mergeCell ref="A1:B1"/>
    <mergeCell ref="G1:H1"/>
    <mergeCell ref="A12:H12"/>
    <mergeCell ref="A11:H11"/>
  </mergeCells>
  <printOptions/>
  <pageMargins left="0.25" right="0.25" top="0.75" bottom="0.75" header="0.30000000000000004" footer="0.30000000000000004"/>
  <pageSetup fitToHeight="0"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tint="-0.1499900072813034"/>
  </sheetPr>
  <dimension ref="A1:J17"/>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9"/>
      <c r="C2" s="48"/>
      <c r="D2" s="31"/>
      <c r="E2" s="99"/>
      <c r="F2" s="99"/>
      <c r="G2" s="233"/>
      <c r="H2" s="233"/>
      <c r="I2" s="49"/>
      <c r="J2" s="49"/>
    </row>
    <row r="3" spans="1:10" s="50" customFormat="1" ht="14.25" customHeight="1">
      <c r="A3" s="31"/>
      <c r="B3" s="51" t="s">
        <v>42</v>
      </c>
      <c r="C3" s="52">
        <v>23</v>
      </c>
      <c r="D3" s="31"/>
      <c r="E3" s="51" t="s">
        <v>43</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56</v>
      </c>
      <c r="F5" s="54">
        <f>SUM(H8:H10)</f>
        <v>0</v>
      </c>
      <c r="G5" s="98"/>
      <c r="H5" s="98"/>
      <c r="I5" s="49"/>
      <c r="J5" s="49"/>
    </row>
    <row r="6" spans="1:10" s="50" customFormat="1" ht="12.75">
      <c r="A6" s="23"/>
      <c r="B6" s="24"/>
      <c r="C6" s="25"/>
      <c r="D6" s="23"/>
      <c r="E6" s="98"/>
      <c r="F6" s="98"/>
      <c r="G6" s="98"/>
      <c r="H6" s="98"/>
      <c r="I6" s="49"/>
      <c r="J6" s="49"/>
    </row>
    <row r="7" spans="1:8" s="57" customFormat="1" ht="36.75" customHeight="1">
      <c r="A7" s="20" t="s">
        <v>44</v>
      </c>
      <c r="B7" s="20" t="s">
        <v>45</v>
      </c>
      <c r="C7" s="55" t="s">
        <v>53</v>
      </c>
      <c r="D7" s="56" t="s">
        <v>47</v>
      </c>
      <c r="E7" s="56" t="s">
        <v>48</v>
      </c>
      <c r="F7" s="56" t="s">
        <v>49</v>
      </c>
      <c r="G7" s="56" t="s">
        <v>62</v>
      </c>
      <c r="H7" s="56" t="s">
        <v>61</v>
      </c>
    </row>
    <row r="8" spans="1:8" s="57" customFormat="1" ht="60.75" customHeight="1">
      <c r="A8" s="155" t="s">
        <v>13</v>
      </c>
      <c r="B8" s="156" t="s">
        <v>198</v>
      </c>
      <c r="C8" s="157">
        <v>35</v>
      </c>
      <c r="D8" s="84" t="s">
        <v>67</v>
      </c>
      <c r="E8" s="158"/>
      <c r="F8" s="158"/>
      <c r="G8" s="86">
        <v>0</v>
      </c>
      <c r="H8" s="159">
        <f>ROUND(C8,2)*ROUND(G8,2)</f>
        <v>0</v>
      </c>
    </row>
    <row r="9" spans="1:8" s="57" customFormat="1" ht="39" customHeight="1">
      <c r="A9" s="160" t="s">
        <v>16</v>
      </c>
      <c r="B9" s="109" t="s">
        <v>199</v>
      </c>
      <c r="C9" s="76">
        <v>15</v>
      </c>
      <c r="D9" s="78" t="s">
        <v>67</v>
      </c>
      <c r="E9" s="132"/>
      <c r="F9" s="132"/>
      <c r="G9" s="86">
        <v>0</v>
      </c>
      <c r="H9" s="159">
        <f>ROUND(C9,2)*ROUND(G9,2)</f>
        <v>0</v>
      </c>
    </row>
    <row r="10" spans="1:8" s="57" customFormat="1" ht="104.25" customHeight="1">
      <c r="A10" s="160" t="s">
        <v>17</v>
      </c>
      <c r="B10" s="109" t="s">
        <v>200</v>
      </c>
      <c r="C10" s="76">
        <v>15</v>
      </c>
      <c r="D10" s="78" t="s">
        <v>67</v>
      </c>
      <c r="E10" s="132"/>
      <c r="F10" s="132"/>
      <c r="G10" s="161">
        <v>0</v>
      </c>
      <c r="H10" s="162">
        <f>ROUND(C10,2)*ROUND(G10,2)</f>
        <v>0</v>
      </c>
    </row>
    <row r="11" spans="1:8" s="50" customFormat="1" ht="12.75" customHeight="1">
      <c r="A11" s="228"/>
      <c r="B11" s="228"/>
      <c r="C11" s="228"/>
      <c r="D11" s="228"/>
      <c r="E11" s="228"/>
      <c r="F11" s="228"/>
      <c r="G11" s="228"/>
      <c r="H11" s="228"/>
    </row>
    <row r="12" spans="1:8" s="50" customFormat="1" ht="14.25" customHeight="1">
      <c r="A12" s="45"/>
      <c r="B12" s="224"/>
      <c r="C12" s="224"/>
      <c r="D12" s="224"/>
      <c r="E12" s="224"/>
      <c r="F12" s="224"/>
      <c r="G12" s="224"/>
      <c r="H12" s="224"/>
    </row>
    <row r="13" ht="25.5">
      <c r="B13" s="210" t="s">
        <v>201</v>
      </c>
    </row>
    <row r="14" ht="76.5">
      <c r="B14" s="210" t="s">
        <v>202</v>
      </c>
    </row>
    <row r="15" ht="63.75">
      <c r="B15" s="210" t="s">
        <v>203</v>
      </c>
    </row>
    <row r="17" spans="1:8" ht="12.75">
      <c r="A17" s="228" t="s">
        <v>57</v>
      </c>
      <c r="B17" s="228"/>
      <c r="C17" s="228"/>
      <c r="D17" s="228"/>
      <c r="E17" s="228"/>
      <c r="F17" s="228"/>
      <c r="G17" s="228"/>
      <c r="H17" s="228"/>
    </row>
  </sheetData>
  <sheetProtection/>
  <mergeCells count="6">
    <mergeCell ref="A1:B1"/>
    <mergeCell ref="E1:F1"/>
    <mergeCell ref="G1:H2"/>
    <mergeCell ref="A11:H11"/>
    <mergeCell ref="B12:H12"/>
    <mergeCell ref="A17:H17"/>
  </mergeCells>
  <printOptions/>
  <pageMargins left="0.25" right="0.25" top="0.75" bottom="0.75" header="0.30000000000000004" footer="0.30000000000000004"/>
  <pageSetup fitToHeight="0" fitToWidth="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H12"/>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24</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SUM(H8:H10)</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76.5" customHeight="1">
      <c r="A8" s="71" t="s">
        <v>50</v>
      </c>
      <c r="B8" s="77" t="s">
        <v>204</v>
      </c>
      <c r="C8" s="83">
        <v>49.726470588235294</v>
      </c>
      <c r="D8" s="84" t="s">
        <v>67</v>
      </c>
      <c r="E8" s="85"/>
      <c r="F8" s="85"/>
      <c r="G8" s="86">
        <v>0</v>
      </c>
      <c r="H8" s="86">
        <f>ROUND(ROUND(C8,2)*ROUND(G8,2),2)</f>
        <v>0</v>
      </c>
    </row>
    <row r="9" spans="1:8" ht="99" customHeight="1">
      <c r="A9" s="71" t="s">
        <v>65</v>
      </c>
      <c r="B9" s="77" t="s">
        <v>205</v>
      </c>
      <c r="C9" s="87">
        <v>23220</v>
      </c>
      <c r="D9" s="78" t="s">
        <v>67</v>
      </c>
      <c r="E9" s="88"/>
      <c r="F9" s="88"/>
      <c r="G9" s="89">
        <v>0</v>
      </c>
      <c r="H9" s="89">
        <f>ROUND(ROUND(C9,2)*ROUND(G9,2),2)</f>
        <v>0</v>
      </c>
    </row>
    <row r="10" spans="1:8" ht="103.5" customHeight="1">
      <c r="A10" s="71" t="s">
        <v>66</v>
      </c>
      <c r="B10" s="77" t="s">
        <v>206</v>
      </c>
      <c r="C10" s="90">
        <v>60</v>
      </c>
      <c r="D10" s="82" t="s">
        <v>67</v>
      </c>
      <c r="E10" s="95"/>
      <c r="F10" s="95"/>
      <c r="G10" s="86">
        <v>0</v>
      </c>
      <c r="H10" s="86">
        <f>ROUND(ROUND(C10,2)*ROUND(G10,2),2)</f>
        <v>0</v>
      </c>
    </row>
    <row r="11" spans="1:8" ht="14.25" customHeight="1">
      <c r="A11" s="278"/>
      <c r="B11" s="278"/>
      <c r="C11" s="278"/>
      <c r="D11" s="278"/>
      <c r="E11" s="278"/>
      <c r="F11" s="278"/>
      <c r="G11" s="278"/>
      <c r="H11" s="278"/>
    </row>
    <row r="12" spans="1:8" ht="18" customHeight="1">
      <c r="A12" s="228" t="s">
        <v>57</v>
      </c>
      <c r="B12" s="228"/>
      <c r="C12" s="228"/>
      <c r="D12" s="228"/>
      <c r="E12" s="228"/>
      <c r="F12" s="228"/>
      <c r="G12" s="228"/>
      <c r="H12" s="228"/>
    </row>
  </sheetData>
  <sheetProtection/>
  <mergeCells count="4">
    <mergeCell ref="A1:B1"/>
    <mergeCell ref="G1:H1"/>
    <mergeCell ref="A11:H11"/>
    <mergeCell ref="A12:H12"/>
  </mergeCells>
  <printOptions/>
  <pageMargins left="0.25" right="0.25" top="0.75" bottom="0.75" header="0.30000000000000004" footer="0.30000000000000004"/>
  <pageSetup fitToHeight="0"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25</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6.75" customHeight="1">
      <c r="A8" s="71" t="s">
        <v>50</v>
      </c>
      <c r="B8" s="77" t="s">
        <v>207</v>
      </c>
      <c r="C8" s="188">
        <v>10</v>
      </c>
      <c r="D8" s="189" t="s">
        <v>59</v>
      </c>
      <c r="E8" s="190"/>
      <c r="F8" s="190"/>
      <c r="G8" s="191">
        <v>0</v>
      </c>
      <c r="H8" s="161">
        <f>ROUND(ROUND(C8,2)*ROUND(G8,2),2)</f>
        <v>0</v>
      </c>
    </row>
    <row r="9" spans="1:8" ht="18" customHeight="1">
      <c r="A9" s="228" t="s">
        <v>57</v>
      </c>
      <c r="B9" s="228"/>
      <c r="C9" s="228"/>
      <c r="D9" s="228"/>
      <c r="E9" s="228"/>
      <c r="F9" s="228"/>
      <c r="G9" s="228"/>
      <c r="H9" s="228"/>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H15"/>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26</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SUM(H8:H14)</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0" customHeight="1">
      <c r="A8" s="71" t="s">
        <v>50</v>
      </c>
      <c r="B8" s="77" t="s">
        <v>208</v>
      </c>
      <c r="C8" s="83">
        <v>30</v>
      </c>
      <c r="D8" s="84" t="s">
        <v>67</v>
      </c>
      <c r="E8" s="85"/>
      <c r="F8" s="85"/>
      <c r="G8" s="86">
        <v>0</v>
      </c>
      <c r="H8" s="86">
        <f aca="true" t="shared" si="0" ref="H8:H14">ROUND(ROUND(C8,2)*ROUND(G8,2),2)</f>
        <v>0</v>
      </c>
    </row>
    <row r="9" spans="1:8" ht="46.5" customHeight="1">
      <c r="A9" s="71" t="s">
        <v>65</v>
      </c>
      <c r="B9" s="77" t="s">
        <v>209</v>
      </c>
      <c r="C9" s="87">
        <v>45</v>
      </c>
      <c r="D9" s="78" t="s">
        <v>67</v>
      </c>
      <c r="E9" s="88"/>
      <c r="F9" s="88"/>
      <c r="G9" s="89">
        <v>0</v>
      </c>
      <c r="H9" s="89">
        <f t="shared" si="0"/>
        <v>0</v>
      </c>
    </row>
    <row r="10" spans="1:8" ht="39" customHeight="1">
      <c r="A10" s="71" t="s">
        <v>66</v>
      </c>
      <c r="B10" s="77" t="s">
        <v>210</v>
      </c>
      <c r="C10" s="90">
        <v>75</v>
      </c>
      <c r="D10" s="82" t="s">
        <v>67</v>
      </c>
      <c r="E10" s="88"/>
      <c r="F10" s="88"/>
      <c r="G10" s="89">
        <v>0</v>
      </c>
      <c r="H10" s="89">
        <f t="shared" si="0"/>
        <v>0</v>
      </c>
    </row>
    <row r="11" spans="1:8" ht="51" customHeight="1">
      <c r="A11" s="71" t="s">
        <v>18</v>
      </c>
      <c r="B11" s="109" t="s">
        <v>211</v>
      </c>
      <c r="C11" s="87">
        <v>100</v>
      </c>
      <c r="D11" s="78" t="s">
        <v>67</v>
      </c>
      <c r="E11" s="88"/>
      <c r="F11" s="88"/>
      <c r="G11" s="89">
        <v>0</v>
      </c>
      <c r="H11" s="89">
        <f t="shared" si="0"/>
        <v>0</v>
      </c>
    </row>
    <row r="12" spans="1:8" ht="48.75" customHeight="1">
      <c r="A12" s="71" t="s">
        <v>19</v>
      </c>
      <c r="B12" s="109" t="s">
        <v>212</v>
      </c>
      <c r="C12" s="87">
        <v>30</v>
      </c>
      <c r="D12" s="78" t="s">
        <v>67</v>
      </c>
      <c r="E12" s="88"/>
      <c r="F12" s="88"/>
      <c r="G12" s="89">
        <v>0</v>
      </c>
      <c r="H12" s="89">
        <f t="shared" si="0"/>
        <v>0</v>
      </c>
    </row>
    <row r="13" spans="1:8" ht="151.5" customHeight="1">
      <c r="A13" s="71" t="s">
        <v>21</v>
      </c>
      <c r="B13" s="109" t="s">
        <v>213</v>
      </c>
      <c r="C13" s="87">
        <v>80</v>
      </c>
      <c r="D13" s="78" t="s">
        <v>67</v>
      </c>
      <c r="E13" s="88"/>
      <c r="F13" s="88"/>
      <c r="G13" s="89">
        <v>0</v>
      </c>
      <c r="H13" s="89">
        <f t="shared" si="0"/>
        <v>0</v>
      </c>
    </row>
    <row r="14" spans="1:8" ht="174.75" customHeight="1">
      <c r="A14" s="71" t="s">
        <v>22</v>
      </c>
      <c r="B14" s="109" t="s">
        <v>214</v>
      </c>
      <c r="C14" s="87">
        <v>20</v>
      </c>
      <c r="D14" s="78" t="s">
        <v>67</v>
      </c>
      <c r="E14" s="88"/>
      <c r="F14" s="88"/>
      <c r="G14" s="89">
        <v>0</v>
      </c>
      <c r="H14" s="89">
        <f t="shared" si="0"/>
        <v>0</v>
      </c>
    </row>
    <row r="15" spans="1:8" ht="18" customHeight="1">
      <c r="A15" s="228" t="s">
        <v>57</v>
      </c>
      <c r="B15" s="228"/>
      <c r="C15" s="228"/>
      <c r="D15" s="228"/>
      <c r="E15" s="228"/>
      <c r="F15" s="228"/>
      <c r="G15" s="228"/>
      <c r="H15" s="228"/>
    </row>
  </sheetData>
  <sheetProtection/>
  <mergeCells count="3">
    <mergeCell ref="A1:B1"/>
    <mergeCell ref="G1:H1"/>
    <mergeCell ref="A15:H15"/>
  </mergeCells>
  <printOptions/>
  <pageMargins left="0.25" right="0.25" top="0.75" bottom="0.75" header="0.30000000000000004" footer="0.30000000000000004"/>
  <pageSetup fitToHeight="0"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H15"/>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27</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SUM(H8:H14)</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83.75" customHeight="1">
      <c r="A8" s="71" t="s">
        <v>50</v>
      </c>
      <c r="B8" s="77" t="s">
        <v>215</v>
      </c>
      <c r="C8" s="83">
        <v>10500</v>
      </c>
      <c r="D8" s="84" t="s">
        <v>67</v>
      </c>
      <c r="E8" s="85"/>
      <c r="F8" s="85"/>
      <c r="G8" s="86">
        <v>0</v>
      </c>
      <c r="H8" s="86">
        <f aca="true" t="shared" si="0" ref="H8:H14">ROUND(ROUND(C8,2)*ROUND(G8,2),2)</f>
        <v>0</v>
      </c>
    </row>
    <row r="9" spans="1:8" ht="87.75" customHeight="1">
      <c r="A9" s="71" t="s">
        <v>65</v>
      </c>
      <c r="B9" s="77" t="s">
        <v>216</v>
      </c>
      <c r="C9" s="87">
        <v>55</v>
      </c>
      <c r="D9" s="78" t="s">
        <v>67</v>
      </c>
      <c r="E9" s="88"/>
      <c r="F9" s="88"/>
      <c r="G9" s="89">
        <v>0</v>
      </c>
      <c r="H9" s="89">
        <f t="shared" si="0"/>
        <v>0</v>
      </c>
    </row>
    <row r="10" spans="1:8" ht="76.5" customHeight="1">
      <c r="A10" s="71" t="s">
        <v>66</v>
      </c>
      <c r="B10" s="77" t="s">
        <v>217</v>
      </c>
      <c r="C10" s="90">
        <v>10</v>
      </c>
      <c r="D10" s="82" t="s">
        <v>67</v>
      </c>
      <c r="E10" s="95"/>
      <c r="F10" s="95"/>
      <c r="G10" s="86">
        <v>0</v>
      </c>
      <c r="H10" s="86">
        <f t="shared" si="0"/>
        <v>0</v>
      </c>
    </row>
    <row r="11" spans="1:8" ht="67.5" customHeight="1">
      <c r="A11" s="71" t="s">
        <v>68</v>
      </c>
      <c r="B11" s="77" t="s">
        <v>218</v>
      </c>
      <c r="C11" s="90">
        <v>10</v>
      </c>
      <c r="D11" s="82" t="s">
        <v>67</v>
      </c>
      <c r="E11" s="95"/>
      <c r="F11" s="95"/>
      <c r="G11" s="89">
        <v>0</v>
      </c>
      <c r="H11" s="89">
        <f t="shared" si="0"/>
        <v>0</v>
      </c>
    </row>
    <row r="12" spans="1:8" ht="110.25" customHeight="1">
      <c r="A12" s="71" t="s">
        <v>19</v>
      </c>
      <c r="B12" s="109" t="s">
        <v>219</v>
      </c>
      <c r="C12" s="87">
        <v>5</v>
      </c>
      <c r="D12" s="78" t="s">
        <v>67</v>
      </c>
      <c r="E12" s="88"/>
      <c r="F12" s="88"/>
      <c r="G12" s="89">
        <v>0</v>
      </c>
      <c r="H12" s="89">
        <f t="shared" si="0"/>
        <v>0</v>
      </c>
    </row>
    <row r="13" spans="1:8" ht="58.5" customHeight="1">
      <c r="A13" s="71" t="s">
        <v>21</v>
      </c>
      <c r="B13" s="109" t="s">
        <v>220</v>
      </c>
      <c r="C13" s="87">
        <v>75</v>
      </c>
      <c r="D13" s="78" t="s">
        <v>67</v>
      </c>
      <c r="E13" s="88"/>
      <c r="F13" s="88"/>
      <c r="G13" s="89">
        <v>0</v>
      </c>
      <c r="H13" s="89">
        <f t="shared" si="0"/>
        <v>0</v>
      </c>
    </row>
    <row r="14" spans="1:8" ht="90" customHeight="1">
      <c r="A14" s="71" t="s">
        <v>22</v>
      </c>
      <c r="B14" s="109" t="s">
        <v>221</v>
      </c>
      <c r="C14" s="87">
        <v>100</v>
      </c>
      <c r="D14" s="78" t="s">
        <v>67</v>
      </c>
      <c r="E14" s="88"/>
      <c r="F14" s="88"/>
      <c r="G14" s="89">
        <v>0</v>
      </c>
      <c r="H14" s="89">
        <f t="shared" si="0"/>
        <v>0</v>
      </c>
    </row>
    <row r="15" spans="1:8" ht="18" customHeight="1">
      <c r="A15" s="228" t="s">
        <v>57</v>
      </c>
      <c r="B15" s="228"/>
      <c r="C15" s="228"/>
      <c r="D15" s="228"/>
      <c r="E15" s="228"/>
      <c r="F15" s="228"/>
      <c r="G15" s="228"/>
      <c r="H15" s="228"/>
    </row>
  </sheetData>
  <sheetProtection/>
  <mergeCells count="3">
    <mergeCell ref="A1:B1"/>
    <mergeCell ref="G1:H1"/>
    <mergeCell ref="A15:H15"/>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1</v>
      </c>
      <c r="D2" s="23"/>
      <c r="E2" s="38" t="s">
        <v>43</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56</v>
      </c>
      <c r="F5" s="54">
        <f>SUM(H8:H15)</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08.75" customHeight="1">
      <c r="A8" s="137" t="s">
        <v>50</v>
      </c>
      <c r="B8" s="140" t="s">
        <v>97</v>
      </c>
      <c r="C8" s="138">
        <v>11600</v>
      </c>
      <c r="D8" s="139" t="s">
        <v>67</v>
      </c>
      <c r="E8" s="85"/>
      <c r="F8" s="85"/>
      <c r="G8" s="86">
        <v>0</v>
      </c>
      <c r="H8" s="86">
        <f>ROUND(ROUND(C8,2)*ROUND(G8,2),2)</f>
        <v>0</v>
      </c>
    </row>
    <row r="9" spans="1:8" ht="88.5" customHeight="1">
      <c r="A9" s="137" t="s">
        <v>65</v>
      </c>
      <c r="B9" s="140" t="s">
        <v>98</v>
      </c>
      <c r="C9" s="138">
        <v>5</v>
      </c>
      <c r="D9" s="139" t="s">
        <v>67</v>
      </c>
      <c r="E9" s="88"/>
      <c r="F9" s="88"/>
      <c r="G9" s="89">
        <v>0</v>
      </c>
      <c r="H9" s="89">
        <f>ROUND(ROUND(C9,2)*ROUND(G9,2),2)</f>
        <v>0</v>
      </c>
    </row>
    <row r="10" spans="1:8" ht="55.5" customHeight="1">
      <c r="A10" s="137" t="s">
        <v>66</v>
      </c>
      <c r="B10" s="140" t="s">
        <v>99</v>
      </c>
      <c r="C10" s="138">
        <v>1635</v>
      </c>
      <c r="D10" s="139" t="s">
        <v>67</v>
      </c>
      <c r="E10" s="95"/>
      <c r="F10" s="95"/>
      <c r="G10" s="86">
        <v>0</v>
      </c>
      <c r="H10" s="86">
        <f aca="true" t="shared" si="0" ref="H10:H15">ROUND(ROUND(C10,2)*ROUND(G10,2),2)</f>
        <v>0</v>
      </c>
    </row>
    <row r="11" spans="1:8" ht="63.75" customHeight="1">
      <c r="A11" s="137" t="s">
        <v>68</v>
      </c>
      <c r="B11" s="140" t="s">
        <v>100</v>
      </c>
      <c r="C11" s="138">
        <v>13200</v>
      </c>
      <c r="D11" s="139" t="s">
        <v>67</v>
      </c>
      <c r="E11" s="95"/>
      <c r="F11" s="95"/>
      <c r="G11" s="89">
        <v>0</v>
      </c>
      <c r="H11" s="89">
        <f t="shared" si="0"/>
        <v>0</v>
      </c>
    </row>
    <row r="12" spans="1:8" ht="65.25" customHeight="1">
      <c r="A12" s="137" t="s">
        <v>69</v>
      </c>
      <c r="B12" s="141" t="s">
        <v>101</v>
      </c>
      <c r="C12" s="138">
        <v>30700</v>
      </c>
      <c r="D12" s="139" t="s">
        <v>67</v>
      </c>
      <c r="E12" s="95"/>
      <c r="F12" s="95"/>
      <c r="G12" s="86">
        <v>0</v>
      </c>
      <c r="H12" s="86">
        <f t="shared" si="0"/>
        <v>0</v>
      </c>
    </row>
    <row r="13" spans="1:8" ht="93.75" customHeight="1">
      <c r="A13" s="137" t="s">
        <v>70</v>
      </c>
      <c r="B13" s="140" t="s">
        <v>102</v>
      </c>
      <c r="C13" s="138">
        <v>10</v>
      </c>
      <c r="D13" s="139" t="s">
        <v>67</v>
      </c>
      <c r="E13" s="95"/>
      <c r="F13" s="95"/>
      <c r="G13" s="89">
        <v>0</v>
      </c>
      <c r="H13" s="89">
        <f t="shared" si="0"/>
        <v>0</v>
      </c>
    </row>
    <row r="14" spans="1:8" ht="51.75" customHeight="1">
      <c r="A14" s="137" t="s">
        <v>71</v>
      </c>
      <c r="B14" s="140" t="s">
        <v>103</v>
      </c>
      <c r="C14" s="138">
        <v>1000</v>
      </c>
      <c r="D14" s="139" t="s">
        <v>67</v>
      </c>
      <c r="E14" s="95"/>
      <c r="F14" s="95"/>
      <c r="G14" s="86">
        <v>0</v>
      </c>
      <c r="H14" s="86">
        <f t="shared" si="0"/>
        <v>0</v>
      </c>
    </row>
    <row r="15" spans="1:8" ht="93" customHeight="1">
      <c r="A15" s="137" t="s">
        <v>73</v>
      </c>
      <c r="B15" s="140" t="s">
        <v>104</v>
      </c>
      <c r="C15" s="138">
        <v>60</v>
      </c>
      <c r="D15" s="139" t="s">
        <v>67</v>
      </c>
      <c r="E15" s="95"/>
      <c r="F15" s="95"/>
      <c r="G15" s="89">
        <v>0</v>
      </c>
      <c r="H15" s="89">
        <f t="shared" si="0"/>
        <v>0</v>
      </c>
    </row>
    <row r="16" spans="1:8" ht="18" customHeight="1">
      <c r="A16" s="228" t="s">
        <v>57</v>
      </c>
      <c r="B16" s="228"/>
      <c r="C16" s="228"/>
      <c r="D16" s="228"/>
      <c r="E16" s="228"/>
      <c r="F16" s="228"/>
      <c r="G16" s="228"/>
      <c r="H16" s="228"/>
    </row>
  </sheetData>
  <sheetProtection/>
  <mergeCells count="3">
    <mergeCell ref="A1:B1"/>
    <mergeCell ref="G1:H1"/>
    <mergeCell ref="A16:H16"/>
  </mergeCells>
  <printOptions/>
  <pageMargins left="0.25" right="0.25" top="0.75" bottom="0.75" header="0.30000000000000004" footer="0.30000000000000004"/>
  <pageSetup fitToHeight="0"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65.625" style="19" customWidth="1"/>
    <col min="3" max="3" width="10.25390625" style="27" customWidth="1"/>
    <col min="4" max="4" width="9.87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28</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05.75" customHeight="1">
      <c r="A8" s="71" t="s">
        <v>50</v>
      </c>
      <c r="B8" s="107" t="s">
        <v>222</v>
      </c>
      <c r="C8" s="188">
        <v>1760</v>
      </c>
      <c r="D8" s="189" t="s">
        <v>59</v>
      </c>
      <c r="E8" s="192"/>
      <c r="F8" s="193"/>
      <c r="G8" s="194">
        <v>0</v>
      </c>
      <c r="H8" s="194">
        <f>ROUND(ROUND(C8,2)*ROUND(G8,2),2)</f>
        <v>0</v>
      </c>
    </row>
    <row r="9" spans="1:8" ht="18" customHeight="1">
      <c r="A9" s="228" t="s">
        <v>57</v>
      </c>
      <c r="B9" s="228"/>
      <c r="C9" s="228"/>
      <c r="D9" s="228"/>
      <c r="E9" s="228"/>
      <c r="F9" s="228"/>
      <c r="G9" s="228"/>
      <c r="H9" s="228"/>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H14"/>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29</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SUM(H8:H12)</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45.75" customHeight="1">
      <c r="A8" s="71" t="s">
        <v>50</v>
      </c>
      <c r="B8" s="77" t="s">
        <v>223</v>
      </c>
      <c r="C8" s="83">
        <v>513700</v>
      </c>
      <c r="D8" s="84" t="s">
        <v>59</v>
      </c>
      <c r="E8" s="85"/>
      <c r="F8" s="85"/>
      <c r="G8" s="86">
        <v>0</v>
      </c>
      <c r="H8" s="86">
        <f>ROUND(ROUND(C8,2)*ROUND(G8,2),2)</f>
        <v>0</v>
      </c>
    </row>
    <row r="9" spans="1:8" ht="36.75" customHeight="1">
      <c r="A9" s="71" t="s">
        <v>65</v>
      </c>
      <c r="B9" s="77" t="s">
        <v>224</v>
      </c>
      <c r="C9" s="87">
        <v>14720</v>
      </c>
      <c r="D9" s="78" t="s">
        <v>59</v>
      </c>
      <c r="E9" s="88"/>
      <c r="F9" s="88"/>
      <c r="G9" s="89">
        <v>0</v>
      </c>
      <c r="H9" s="89">
        <f>ROUND(ROUND(C9,2)*ROUND(G9,2),2)</f>
        <v>0</v>
      </c>
    </row>
    <row r="10" spans="1:8" ht="36" customHeight="1">
      <c r="A10" s="71" t="s">
        <v>66</v>
      </c>
      <c r="B10" s="77" t="s">
        <v>225</v>
      </c>
      <c r="C10" s="90">
        <v>94000</v>
      </c>
      <c r="D10" s="82" t="s">
        <v>59</v>
      </c>
      <c r="E10" s="95"/>
      <c r="F10" s="95"/>
      <c r="G10" s="86">
        <v>0</v>
      </c>
      <c r="H10" s="86">
        <f>ROUND(ROUND(C10,2)*ROUND(G10,2),2)</f>
        <v>0</v>
      </c>
    </row>
    <row r="11" spans="1:8" ht="31.5" customHeight="1">
      <c r="A11" s="71" t="s">
        <v>68</v>
      </c>
      <c r="B11" s="77" t="s">
        <v>226</v>
      </c>
      <c r="C11" s="90">
        <v>27000</v>
      </c>
      <c r="D11" s="82" t="s">
        <v>59</v>
      </c>
      <c r="E11" s="95"/>
      <c r="F11" s="95"/>
      <c r="G11" s="89">
        <v>0</v>
      </c>
      <c r="H11" s="89">
        <f>ROUND(ROUND(C11,2)*ROUND(G11,2),2)</f>
        <v>0</v>
      </c>
    </row>
    <row r="12" spans="1:8" ht="35.25" customHeight="1">
      <c r="A12" s="71" t="s">
        <v>69</v>
      </c>
      <c r="B12" s="77" t="s">
        <v>227</v>
      </c>
      <c r="C12" s="90">
        <v>20</v>
      </c>
      <c r="D12" s="82" t="s">
        <v>59</v>
      </c>
      <c r="E12" s="95"/>
      <c r="F12" s="95"/>
      <c r="G12" s="86">
        <v>0</v>
      </c>
      <c r="H12" s="86">
        <f>ROUND(ROUND(C12,2)*ROUND(G12,2),2)</f>
        <v>0</v>
      </c>
    </row>
    <row r="13" spans="1:8" ht="12" customHeight="1">
      <c r="A13" s="278"/>
      <c r="B13" s="278"/>
      <c r="C13" s="278"/>
      <c r="D13" s="278"/>
      <c r="E13" s="278"/>
      <c r="F13" s="278"/>
      <c r="G13" s="278"/>
      <c r="H13" s="278"/>
    </row>
    <row r="14" spans="1:8" ht="18" customHeight="1">
      <c r="A14" s="228" t="s">
        <v>57</v>
      </c>
      <c r="B14" s="228"/>
      <c r="C14" s="228"/>
      <c r="D14" s="228"/>
      <c r="E14" s="228"/>
      <c r="F14" s="228"/>
      <c r="G14" s="228"/>
      <c r="H14" s="228"/>
    </row>
  </sheetData>
  <sheetProtection/>
  <mergeCells count="4">
    <mergeCell ref="A1:B1"/>
    <mergeCell ref="G1:H1"/>
    <mergeCell ref="A14:H14"/>
    <mergeCell ref="A13:H13"/>
  </mergeCells>
  <printOptions/>
  <pageMargins left="0.25" right="0.25" top="0.75" bottom="0.75" header="0.30000000000000004" footer="0.30000000000000004"/>
  <pageSetup fitToHeight="0"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30</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45.75" customHeight="1">
      <c r="A8" s="71" t="s">
        <v>50</v>
      </c>
      <c r="B8" s="77" t="s">
        <v>228</v>
      </c>
      <c r="C8" s="188">
        <v>320</v>
      </c>
      <c r="D8" s="189" t="s">
        <v>67</v>
      </c>
      <c r="E8" s="190"/>
      <c r="F8" s="190"/>
      <c r="G8" s="191">
        <v>0</v>
      </c>
      <c r="H8" s="161">
        <f>ROUND(ROUND(C8,2)*ROUND(G8,2),2)</f>
        <v>0</v>
      </c>
    </row>
    <row r="9" spans="1:8" ht="18" customHeight="1">
      <c r="A9" s="228" t="s">
        <v>57</v>
      </c>
      <c r="B9" s="228"/>
      <c r="C9" s="228"/>
      <c r="D9" s="228"/>
      <c r="E9" s="228"/>
      <c r="F9" s="228"/>
      <c r="G9" s="228"/>
      <c r="H9" s="228"/>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31</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SUM(H8:H9)</f>
        <v>0</v>
      </c>
      <c r="G5" s="61"/>
      <c r="H5" s="61"/>
    </row>
    <row r="6" spans="1:8" ht="12.75">
      <c r="A6" s="38"/>
      <c r="B6" s="24"/>
      <c r="C6" s="25"/>
      <c r="D6" s="23"/>
      <c r="E6" s="23"/>
      <c r="F6" s="23"/>
      <c r="G6" s="24"/>
      <c r="H6" s="62"/>
    </row>
    <row r="7" spans="1:8" ht="38.25">
      <c r="A7" s="67" t="s">
        <v>44</v>
      </c>
      <c r="B7" s="67" t="s">
        <v>45</v>
      </c>
      <c r="C7" s="108" t="s">
        <v>46</v>
      </c>
      <c r="D7" s="69" t="s">
        <v>47</v>
      </c>
      <c r="E7" s="69" t="s">
        <v>48</v>
      </c>
      <c r="F7" s="69" t="s">
        <v>49</v>
      </c>
      <c r="G7" s="67" t="s">
        <v>60</v>
      </c>
      <c r="H7" s="67" t="s">
        <v>61</v>
      </c>
    </row>
    <row r="8" spans="1:8" ht="45.75" customHeight="1">
      <c r="A8" s="71" t="s">
        <v>50</v>
      </c>
      <c r="B8" s="109" t="s">
        <v>229</v>
      </c>
      <c r="C8" s="87">
        <v>500</v>
      </c>
      <c r="D8" s="78" t="s">
        <v>59</v>
      </c>
      <c r="E8" s="88"/>
      <c r="F8" s="88"/>
      <c r="G8" s="89">
        <v>0</v>
      </c>
      <c r="H8" s="89">
        <f>ROUND(ROUND(C8,2)*ROUND(G8,2),2)</f>
        <v>0</v>
      </c>
    </row>
    <row r="9" spans="1:8" ht="240.75" customHeight="1">
      <c r="A9" s="71" t="s">
        <v>16</v>
      </c>
      <c r="B9" s="109" t="s">
        <v>230</v>
      </c>
      <c r="C9" s="87">
        <v>450000</v>
      </c>
      <c r="D9" s="78" t="s">
        <v>59</v>
      </c>
      <c r="E9" s="88"/>
      <c r="F9" s="88"/>
      <c r="G9" s="89">
        <v>0</v>
      </c>
      <c r="H9" s="89">
        <f>ROUND(ROUND(C9,2)*ROUND(G9,2),2)</f>
        <v>0</v>
      </c>
    </row>
    <row r="10" spans="1:8" ht="18" customHeight="1">
      <c r="A10" s="228" t="s">
        <v>57</v>
      </c>
      <c r="B10" s="228"/>
      <c r="C10" s="228"/>
      <c r="D10" s="228"/>
      <c r="E10" s="228"/>
      <c r="F10" s="228"/>
      <c r="G10" s="228"/>
      <c r="H10" s="228"/>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32</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4.5" customHeight="1">
      <c r="A8" s="71" t="s">
        <v>50</v>
      </c>
      <c r="B8" s="187" t="s">
        <v>231</v>
      </c>
      <c r="C8" s="188">
        <v>125</v>
      </c>
      <c r="D8" s="189" t="s">
        <v>67</v>
      </c>
      <c r="E8" s="190"/>
      <c r="F8" s="190"/>
      <c r="G8" s="191">
        <v>0</v>
      </c>
      <c r="H8" s="161">
        <f>ROUND(ROUND(C8,2)*ROUND(G8,2),2)</f>
        <v>0</v>
      </c>
    </row>
    <row r="9" spans="1:8" ht="22.5" customHeight="1">
      <c r="A9" s="279"/>
      <c r="B9" s="280"/>
      <c r="C9" s="280"/>
      <c r="D9" s="280"/>
      <c r="E9" s="280"/>
      <c r="F9" s="280"/>
      <c r="G9" s="280"/>
      <c r="H9" s="280"/>
    </row>
    <row r="10" spans="1:8" ht="18" customHeight="1">
      <c r="A10" s="228" t="s">
        <v>57</v>
      </c>
      <c r="B10" s="228"/>
      <c r="C10" s="228"/>
      <c r="D10" s="228"/>
      <c r="E10" s="228"/>
      <c r="F10" s="228"/>
      <c r="G10" s="228"/>
      <c r="H10" s="228"/>
    </row>
  </sheetData>
  <sheetProtection/>
  <mergeCells count="4">
    <mergeCell ref="A1:B1"/>
    <mergeCell ref="G1:H1"/>
    <mergeCell ref="A10:H10"/>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33</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4.5" customHeight="1">
      <c r="A8" s="71" t="s">
        <v>50</v>
      </c>
      <c r="B8" s="187" t="s">
        <v>232</v>
      </c>
      <c r="C8" s="188">
        <v>27</v>
      </c>
      <c r="D8" s="189" t="s">
        <v>76</v>
      </c>
      <c r="E8" s="190"/>
      <c r="F8" s="190"/>
      <c r="G8" s="191">
        <v>0</v>
      </c>
      <c r="H8" s="161">
        <f>ROUND(ROUND(C8,2)*ROUND(G8,2),2)</f>
        <v>0</v>
      </c>
    </row>
    <row r="9" spans="1:8" ht="22.5" customHeight="1">
      <c r="A9" s="279"/>
      <c r="B9" s="280"/>
      <c r="C9" s="280"/>
      <c r="D9" s="280"/>
      <c r="E9" s="280"/>
      <c r="F9" s="280"/>
      <c r="G9" s="280"/>
      <c r="H9" s="280"/>
    </row>
    <row r="10" spans="1:8" ht="18" customHeight="1">
      <c r="A10" s="228" t="s">
        <v>57</v>
      </c>
      <c r="B10" s="228"/>
      <c r="C10" s="228"/>
      <c r="D10" s="228"/>
      <c r="E10" s="228"/>
      <c r="F10" s="228"/>
      <c r="G10" s="228"/>
      <c r="H10" s="228"/>
    </row>
  </sheetData>
  <sheetProtection/>
  <mergeCells count="4">
    <mergeCell ref="A1:B1"/>
    <mergeCell ref="G1:H1"/>
    <mergeCell ref="A9:H9"/>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H14"/>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34</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SUM(H8:H13)</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71.25" customHeight="1">
      <c r="A8" s="71" t="s">
        <v>50</v>
      </c>
      <c r="B8" s="77" t="s">
        <v>233</v>
      </c>
      <c r="C8" s="83">
        <v>190</v>
      </c>
      <c r="D8" s="84" t="s">
        <v>59</v>
      </c>
      <c r="E8" s="85"/>
      <c r="F8" s="85"/>
      <c r="G8" s="86">
        <v>0</v>
      </c>
      <c r="H8" s="86">
        <f aca="true" t="shared" si="0" ref="H8:H13">ROUND(ROUND(C8,2)*ROUND(G8,2),2)</f>
        <v>0</v>
      </c>
    </row>
    <row r="9" spans="1:8" ht="65.25" customHeight="1">
      <c r="A9" s="71" t="s">
        <v>65</v>
      </c>
      <c r="B9" s="77" t="s">
        <v>234</v>
      </c>
      <c r="C9" s="87">
        <v>500</v>
      </c>
      <c r="D9" s="78" t="s">
        <v>59</v>
      </c>
      <c r="E9" s="88"/>
      <c r="F9" s="88"/>
      <c r="G9" s="89">
        <v>0</v>
      </c>
      <c r="H9" s="89">
        <f t="shared" si="0"/>
        <v>0</v>
      </c>
    </row>
    <row r="10" spans="1:8" ht="66.75" customHeight="1">
      <c r="A10" s="71" t="s">
        <v>66</v>
      </c>
      <c r="B10" s="77" t="s">
        <v>235</v>
      </c>
      <c r="C10" s="90">
        <v>55</v>
      </c>
      <c r="D10" s="82" t="s">
        <v>59</v>
      </c>
      <c r="E10" s="95"/>
      <c r="F10" s="95"/>
      <c r="G10" s="86">
        <v>0</v>
      </c>
      <c r="H10" s="86">
        <f t="shared" si="0"/>
        <v>0</v>
      </c>
    </row>
    <row r="11" spans="1:8" ht="62.25" customHeight="1">
      <c r="A11" s="71" t="s">
        <v>68</v>
      </c>
      <c r="B11" s="77" t="s">
        <v>236</v>
      </c>
      <c r="C11" s="90">
        <v>445</v>
      </c>
      <c r="D11" s="82" t="s">
        <v>59</v>
      </c>
      <c r="E11" s="95"/>
      <c r="F11" s="95"/>
      <c r="G11" s="89">
        <v>0</v>
      </c>
      <c r="H11" s="89">
        <f t="shared" si="0"/>
        <v>0</v>
      </c>
    </row>
    <row r="12" spans="1:8" ht="75" customHeight="1">
      <c r="A12" s="71" t="s">
        <v>19</v>
      </c>
      <c r="B12" s="109" t="s">
        <v>237</v>
      </c>
      <c r="C12" s="87">
        <v>185</v>
      </c>
      <c r="D12" s="78" t="s">
        <v>59</v>
      </c>
      <c r="E12" s="88"/>
      <c r="F12" s="88"/>
      <c r="G12" s="89">
        <v>0</v>
      </c>
      <c r="H12" s="89">
        <f t="shared" si="0"/>
        <v>0</v>
      </c>
    </row>
    <row r="13" spans="1:8" ht="58.5" customHeight="1">
      <c r="A13" s="71" t="s">
        <v>21</v>
      </c>
      <c r="B13" s="109" t="s">
        <v>238</v>
      </c>
      <c r="C13" s="87">
        <v>215</v>
      </c>
      <c r="D13" s="78" t="s">
        <v>59</v>
      </c>
      <c r="E13" s="88"/>
      <c r="F13" s="88"/>
      <c r="G13" s="89">
        <v>0</v>
      </c>
      <c r="H13" s="89">
        <f t="shared" si="0"/>
        <v>0</v>
      </c>
    </row>
    <row r="14" spans="1:8" ht="18" customHeight="1">
      <c r="A14" s="228" t="s">
        <v>57</v>
      </c>
      <c r="B14" s="228"/>
      <c r="C14" s="228"/>
      <c r="D14" s="228"/>
      <c r="E14" s="228"/>
      <c r="F14" s="228"/>
      <c r="G14" s="228"/>
      <c r="H14" s="228"/>
    </row>
  </sheetData>
  <sheetProtection/>
  <mergeCells count="3">
    <mergeCell ref="A1:B1"/>
    <mergeCell ref="G1:H1"/>
    <mergeCell ref="A14:H14"/>
  </mergeCells>
  <printOptions/>
  <pageMargins left="0.25" right="0.25" top="0.75" bottom="0.75" header="0.30000000000000004" footer="0.30000000000000004"/>
  <pageSetup fitToHeight="0"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35</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SUM(H8:H9)</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71.25" customHeight="1">
      <c r="A8" s="71" t="s">
        <v>50</v>
      </c>
      <c r="B8" s="77" t="s">
        <v>239</v>
      </c>
      <c r="C8" s="83">
        <v>250</v>
      </c>
      <c r="D8" s="84" t="s">
        <v>67</v>
      </c>
      <c r="E8" s="85"/>
      <c r="F8" s="85"/>
      <c r="G8" s="86">
        <v>0</v>
      </c>
      <c r="H8" s="86">
        <f>ROUND(ROUND(C8,2)*ROUND(G8,2),2)</f>
        <v>0</v>
      </c>
    </row>
    <row r="9" spans="1:8" ht="221.25" customHeight="1">
      <c r="A9" s="71" t="s">
        <v>65</v>
      </c>
      <c r="B9" s="77" t="s">
        <v>240</v>
      </c>
      <c r="C9" s="87">
        <v>570</v>
      </c>
      <c r="D9" s="78" t="s">
        <v>67</v>
      </c>
      <c r="E9" s="88"/>
      <c r="F9" s="88"/>
      <c r="G9" s="89">
        <v>0</v>
      </c>
      <c r="H9" s="89">
        <f>ROUND(ROUND(C9,2)*ROUND(G9,2),2)</f>
        <v>0</v>
      </c>
    </row>
    <row r="10" spans="1:8" ht="18" customHeight="1">
      <c r="A10" s="228" t="s">
        <v>57</v>
      </c>
      <c r="B10" s="228"/>
      <c r="C10" s="228"/>
      <c r="D10" s="228"/>
      <c r="E10" s="228"/>
      <c r="F10" s="228"/>
      <c r="G10" s="228"/>
      <c r="H10" s="228"/>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36</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0.5" customHeight="1">
      <c r="A8" s="71">
        <v>1</v>
      </c>
      <c r="B8" s="100" t="s">
        <v>241</v>
      </c>
      <c r="C8" s="73">
        <v>10</v>
      </c>
      <c r="D8" s="74" t="s">
        <v>67</v>
      </c>
      <c r="E8" s="70"/>
      <c r="F8" s="70"/>
      <c r="G8" s="81">
        <v>0</v>
      </c>
      <c r="H8" s="81">
        <f>ROUND(ROUND(C8,2)*ROUND(G8,2),2)</f>
        <v>0</v>
      </c>
    </row>
    <row r="9" spans="1:8" ht="45" customHeight="1">
      <c r="A9" s="71">
        <v>2</v>
      </c>
      <c r="B9" s="72" t="s">
        <v>242</v>
      </c>
      <c r="C9" s="73">
        <v>30</v>
      </c>
      <c r="D9" s="74" t="s">
        <v>67</v>
      </c>
      <c r="E9" s="70"/>
      <c r="F9" s="70"/>
      <c r="G9" s="81">
        <v>0</v>
      </c>
      <c r="H9" s="81">
        <f>ROUND(ROUND(C9,2)*ROUND(G9,2),2)</f>
        <v>0</v>
      </c>
    </row>
    <row r="10" spans="1:8" ht="45" customHeight="1">
      <c r="A10" s="167">
        <v>3</v>
      </c>
      <c r="B10" s="168" t="s">
        <v>243</v>
      </c>
      <c r="C10" s="169">
        <v>10</v>
      </c>
      <c r="D10" s="170" t="s">
        <v>67</v>
      </c>
      <c r="E10" s="171"/>
      <c r="F10" s="171"/>
      <c r="G10" s="172">
        <v>0</v>
      </c>
      <c r="H10" s="172">
        <f>ROUND(ROUND(C10,2)*ROUND(G10,2),2)</f>
        <v>0</v>
      </c>
    </row>
    <row r="11" spans="1:9" ht="45.75" customHeight="1">
      <c r="A11" s="71">
        <v>4</v>
      </c>
      <c r="B11" s="72" t="s">
        <v>244</v>
      </c>
      <c r="C11" s="73">
        <v>213500</v>
      </c>
      <c r="D11" s="74" t="s">
        <v>67</v>
      </c>
      <c r="E11" s="70"/>
      <c r="F11" s="70"/>
      <c r="G11" s="172">
        <v>0</v>
      </c>
      <c r="H11" s="172">
        <f aca="true" t="shared" si="0" ref="H11:H18">ROUND(ROUND(C11,2)*ROUND(G11,2),2)</f>
        <v>0</v>
      </c>
      <c r="I11" s="173"/>
    </row>
    <row r="12" spans="1:9" ht="81" customHeight="1">
      <c r="A12" s="71">
        <v>5</v>
      </c>
      <c r="B12" s="72" t="s">
        <v>245</v>
      </c>
      <c r="C12" s="73">
        <v>1103500</v>
      </c>
      <c r="D12" s="74" t="s">
        <v>67</v>
      </c>
      <c r="E12" s="70"/>
      <c r="F12" s="70"/>
      <c r="G12" s="172">
        <v>0</v>
      </c>
      <c r="H12" s="172">
        <f t="shared" si="0"/>
        <v>0</v>
      </c>
      <c r="I12" s="173"/>
    </row>
    <row r="13" spans="1:9" ht="84.75" customHeight="1">
      <c r="A13" s="71">
        <v>6</v>
      </c>
      <c r="B13" s="72" t="s">
        <v>246</v>
      </c>
      <c r="C13" s="73">
        <v>1350</v>
      </c>
      <c r="D13" s="74" t="s">
        <v>67</v>
      </c>
      <c r="E13" s="70"/>
      <c r="F13" s="70"/>
      <c r="G13" s="172">
        <v>0</v>
      </c>
      <c r="H13" s="172">
        <f t="shared" si="0"/>
        <v>0</v>
      </c>
      <c r="I13" s="173"/>
    </row>
    <row r="14" spans="1:9" ht="54" customHeight="1">
      <c r="A14" s="71">
        <v>7</v>
      </c>
      <c r="B14" s="72" t="s">
        <v>247</v>
      </c>
      <c r="C14" s="73">
        <v>8000</v>
      </c>
      <c r="D14" s="74" t="s">
        <v>67</v>
      </c>
      <c r="E14" s="70"/>
      <c r="F14" s="70"/>
      <c r="G14" s="172">
        <v>0</v>
      </c>
      <c r="H14" s="172">
        <f t="shared" si="0"/>
        <v>0</v>
      </c>
      <c r="I14" s="173"/>
    </row>
    <row r="15" spans="1:9" ht="44.25" customHeight="1">
      <c r="A15" s="71">
        <v>8</v>
      </c>
      <c r="B15" s="72" t="s">
        <v>248</v>
      </c>
      <c r="C15" s="73">
        <v>18400</v>
      </c>
      <c r="D15" s="74" t="s">
        <v>67</v>
      </c>
      <c r="E15" s="70"/>
      <c r="F15" s="70"/>
      <c r="G15" s="172">
        <v>0</v>
      </c>
      <c r="H15" s="172">
        <f t="shared" si="0"/>
        <v>0</v>
      </c>
      <c r="I15" s="173"/>
    </row>
    <row r="16" spans="1:9" ht="41.25" customHeight="1">
      <c r="A16" s="71">
        <v>9</v>
      </c>
      <c r="B16" s="72" t="s">
        <v>249</v>
      </c>
      <c r="C16" s="73">
        <v>44650</v>
      </c>
      <c r="D16" s="74" t="s">
        <v>67</v>
      </c>
      <c r="E16" s="70"/>
      <c r="F16" s="70"/>
      <c r="G16" s="172">
        <v>0</v>
      </c>
      <c r="H16" s="172">
        <f t="shared" si="0"/>
        <v>0</v>
      </c>
      <c r="I16" s="173"/>
    </row>
    <row r="17" spans="1:9" ht="135.75" customHeight="1">
      <c r="A17" s="71">
        <v>10</v>
      </c>
      <c r="B17" s="72" t="s">
        <v>250</v>
      </c>
      <c r="C17" s="73">
        <v>300</v>
      </c>
      <c r="D17" s="74" t="s">
        <v>67</v>
      </c>
      <c r="E17" s="70"/>
      <c r="F17" s="70"/>
      <c r="G17" s="172">
        <v>0</v>
      </c>
      <c r="H17" s="172">
        <f t="shared" si="0"/>
        <v>0</v>
      </c>
      <c r="I17" s="173"/>
    </row>
    <row r="18" spans="1:9" ht="68.25" customHeight="1">
      <c r="A18" s="71">
        <v>11</v>
      </c>
      <c r="B18" s="72" t="s">
        <v>251</v>
      </c>
      <c r="C18" s="73">
        <v>570.2125</v>
      </c>
      <c r="D18" s="74" t="s">
        <v>67</v>
      </c>
      <c r="E18" s="70"/>
      <c r="F18" s="70"/>
      <c r="G18" s="81">
        <v>0</v>
      </c>
      <c r="H18" s="81">
        <f t="shared" si="0"/>
        <v>0</v>
      </c>
      <c r="I18" s="173"/>
    </row>
    <row r="19" spans="1:8" ht="12.75" customHeight="1">
      <c r="A19" s="228" t="s">
        <v>57</v>
      </c>
      <c r="B19" s="228"/>
      <c r="C19" s="228"/>
      <c r="D19" s="228"/>
      <c r="E19" s="228"/>
      <c r="F19" s="228"/>
      <c r="G19" s="228"/>
      <c r="H19" s="228"/>
    </row>
  </sheetData>
  <sheetProtection/>
  <mergeCells count="3">
    <mergeCell ref="A1:B1"/>
    <mergeCell ref="G1:H2"/>
    <mergeCell ref="A19:H1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29" t="str">
        <f>formularz_oferty!C4</f>
        <v>DFP.271.82.2022.ADB</v>
      </c>
      <c r="B1" s="229"/>
      <c r="C1" s="28"/>
      <c r="D1" s="29"/>
      <c r="E1" s="29"/>
      <c r="F1" s="29"/>
      <c r="G1" s="230" t="s">
        <v>51</v>
      </c>
      <c r="H1" s="230"/>
    </row>
    <row r="2" spans="1:8" ht="11.25" customHeight="1">
      <c r="A2" s="31"/>
      <c r="B2" s="32" t="s">
        <v>42</v>
      </c>
      <c r="C2" s="33">
        <v>2</v>
      </c>
      <c r="D2" s="29"/>
      <c r="E2" s="34" t="s">
        <v>43</v>
      </c>
      <c r="F2" s="29"/>
      <c r="G2" s="230"/>
      <c r="H2" s="230"/>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7.25" customHeight="1">
      <c r="A8" s="71">
        <v>1</v>
      </c>
      <c r="B8" s="142" t="s">
        <v>105</v>
      </c>
      <c r="C8" s="143">
        <v>1600</v>
      </c>
      <c r="D8" s="144" t="s">
        <v>59</v>
      </c>
      <c r="E8" s="70"/>
      <c r="F8" s="70"/>
      <c r="G8" s="81">
        <v>0</v>
      </c>
      <c r="H8" s="81">
        <f>ROUND(ROUND(C8,2)*ROUND(G8,2),2)</f>
        <v>0</v>
      </c>
    </row>
    <row r="9" spans="1:8" ht="56.25" customHeight="1">
      <c r="A9" s="71">
        <v>2</v>
      </c>
      <c r="B9" s="142" t="s">
        <v>106</v>
      </c>
      <c r="C9" s="143">
        <v>320</v>
      </c>
      <c r="D9" s="144" t="s">
        <v>59</v>
      </c>
      <c r="E9" s="70"/>
      <c r="F9" s="70"/>
      <c r="G9" s="81">
        <v>0</v>
      </c>
      <c r="H9" s="81">
        <f>ROUND(ROUND(C9,2)*ROUND(G9,2),2)</f>
        <v>0</v>
      </c>
    </row>
    <row r="10" spans="1:8" ht="54" customHeight="1">
      <c r="A10" s="71">
        <v>3</v>
      </c>
      <c r="B10" s="142" t="s">
        <v>107</v>
      </c>
      <c r="C10" s="143">
        <v>790</v>
      </c>
      <c r="D10" s="144" t="s">
        <v>59</v>
      </c>
      <c r="E10" s="70"/>
      <c r="F10" s="70"/>
      <c r="G10" s="81">
        <v>0</v>
      </c>
      <c r="H10" s="81">
        <f>ROUND(ROUND(C10,2)*ROUND(G10,2),2)</f>
        <v>0</v>
      </c>
    </row>
    <row r="11" spans="1:8" ht="12" customHeight="1">
      <c r="A11" s="231"/>
      <c r="B11" s="231"/>
      <c r="C11" s="231"/>
      <c r="D11" s="231"/>
      <c r="E11" s="231"/>
      <c r="F11" s="231"/>
      <c r="G11" s="231"/>
      <c r="H11" s="231"/>
    </row>
    <row r="12" spans="1:8" ht="12.75" customHeight="1">
      <c r="A12" s="228" t="s">
        <v>57</v>
      </c>
      <c r="B12" s="228"/>
      <c r="C12" s="228"/>
      <c r="D12" s="228"/>
      <c r="E12" s="228"/>
      <c r="F12" s="228"/>
      <c r="G12" s="228"/>
      <c r="H12" s="228"/>
    </row>
  </sheetData>
  <sheetProtection/>
  <mergeCells count="4">
    <mergeCell ref="A1:B1"/>
    <mergeCell ref="G1:H2"/>
    <mergeCell ref="A11:H11"/>
    <mergeCell ref="A12:H12"/>
  </mergeCells>
  <printOptions/>
  <pageMargins left="0.25" right="0.25" top="0.75" bottom="0.75" header="0.3" footer="0.3"/>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64"/>
      <c r="C2" s="48"/>
      <c r="D2" s="31"/>
      <c r="E2" s="64"/>
      <c r="F2" s="64"/>
      <c r="G2" s="233"/>
      <c r="H2" s="233"/>
      <c r="I2" s="49"/>
      <c r="J2" s="49"/>
    </row>
    <row r="3" spans="1:10" s="50" customFormat="1" ht="14.25" customHeight="1">
      <c r="A3" s="31"/>
      <c r="B3" s="51" t="s">
        <v>42</v>
      </c>
      <c r="C3" s="52">
        <v>3</v>
      </c>
      <c r="D3" s="31"/>
      <c r="E3" s="51" t="s">
        <v>43</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56</v>
      </c>
      <c r="F5" s="54">
        <f>SUM(H8:H9)</f>
        <v>0</v>
      </c>
      <c r="G5" s="63"/>
      <c r="H5" s="63"/>
      <c r="I5" s="49"/>
      <c r="J5" s="49"/>
    </row>
    <row r="6" spans="1:10" s="50" customFormat="1" ht="12.75">
      <c r="A6" s="23"/>
      <c r="B6" s="24"/>
      <c r="C6" s="25"/>
      <c r="D6" s="23"/>
      <c r="E6" s="63"/>
      <c r="F6" s="63"/>
      <c r="G6" s="63"/>
      <c r="H6" s="63"/>
      <c r="I6" s="49"/>
      <c r="J6" s="49"/>
    </row>
    <row r="7" spans="1:8" s="57" customFormat="1" ht="36.75" customHeight="1">
      <c r="A7" s="20" t="s">
        <v>44</v>
      </c>
      <c r="B7" s="20" t="s">
        <v>45</v>
      </c>
      <c r="C7" s="55" t="s">
        <v>53</v>
      </c>
      <c r="D7" s="56" t="s">
        <v>47</v>
      </c>
      <c r="E7" s="56" t="s">
        <v>48</v>
      </c>
      <c r="F7" s="56" t="s">
        <v>49</v>
      </c>
      <c r="G7" s="56" t="s">
        <v>62</v>
      </c>
      <c r="H7" s="56" t="s">
        <v>61</v>
      </c>
    </row>
    <row r="8" spans="1:8" s="57" customFormat="1" ht="409.5" customHeight="1">
      <c r="A8" s="145" t="s">
        <v>13</v>
      </c>
      <c r="B8" s="148" t="s">
        <v>108</v>
      </c>
      <c r="C8" s="146">
        <v>2300</v>
      </c>
      <c r="D8" s="147" t="s">
        <v>76</v>
      </c>
      <c r="E8" s="75"/>
      <c r="F8" s="75"/>
      <c r="G8" s="79">
        <v>0</v>
      </c>
      <c r="H8" s="80">
        <f>ROUND(C8,2)*ROUND(G8,2)</f>
        <v>0</v>
      </c>
    </row>
    <row r="9" spans="1:8" s="57" customFormat="1" ht="54.75" customHeight="1">
      <c r="A9" s="211" t="s">
        <v>16</v>
      </c>
      <c r="B9" s="109" t="s">
        <v>109</v>
      </c>
      <c r="C9" s="146">
        <v>75</v>
      </c>
      <c r="D9" s="147" t="s">
        <v>59</v>
      </c>
      <c r="E9" s="75"/>
      <c r="F9" s="75"/>
      <c r="G9" s="79">
        <v>0</v>
      </c>
      <c r="H9" s="80">
        <f>ROUND(C9,2)*ROUND(G9,2)</f>
        <v>0</v>
      </c>
    </row>
    <row r="10" s="50" customFormat="1" ht="12.75" customHeight="1"/>
    <row r="11" spans="1:8" s="50" customFormat="1" ht="39" customHeight="1">
      <c r="A11" s="234" t="s">
        <v>298</v>
      </c>
      <c r="B11" s="234"/>
      <c r="C11" s="234"/>
      <c r="D11" s="234"/>
      <c r="E11" s="234"/>
      <c r="F11" s="234"/>
      <c r="G11" s="234"/>
      <c r="H11" s="234"/>
    </row>
    <row r="13" spans="1:8" ht="12.75">
      <c r="A13" s="228" t="s">
        <v>57</v>
      </c>
      <c r="B13" s="228"/>
      <c r="C13" s="228"/>
      <c r="D13" s="228"/>
      <c r="E13" s="228"/>
      <c r="F13" s="228"/>
      <c r="G13" s="228"/>
      <c r="H13" s="228"/>
    </row>
  </sheetData>
  <sheetProtection/>
  <mergeCells count="5">
    <mergeCell ref="A1:B1"/>
    <mergeCell ref="E1:F1"/>
    <mergeCell ref="G1:H2"/>
    <mergeCell ref="A13:H13"/>
    <mergeCell ref="A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13"/>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26" t="str">
        <f>formularz_oferty!C4</f>
        <v>DFP.271.82.2022.ADB</v>
      </c>
      <c r="B1" s="226"/>
      <c r="C1" s="25"/>
      <c r="D1" s="23"/>
      <c r="E1" s="23"/>
      <c r="F1" s="23"/>
      <c r="G1" s="227" t="s">
        <v>41</v>
      </c>
      <c r="H1" s="227"/>
    </row>
    <row r="2" spans="1:8" ht="14.25" customHeight="1">
      <c r="A2" s="23"/>
      <c r="B2" s="24" t="s">
        <v>42</v>
      </c>
      <c r="C2" s="60">
        <v>4</v>
      </c>
      <c r="D2" s="23"/>
      <c r="E2" s="38" t="s">
        <v>43</v>
      </c>
      <c r="F2" s="23"/>
      <c r="G2" s="24"/>
      <c r="H2" s="24"/>
    </row>
    <row r="3" spans="1:8" ht="12.75">
      <c r="A3" s="38"/>
      <c r="B3" s="96"/>
      <c r="C3" s="25"/>
      <c r="D3" s="23"/>
      <c r="E3" s="23"/>
      <c r="F3" s="23"/>
      <c r="G3" s="96"/>
      <c r="H3" s="96"/>
    </row>
    <row r="4" spans="1:8" ht="12.75">
      <c r="A4" s="38"/>
      <c r="B4" s="96"/>
      <c r="C4" s="25"/>
      <c r="D4" s="23"/>
      <c r="E4" s="23"/>
      <c r="F4" s="23"/>
      <c r="G4" s="96"/>
      <c r="H4" s="96"/>
    </row>
    <row r="5" spans="1:8" ht="13.5" customHeight="1">
      <c r="A5" s="38"/>
      <c r="B5" s="24"/>
      <c r="C5" s="25"/>
      <c r="D5" s="23"/>
      <c r="E5" s="53" t="s">
        <v>56</v>
      </c>
      <c r="F5" s="54">
        <f>SUM(H8:H12)</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9" customHeight="1">
      <c r="A8" s="71">
        <v>1</v>
      </c>
      <c r="B8" s="149" t="s">
        <v>110</v>
      </c>
      <c r="C8" s="151">
        <v>65</v>
      </c>
      <c r="D8" s="150" t="s">
        <v>76</v>
      </c>
      <c r="E8" s="85"/>
      <c r="F8" s="85"/>
      <c r="G8" s="86">
        <v>0</v>
      </c>
      <c r="H8" s="86">
        <f>ROUND(ROUND(C8,2)*ROUND(G8,2),2)</f>
        <v>0</v>
      </c>
    </row>
    <row r="9" spans="1:8" ht="56.25" customHeight="1">
      <c r="A9" s="71">
        <v>2</v>
      </c>
      <c r="B9" s="149" t="s">
        <v>111</v>
      </c>
      <c r="C9" s="152">
        <v>6</v>
      </c>
      <c r="D9" s="150" t="s">
        <v>67</v>
      </c>
      <c r="E9" s="88"/>
      <c r="F9" s="88"/>
      <c r="G9" s="89">
        <v>0</v>
      </c>
      <c r="H9" s="89">
        <f>ROUND(ROUND(C9,2)*ROUND(G9,2),2)</f>
        <v>0</v>
      </c>
    </row>
    <row r="10" spans="1:8" ht="45.75" customHeight="1">
      <c r="A10" s="71">
        <v>3</v>
      </c>
      <c r="B10" s="149" t="s">
        <v>112</v>
      </c>
      <c r="C10" s="152">
        <v>11</v>
      </c>
      <c r="D10" s="150" t="s">
        <v>67</v>
      </c>
      <c r="E10" s="95"/>
      <c r="F10" s="95"/>
      <c r="G10" s="86">
        <v>0</v>
      </c>
      <c r="H10" s="86">
        <f>ROUND(ROUND(C10,2)*ROUND(G10,2),2)</f>
        <v>0</v>
      </c>
    </row>
    <row r="11" spans="1:8" ht="37.5" customHeight="1">
      <c r="A11" s="71">
        <v>4</v>
      </c>
      <c r="B11" s="149" t="s">
        <v>113</v>
      </c>
      <c r="C11" s="152">
        <v>35</v>
      </c>
      <c r="D11" s="150" t="s">
        <v>67</v>
      </c>
      <c r="E11" s="95"/>
      <c r="F11" s="95"/>
      <c r="G11" s="89">
        <v>0</v>
      </c>
      <c r="H11" s="89">
        <f>ROUND(ROUND(C11,2)*ROUND(G11,2),2)</f>
        <v>0</v>
      </c>
    </row>
    <row r="12" spans="1:8" ht="37.5" customHeight="1">
      <c r="A12" s="71">
        <v>5</v>
      </c>
      <c r="B12" s="149" t="s">
        <v>114</v>
      </c>
      <c r="C12" s="152">
        <v>4</v>
      </c>
      <c r="D12" s="150" t="s">
        <v>67</v>
      </c>
      <c r="E12" s="95"/>
      <c r="F12" s="95"/>
      <c r="G12" s="153">
        <v>0</v>
      </c>
      <c r="H12" s="154">
        <f>ROUND(ROUND(C12,2)*ROUND(G12,2),2)</f>
        <v>0</v>
      </c>
    </row>
    <row r="13" spans="1:8" ht="18" customHeight="1">
      <c r="A13" s="228" t="s">
        <v>57</v>
      </c>
      <c r="B13" s="228"/>
      <c r="C13" s="228"/>
      <c r="D13" s="228"/>
      <c r="E13" s="228"/>
      <c r="F13" s="228"/>
      <c r="G13" s="228"/>
      <c r="H13" s="228"/>
    </row>
  </sheetData>
  <sheetProtection/>
  <mergeCells count="3">
    <mergeCell ref="A1:B1"/>
    <mergeCell ref="G1:H1"/>
    <mergeCell ref="A13:H13"/>
  </mergeCells>
  <printOptions/>
  <pageMargins left="0.25" right="0.25" top="0.75" bottom="0.75" header="0.30000000000000004" footer="0.3000000000000000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5</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SUM(H8:H12)</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56.25" customHeight="1">
      <c r="A8" s="155" t="s">
        <v>13</v>
      </c>
      <c r="B8" s="156" t="s">
        <v>115</v>
      </c>
      <c r="C8" s="157">
        <v>70</v>
      </c>
      <c r="D8" s="84" t="s">
        <v>67</v>
      </c>
      <c r="E8" s="158"/>
      <c r="F8" s="158"/>
      <c r="G8" s="86">
        <v>0</v>
      </c>
      <c r="H8" s="159">
        <f>ROUND(C8,2)*ROUND(G8,2)</f>
        <v>0</v>
      </c>
    </row>
    <row r="9" spans="1:8" s="57" customFormat="1" ht="56.25" customHeight="1">
      <c r="A9" s="160" t="s">
        <v>16</v>
      </c>
      <c r="B9" s="109" t="s">
        <v>116</v>
      </c>
      <c r="C9" s="76">
        <v>1000</v>
      </c>
      <c r="D9" s="78" t="s">
        <v>67</v>
      </c>
      <c r="E9" s="132"/>
      <c r="F9" s="132"/>
      <c r="G9" s="86">
        <v>0</v>
      </c>
      <c r="H9" s="159">
        <f>ROUND(C9,2)*ROUND(G9,2)</f>
        <v>0</v>
      </c>
    </row>
    <row r="10" spans="1:8" s="57" customFormat="1" ht="54.75" customHeight="1">
      <c r="A10" s="160" t="s">
        <v>17</v>
      </c>
      <c r="B10" s="109" t="s">
        <v>117</v>
      </c>
      <c r="C10" s="76">
        <v>305</v>
      </c>
      <c r="D10" s="78" t="s">
        <v>67</v>
      </c>
      <c r="E10" s="132"/>
      <c r="F10" s="132"/>
      <c r="G10" s="86">
        <v>0</v>
      </c>
      <c r="H10" s="159">
        <f>ROUND(C10,2)*ROUND(G10,2)</f>
        <v>0</v>
      </c>
    </row>
    <row r="11" spans="1:8" s="57" customFormat="1" ht="54.75" customHeight="1">
      <c r="A11" s="160" t="s">
        <v>18</v>
      </c>
      <c r="B11" s="109" t="s">
        <v>118</v>
      </c>
      <c r="C11" s="76">
        <v>120</v>
      </c>
      <c r="D11" s="78" t="s">
        <v>67</v>
      </c>
      <c r="E11" s="132"/>
      <c r="F11" s="132"/>
      <c r="G11" s="86">
        <v>0</v>
      </c>
      <c r="H11" s="159">
        <f>ROUND(C11,2)*ROUND(G11,2)</f>
        <v>0</v>
      </c>
    </row>
    <row r="12" spans="1:8" s="57" customFormat="1" ht="54.75" customHeight="1">
      <c r="A12" s="160" t="s">
        <v>19</v>
      </c>
      <c r="B12" s="109" t="s">
        <v>119</v>
      </c>
      <c r="C12" s="76">
        <v>70</v>
      </c>
      <c r="D12" s="78" t="s">
        <v>67</v>
      </c>
      <c r="E12" s="132"/>
      <c r="F12" s="132"/>
      <c r="G12" s="161">
        <v>0</v>
      </c>
      <c r="H12" s="162">
        <f>ROUND(C12,2)*ROUND(G12,2)</f>
        <v>0</v>
      </c>
    </row>
    <row r="13" spans="1:8" s="50" customFormat="1" ht="12.75" customHeight="1">
      <c r="A13" s="228" t="s">
        <v>57</v>
      </c>
      <c r="B13" s="228"/>
      <c r="C13" s="228"/>
      <c r="D13" s="228"/>
      <c r="E13" s="228"/>
      <c r="F13" s="228"/>
      <c r="G13" s="228"/>
      <c r="H13" s="228"/>
    </row>
    <row r="14" spans="1:8" s="50" customFormat="1" ht="14.25" customHeight="1">
      <c r="A14" s="45"/>
      <c r="B14" s="224"/>
      <c r="C14" s="224"/>
      <c r="D14" s="224"/>
      <c r="E14" s="224"/>
      <c r="F14" s="224"/>
      <c r="G14" s="224"/>
      <c r="H14" s="224"/>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6</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72.75" customHeight="1">
      <c r="A8" s="155" t="s">
        <v>13</v>
      </c>
      <c r="B8" s="156" t="s">
        <v>120</v>
      </c>
      <c r="C8" s="157">
        <v>110</v>
      </c>
      <c r="D8" s="84" t="s">
        <v>76</v>
      </c>
      <c r="E8" s="158"/>
      <c r="F8" s="158"/>
      <c r="G8" s="86">
        <v>0</v>
      </c>
      <c r="H8" s="159">
        <f>ROUND(C8,2)*ROUND(G8,2)</f>
        <v>0</v>
      </c>
    </row>
    <row r="9" spans="1:8" s="57" customFormat="1" ht="74.25" customHeight="1">
      <c r="A9" s="160" t="s">
        <v>16</v>
      </c>
      <c r="B9" s="109" t="s">
        <v>121</v>
      </c>
      <c r="C9" s="76">
        <v>2000</v>
      </c>
      <c r="D9" s="78" t="s">
        <v>76</v>
      </c>
      <c r="E9" s="132"/>
      <c r="F9" s="132"/>
      <c r="G9" s="86">
        <v>0</v>
      </c>
      <c r="H9" s="159">
        <f>ROUND(C9,2)*ROUND(G9,2)</f>
        <v>0</v>
      </c>
    </row>
    <row r="10" spans="1:8" s="57" customFormat="1" ht="61.5" customHeight="1">
      <c r="A10" s="160" t="s">
        <v>17</v>
      </c>
      <c r="B10" s="109" t="s">
        <v>122</v>
      </c>
      <c r="C10" s="76">
        <v>800</v>
      </c>
      <c r="D10" s="78" t="s">
        <v>59</v>
      </c>
      <c r="E10" s="132"/>
      <c r="F10" s="132"/>
      <c r="G10" s="86">
        <v>0</v>
      </c>
      <c r="H10" s="159">
        <f>ROUND(C10,2)*ROUND(G10,2)</f>
        <v>0</v>
      </c>
    </row>
    <row r="11" spans="1:8" s="57" customFormat="1" ht="44.25" customHeight="1">
      <c r="A11" s="160" t="s">
        <v>18</v>
      </c>
      <c r="B11" s="109" t="s">
        <v>123</v>
      </c>
      <c r="C11" s="76">
        <v>5000</v>
      </c>
      <c r="D11" s="78" t="s">
        <v>59</v>
      </c>
      <c r="E11" s="132"/>
      <c r="F11" s="132"/>
      <c r="G11" s="161">
        <v>0</v>
      </c>
      <c r="H11" s="162">
        <f>ROUND(C11,2)*ROUND(G11,2)</f>
        <v>0</v>
      </c>
    </row>
    <row r="12" spans="1:8" s="50" customFormat="1" ht="12.75" customHeight="1">
      <c r="A12" s="228" t="s">
        <v>57</v>
      </c>
      <c r="B12" s="228"/>
      <c r="C12" s="228"/>
      <c r="D12" s="228"/>
      <c r="E12" s="228"/>
      <c r="F12" s="228"/>
      <c r="G12" s="228"/>
      <c r="H12" s="228"/>
    </row>
    <row r="13" spans="1:8" s="50" customFormat="1" ht="14.25" customHeight="1">
      <c r="A13" s="45"/>
      <c r="B13" s="224"/>
      <c r="C13" s="224"/>
      <c r="D13" s="224"/>
      <c r="E13" s="224"/>
      <c r="F13" s="224"/>
      <c r="G13" s="224"/>
      <c r="H13" s="224"/>
    </row>
  </sheetData>
  <sheetProtection/>
  <mergeCells count="5">
    <mergeCell ref="A1:B1"/>
    <mergeCell ref="E1:F1"/>
    <mergeCell ref="G1:H2"/>
    <mergeCell ref="A12:H12"/>
    <mergeCell ref="B13:H13"/>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12"/>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29" t="str">
        <f>formularz_oferty!C4</f>
        <v>DFP.271.82.2022.ADB</v>
      </c>
      <c r="B1" s="229"/>
      <c r="C1" s="48"/>
      <c r="D1" s="31"/>
      <c r="E1" s="232"/>
      <c r="F1" s="232"/>
      <c r="G1" s="233" t="s">
        <v>41</v>
      </c>
      <c r="H1" s="233"/>
      <c r="I1" s="49"/>
      <c r="J1" s="49"/>
    </row>
    <row r="2" spans="1:10" s="50" customFormat="1" ht="12.75">
      <c r="A2" s="31"/>
      <c r="B2" s="97"/>
      <c r="C2" s="48"/>
      <c r="D2" s="31"/>
      <c r="E2" s="97"/>
      <c r="F2" s="97"/>
      <c r="G2" s="233"/>
      <c r="H2" s="233"/>
      <c r="I2" s="49"/>
      <c r="J2" s="49"/>
    </row>
    <row r="3" spans="1:10" s="50" customFormat="1" ht="14.25" customHeight="1">
      <c r="A3" s="31"/>
      <c r="B3" s="51" t="s">
        <v>42</v>
      </c>
      <c r="C3" s="52">
        <v>7</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SUM(H8:H10)</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104.25" customHeight="1">
      <c r="A8" s="155" t="s">
        <v>13</v>
      </c>
      <c r="B8" s="156" t="s">
        <v>124</v>
      </c>
      <c r="C8" s="157">
        <v>320</v>
      </c>
      <c r="D8" s="84" t="s">
        <v>76</v>
      </c>
      <c r="E8" s="158"/>
      <c r="F8" s="158"/>
      <c r="G8" s="86">
        <v>0</v>
      </c>
      <c r="H8" s="159">
        <f>ROUND(C8,2)*ROUND(G8,2)</f>
        <v>0</v>
      </c>
    </row>
    <row r="9" spans="1:8" s="57" customFormat="1" ht="79.5" customHeight="1">
      <c r="A9" s="160" t="s">
        <v>16</v>
      </c>
      <c r="B9" s="109" t="s">
        <v>125</v>
      </c>
      <c r="C9" s="76">
        <v>3050</v>
      </c>
      <c r="D9" s="78" t="s">
        <v>76</v>
      </c>
      <c r="E9" s="132"/>
      <c r="F9" s="132"/>
      <c r="G9" s="86">
        <v>0</v>
      </c>
      <c r="H9" s="159">
        <f>ROUND(C9,2)*ROUND(G9,2)</f>
        <v>0</v>
      </c>
    </row>
    <row r="10" spans="1:8" s="57" customFormat="1" ht="69.75" customHeight="1">
      <c r="A10" s="163" t="s">
        <v>17</v>
      </c>
      <c r="B10" s="164" t="s">
        <v>126</v>
      </c>
      <c r="C10" s="165">
        <v>3000</v>
      </c>
      <c r="D10" s="82" t="s">
        <v>67</v>
      </c>
      <c r="E10" s="166"/>
      <c r="F10" s="166"/>
      <c r="G10" s="161">
        <v>0</v>
      </c>
      <c r="H10" s="162">
        <f>ROUND(C10,2)*ROUND(G10,2)</f>
        <v>0</v>
      </c>
    </row>
    <row r="11" spans="1:8" s="50" customFormat="1" ht="12.75" customHeight="1">
      <c r="A11" s="228" t="s">
        <v>57</v>
      </c>
      <c r="B11" s="228"/>
      <c r="C11" s="228"/>
      <c r="D11" s="228"/>
      <c r="E11" s="228"/>
      <c r="F11" s="228"/>
      <c r="G11" s="228"/>
      <c r="H11" s="228"/>
    </row>
    <row r="12" spans="1:8" s="50" customFormat="1" ht="14.25" customHeight="1">
      <c r="A12" s="45"/>
      <c r="B12" s="224"/>
      <c r="C12" s="224"/>
      <c r="D12" s="224"/>
      <c r="E12" s="224"/>
      <c r="F12" s="224"/>
      <c r="G12" s="224"/>
      <c r="H12" s="224"/>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2022-04-06T06:31:20Z</cp:lastPrinted>
  <dcterms:created xsi:type="dcterms:W3CDTF">2019-05-23T11:29:08Z</dcterms:created>
  <dcterms:modified xsi:type="dcterms:W3CDTF">2022-06-21T08:28:46Z</dcterms:modified>
  <cp:category/>
  <cp:version/>
  <cp:contentType/>
  <cp:contentStatus/>
</cp:coreProperties>
</file>