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3.Zamówienia publiczne\2024\OR.272.8.2024 - ubezpieczenie\SWZ.OR.272.8.2024\"/>
    </mc:Choice>
  </mc:AlternateContent>
  <xr:revisionPtr revIDLastSave="0" documentId="13_ncr:1_{2ED46509-41EA-4F08-8C07-291687A81AFE}" xr6:coauthVersionLast="47" xr6:coauthVersionMax="47" xr10:uidLastSave="{00000000-0000-0000-0000-000000000000}"/>
  <bookViews>
    <workbookView xWindow="-120" yWindow="-120" windowWidth="29040" windowHeight="15840" tabRatio="700" activeTab="1" xr2:uid="{00000000-000D-0000-FFFF-FFFF00000000}"/>
  </bookViews>
  <sheets>
    <sheet name="informacje ogólne" sheetId="14" r:id="rId1"/>
    <sheet name="budynki" sheetId="2" r:id="rId2"/>
    <sheet name="fotowoltaika" sheetId="19" r:id="rId3"/>
    <sheet name="elektronika" sheetId="4" r:id="rId4"/>
    <sheet name="śr. trwałe" sheetId="8" r:id="rId5"/>
    <sheet name="maszyny" sheetId="17" r:id="rId6"/>
    <sheet name="lokalizacje" sheetId="10" r:id="rId7"/>
  </sheets>
  <definedNames>
    <definedName name="_xlnm.Print_Area" localSheetId="1">budynki!$A$1:$Y$79</definedName>
    <definedName name="_xlnm.Print_Area" localSheetId="3">elektronika!$A$1:$E$619</definedName>
    <definedName name="_xlnm.Print_Area" localSheetId="2">fotowoltaika!$A$1:$B$25</definedName>
    <definedName name="_xlnm.Print_Area" localSheetId="0">'informacje ogólne'!$A$1:$I$24</definedName>
    <definedName name="_xlnm.Print_Area" localSheetId="6">lokalizacje!$A$1:$C$26</definedName>
    <definedName name="_xlnm.Print_Area" localSheetId="5">maszyny!$A$1:$I$37</definedName>
    <definedName name="_xlnm.Print_Area" localSheetId="4">'śr. trwałe'!$A$1:$E$26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7" l="1"/>
  <c r="C9" i="8"/>
  <c r="H32" i="2"/>
  <c r="H37" i="2"/>
  <c r="H23" i="2"/>
  <c r="H13" i="2"/>
  <c r="D23" i="8"/>
  <c r="C23" i="8"/>
  <c r="D618" i="4"/>
  <c r="D617" i="4"/>
  <c r="D616" i="4"/>
  <c r="D609" i="4"/>
  <c r="D597" i="4"/>
  <c r="D575" i="4"/>
  <c r="D563" i="4"/>
  <c r="D557" i="4"/>
  <c r="D546" i="4"/>
  <c r="D522" i="4"/>
  <c r="D516" i="4"/>
  <c r="D501" i="4"/>
  <c r="D471" i="4"/>
  <c r="D449" i="4"/>
  <c r="D433" i="4"/>
  <c r="D418" i="4"/>
  <c r="D411" i="4"/>
  <c r="D377" i="4"/>
  <c r="D368" i="4"/>
  <c r="D359" i="4"/>
  <c r="D344" i="4"/>
  <c r="D331" i="4"/>
  <c r="D306" i="4"/>
  <c r="D279" i="4"/>
  <c r="D263" i="4"/>
  <c r="D231" i="4"/>
  <c r="D214" i="4"/>
  <c r="D189" i="4"/>
  <c r="D183" i="4"/>
  <c r="D136" i="4"/>
  <c r="D131" i="4"/>
  <c r="D124" i="4"/>
  <c r="D120" i="4"/>
  <c r="D94" i="4"/>
  <c r="C22" i="8"/>
  <c r="C7" i="8"/>
  <c r="C5" i="8"/>
  <c r="H75" i="2"/>
  <c r="H77" i="2" s="1"/>
  <c r="H58" i="2"/>
  <c r="H65" i="2"/>
  <c r="H54" i="2"/>
  <c r="H43" i="2"/>
  <c r="H40" i="2"/>
  <c r="H19" i="2"/>
  <c r="H16" i="2"/>
  <c r="G9" i="17" l="1"/>
  <c r="C25" i="8"/>
  <c r="D579" i="4" l="1"/>
  <c r="D567" i="4"/>
  <c r="G31" i="17"/>
  <c r="B25" i="19"/>
  <c r="D551" i="4" l="1"/>
  <c r="D348" i="4"/>
  <c r="D613" i="4" l="1"/>
  <c r="D505" i="4" l="1"/>
  <c r="D193" i="4"/>
  <c r="D140" i="4" l="1"/>
  <c r="G35" i="17" l="1"/>
  <c r="G27" i="17" l="1"/>
  <c r="G12" i="17" l="1"/>
  <c r="G37" i="17" s="1"/>
</calcChain>
</file>

<file path=xl/sharedStrings.xml><?xml version="1.0" encoding="utf-8"?>
<sst xmlns="http://schemas.openxmlformats.org/spreadsheetml/2006/main" count="2074" uniqueCount="1026">
  <si>
    <t>lp.</t>
  </si>
  <si>
    <t>rok budowy</t>
  </si>
  <si>
    <t>lokalizacja (adres)</t>
  </si>
  <si>
    <t>ilość kondygnacji</t>
  </si>
  <si>
    <t>Rodzaj materiałów budowlanych, z jakich wykonano budynek</t>
  </si>
  <si>
    <t>mury</t>
  </si>
  <si>
    <t>stropy</t>
  </si>
  <si>
    <t>dach (konstrukcja i pokrycie)</t>
  </si>
  <si>
    <t>RAZEM</t>
  </si>
  <si>
    <t xml:space="preserve">nazwa  </t>
  </si>
  <si>
    <t>rok produkcji</t>
  </si>
  <si>
    <t>wartość (początkowa) - księgowa brutto</t>
  </si>
  <si>
    <t>nazwa środka trwałego</t>
  </si>
  <si>
    <t>Lp.</t>
  </si>
  <si>
    <t>Lokalizacja (adres)</t>
  </si>
  <si>
    <t>Zabezpieczenia (znane zabezpieczenia p-poż i przeciw kradzieżowe)</t>
  </si>
  <si>
    <t xml:space="preserve">nazwa budynku/ budowli </t>
  </si>
  <si>
    <t xml:space="preserve">przeznaczenie budynku/ budowli </t>
  </si>
  <si>
    <t>czy budynek jest podpiwniczony?</t>
  </si>
  <si>
    <t>czy jest wyposażony w windę? (TAK/NIE)</t>
  </si>
  <si>
    <t>czy budynek jest użytkowany? (TAK/NIE)</t>
  </si>
  <si>
    <t>NIP</t>
  </si>
  <si>
    <t>REGON</t>
  </si>
  <si>
    <t>czy jest to budynkek zabytkowy, podlegający nadzorowi konserwatora zabytków?</t>
  </si>
  <si>
    <t>konstukcja i pokrycie dachu</t>
  </si>
  <si>
    <t>intalacja elekryczna</t>
  </si>
  <si>
    <t>sieć wodno-kanalizacyjna oraz cenralnego ogrzewania</t>
  </si>
  <si>
    <t>stolarka okienna i drzwiowa</t>
  </si>
  <si>
    <t>instalacja gazowa</t>
  </si>
  <si>
    <t>instalacja wentylacyjna i kominowa</t>
  </si>
  <si>
    <t>informacja o przeprowadzonych remontach i modernizacji budynków starszych niż 50 lat (data remontu, czego dotyczył remont, wielkość poniesionych nakładów na remont)</t>
  </si>
  <si>
    <t>czy budynek jest przeznaczony do rozbiórki? (TAK/NIE)</t>
  </si>
  <si>
    <t>Nazwa jednostki</t>
  </si>
  <si>
    <t>INFORMACJA O MAJĄTKU TRWAŁYM</t>
  </si>
  <si>
    <t>Jednostka</t>
  </si>
  <si>
    <t>Urządzenia i wyposażenie</t>
  </si>
  <si>
    <t>Łącznie sprzęt stacjonarny</t>
  </si>
  <si>
    <t>Łącznie sprzęt przenośny</t>
  </si>
  <si>
    <t>Łącznie monitoring</t>
  </si>
  <si>
    <t>Łącznie:</t>
  </si>
  <si>
    <t>Adres</t>
  </si>
  <si>
    <t>Wykaz maszyn i urządzeń</t>
  </si>
  <si>
    <t>L.P.</t>
  </si>
  <si>
    <t>Nazwa maszyny (urządzenia)</t>
  </si>
  <si>
    <t>Numer seryjny</t>
  </si>
  <si>
    <t>Moc, wydajność, cinienie</t>
  </si>
  <si>
    <t>Rok produkcji</t>
  </si>
  <si>
    <t>Producent</t>
  </si>
  <si>
    <t>Miejsce ubezpieczenia (adres)</t>
  </si>
  <si>
    <t>Powiatowy Zarząd Dróg w Wągrowcu</t>
  </si>
  <si>
    <t>Powiatowy Urząd Pracy w Wągrowcu</t>
  </si>
  <si>
    <t>Ognisko Pracy Pozaszkolnej w Wągrowcu</t>
  </si>
  <si>
    <t>Powiatowa Biblioteka Publiczna w Wągrowcu</t>
  </si>
  <si>
    <t>Młodzieżowy Ośrodek Socjoterapii w Gołańczy</t>
  </si>
  <si>
    <t>12. Dom Pomocy Społecznej w Srebrnej Górze</t>
  </si>
  <si>
    <t xml:space="preserve">11. Specjalny Ośrodek Szkolno Wychowawczy im. Janusza Korczaka </t>
  </si>
  <si>
    <t>570790905</t>
  </si>
  <si>
    <t>1. Starostwo Powiatowe w Wągrowcu</t>
  </si>
  <si>
    <t>2. Powiatowy Zarząd Dróg w Wągrowcu</t>
  </si>
  <si>
    <t>3. Powiatowy Urząd Pracy w Wągrowcu</t>
  </si>
  <si>
    <t xml:space="preserve">7. Bursa Szkolna nr 1 </t>
  </si>
  <si>
    <t xml:space="preserve">8. Poradnia Psychologiczno Pedagogiczna </t>
  </si>
  <si>
    <t>10. Powiatowe Centrum Pomocy Rodzinie</t>
  </si>
  <si>
    <t>14. Ognisko Pracy Pozaszkolnej w Wągrowcu</t>
  </si>
  <si>
    <t>15. Powiatowa Biblioteka Publiczna w Wągrowcu</t>
  </si>
  <si>
    <t>17. Młodzieżowy Ośrodek Socjoterapii w Gołańczy</t>
  </si>
  <si>
    <t>766-16-40-504</t>
  </si>
  <si>
    <t>766-10-13-842</t>
  </si>
  <si>
    <t>570867230</t>
  </si>
  <si>
    <t>766-14-32-533</t>
  </si>
  <si>
    <t>766-15-93-532</t>
  </si>
  <si>
    <t>766-17-49-750</t>
  </si>
  <si>
    <t>570887496</t>
  </si>
  <si>
    <t>766-15-98-682</t>
  </si>
  <si>
    <t>000701487</t>
  </si>
  <si>
    <t>ul. Kcyńska 48, 62-100 Wągrowiec</t>
  </si>
  <si>
    <t>766-15-90-002</t>
  </si>
  <si>
    <t xml:space="preserve">784-15-60-014 </t>
  </si>
  <si>
    <t>000239818</t>
  </si>
  <si>
    <t>300703896</t>
  </si>
  <si>
    <t>766-197-15-08</t>
  </si>
  <si>
    <t>301305821</t>
  </si>
  <si>
    <t>766-16-39-406</t>
  </si>
  <si>
    <t>13.  Młodzieżowy Ośrodek Wychowawczy im. Janusza Korczaka w Antoniewie</t>
  </si>
  <si>
    <r>
      <t xml:space="preserve">Opis stanu technicznego budynku wg poniższych elementów budynku </t>
    </r>
    <r>
      <rPr>
        <b/>
        <sz val="10"/>
        <color indexed="60"/>
        <rFont val="Arial"/>
        <family val="2"/>
        <charset val="238"/>
      </rPr>
      <t/>
    </r>
  </si>
  <si>
    <t>ul. Gnieźnieńska 53, 62-100 Wągrowiec</t>
  </si>
  <si>
    <t>ul. Kościuszki 49, 62-100 Wągrowiec</t>
  </si>
  <si>
    <t xml:space="preserve">WYKAZ WSZYSTKICH LOKALIZACJI, W KTÓRYCH PROWADZONA JEST DZIAŁALNOŚĆ ORAZ LOKALIZACJI, GDZIE ZNAJDUJE SIĘ MIENIE NALEŻĄCE DO POWIATU WĄGROWIECKIEGO </t>
  </si>
  <si>
    <t xml:space="preserve">powierzchnia użytkowa (w m²) </t>
  </si>
  <si>
    <t>11. Dom Pomocy Społecznej w Srebrnej Górze</t>
  </si>
  <si>
    <t>12. Młodzieżowy Ośrodek Wychowawczy im. Janusza Korczaka  w Antoniewie</t>
  </si>
  <si>
    <t>16. Placówka Opiekuńczo-Wychowawcza w Wągrowcu</t>
  </si>
  <si>
    <t>766-14-34-526</t>
  </si>
  <si>
    <t>000231490</t>
  </si>
  <si>
    <t>766-17-30-549</t>
  </si>
  <si>
    <t>001238778</t>
  </si>
  <si>
    <t>766-17-30-561</t>
  </si>
  <si>
    <t>570271364</t>
  </si>
  <si>
    <t>Srebrna Góra 62, 62 - 120 Wapno</t>
  </si>
  <si>
    <t>ul. Wierzbowa 1, 62-100 Wągrowiec</t>
  </si>
  <si>
    <t>-</t>
  </si>
  <si>
    <t>ul. Walki Młodych 35, 62-130 Gołańcz</t>
  </si>
  <si>
    <t>ul. Klasztorna 17A, 62-100 Wągrowiec</t>
  </si>
  <si>
    <t>Antoniewo 11, 62-085 Skoki</t>
  </si>
  <si>
    <t>ul. Kościuszki 15, 62-100 Wągrowiec</t>
  </si>
  <si>
    <t>215 kW</t>
  </si>
  <si>
    <t>Wągrowiec, ul. Kościuszki 15</t>
  </si>
  <si>
    <t>766-14-37-499</t>
  </si>
  <si>
    <t xml:space="preserve">ul. Wierzbowa 1, 62-100 Wągrowiec </t>
  </si>
  <si>
    <t>766-16-46-429</t>
  </si>
  <si>
    <t xml:space="preserve">zabezpieczenia
(znane zabiezpieczenia p-poż i przeciw kradzieżowe)     </t>
  </si>
  <si>
    <t>ul. Kolejowa 22, 62-100 Wągrowiec</t>
  </si>
  <si>
    <t>000705321</t>
  </si>
  <si>
    <t>000100167</t>
  </si>
  <si>
    <t>Starostwo Powiatowe w Wągrowcu</t>
  </si>
  <si>
    <t>nie</t>
  </si>
  <si>
    <t xml:space="preserve">  000767411</t>
  </si>
  <si>
    <t>Dom Pomocy Społecznej w Srebrnej Górze</t>
  </si>
  <si>
    <t>Placówka Opiekuńczo-Wychowawcza w Wągrowcu</t>
  </si>
  <si>
    <t>00869413</t>
  </si>
  <si>
    <t>SUMA:</t>
  </si>
  <si>
    <t xml:space="preserve">Brotje Eurocondens SGB 215 E </t>
  </si>
  <si>
    <t>2114430010015180310000752N8</t>
  </si>
  <si>
    <t>21 kW</t>
  </si>
  <si>
    <t>2014</t>
  </si>
  <si>
    <t>SEMIA F 21</t>
  </si>
  <si>
    <t>1526112247880</t>
  </si>
  <si>
    <t>89,5 kW</t>
  </si>
  <si>
    <t>2015</t>
  </si>
  <si>
    <t>De Dietrich INNOVENS PRO MCA 90</t>
  </si>
  <si>
    <t>Wągrowiec, ul. Kościuszki 53</t>
  </si>
  <si>
    <t>Uwagi dodatkowe</t>
  </si>
  <si>
    <t xml:space="preserve">766-17-25-637   </t>
  </si>
  <si>
    <t>766-19-43-765</t>
  </si>
  <si>
    <t>ul. Walki Młodych 35d, 62-130 Gołańcz</t>
  </si>
  <si>
    <t>POWIAT WĄGROWIECKI:</t>
  </si>
  <si>
    <r>
      <t xml:space="preserve">NIP: </t>
    </r>
    <r>
      <rPr>
        <b/>
        <sz val="16"/>
        <rFont val="Arial"/>
        <family val="2"/>
        <charset val="238"/>
      </rPr>
      <t>766-19-63-101</t>
    </r>
  </si>
  <si>
    <r>
      <t xml:space="preserve">REGON: </t>
    </r>
    <r>
      <rPr>
        <b/>
        <sz val="16"/>
        <rFont val="Arial"/>
        <family val="2"/>
        <charset val="238"/>
      </rPr>
      <t>570799496</t>
    </r>
  </si>
  <si>
    <t xml:space="preserve">Tabela nr 2 - wykaz budynków i budowli </t>
  </si>
  <si>
    <t>Tabela nr 1 - informacje ogólne</t>
  </si>
  <si>
    <t>4. I LO im. Postańców Wielkopolskich</t>
  </si>
  <si>
    <t>3. Zespół Szkół nr 1 im. Stanisława Mikołajczyka</t>
  </si>
  <si>
    <t>Młodzieżowy Ośrodek Wychowawczy
im. Janusza Korczaka w Antoniewie</t>
  </si>
  <si>
    <t>Specjalny Ośrodek Szkolno Wychowawczy
im. Janusza Korczaka w Wągrowcu</t>
  </si>
  <si>
    <t>Poradnia Psychologiczno Pedagogiczna w Wągrowcu</t>
  </si>
  <si>
    <t>Bursa Szkolna nr 1 w Wągrowcu</t>
  </si>
  <si>
    <t>Zespół Szkół nr 1 w Wągrowcu</t>
  </si>
  <si>
    <t>I LO im. Postańców Wielkopolskich w Wągrowcu</t>
  </si>
  <si>
    <t>Zespół Szkół im. Karola Libelta w Gołańczy</t>
  </si>
  <si>
    <t>Powiatowe Centrum Pomocy Rodzinie w Wągrowcu</t>
  </si>
  <si>
    <t>Zespół Szkół nr 2 im. ppłk. dr. Stanisława Kulińskiego w Wągrowcu</t>
  </si>
  <si>
    <t>5. Zespół Szkół nr 1</t>
  </si>
  <si>
    <t>6. Zespół Szkół nr 2 im. ppłk. dr. Stanisława Kulińskiego</t>
  </si>
  <si>
    <t>Zespół Szkół nr 2 im.ppłk. dr. Stanisława Kulińskiego</t>
  </si>
  <si>
    <t>I Liceum Ogólnokształcące 
im. Powstańców Wielkopolskich w Wągrowcu</t>
  </si>
  <si>
    <t>2. Powiatowy Urząd Pracy w Wągrowcu</t>
  </si>
  <si>
    <t>4. Bursa Szkolna nr 1  w Wągrowcu</t>
  </si>
  <si>
    <t>5. Specjalny Ośrodek Szkolno Wychowawchy im. Janusza Korczaka  w Wągrowcu</t>
  </si>
  <si>
    <t>9. Zespół Szkół im. Karola Libelta w Gołańczy</t>
  </si>
  <si>
    <t>8. Poradnia Psychologiczno-Pedagogiczna w Wągrowcu</t>
  </si>
  <si>
    <t>6. Zespół Szkół nr 2 im. ppłk dr. Stanisława Kulińskiego  w Wągrowcu</t>
  </si>
  <si>
    <t>4. I Liceum Ogólnokształcące im. Powstańców Wielkopolskich w Wągrowcu</t>
  </si>
  <si>
    <t>5. Zespół Szkół nr 1 w Wągrowcu</t>
  </si>
  <si>
    <t>7. Bursa Szkolna nr 1 w Wągrowcu</t>
  </si>
  <si>
    <t>10. Specjalny Ośrodek Szkolno Wychowawchy im. Janusza Korczaka w Wągrowcu</t>
  </si>
  <si>
    <t>Starostwo Powiatowe</t>
  </si>
  <si>
    <t>budynek biurowy</t>
  </si>
  <si>
    <t>ul. Kościuszki 15</t>
  </si>
  <si>
    <t>wykonane w technologii tradycyjnej z cegły ceramicznej pełnej, jednowarstwowe</t>
  </si>
  <si>
    <t>w części starszej o konstrukcji drewnianej, w części późniejszej żelbetowe</t>
  </si>
  <si>
    <t>dach wielopołaciowy o konstrukcji drewnianej kryty dachówka ceramiczną</t>
  </si>
  <si>
    <t>dobry</t>
  </si>
  <si>
    <t>bardzo dobry</t>
  </si>
  <si>
    <t>4 (3 nadziemne + suterena)</t>
  </si>
  <si>
    <t>budynek administracyjny</t>
  </si>
  <si>
    <t>archiwum</t>
  </si>
  <si>
    <t>lata 50-te</t>
  </si>
  <si>
    <t>wykonane w technologii tradycyjnej, murowane z elementów ceramicznych</t>
  </si>
  <si>
    <t>strop na belkach drewnianych</t>
  </si>
  <si>
    <t>dach wielopołaciowy o konstrukcji drewnianej kryty dachówka ceramiczną karpiówką</t>
  </si>
  <si>
    <t>2014 r. - wymiana stolarki okiennej i drzwiowej - 11.999,99 zł; wykonanie instalacji grzewnej, sanitarnej i gazowej - 10.972,83 zł; wymiana instalacji elektrycznej - 17.200,00 zł
2015 r. - roboty remontowo-budowlane - 6.876,93 zł</t>
  </si>
  <si>
    <t>budynki garażowe (2 szt.)</t>
  </si>
  <si>
    <t>garaż</t>
  </si>
  <si>
    <t>lata 60-te</t>
  </si>
  <si>
    <t>wykonane w technologi tradycyjnej, murowane z elementów ceramicznych</t>
  </si>
  <si>
    <t>brak stropów międzykondygnacyjnych</t>
  </si>
  <si>
    <t>dach o konstrukcji drewnianej, płasi jednospadowy, kryty papą na deskowaniu.</t>
  </si>
  <si>
    <t>dostateczny</t>
  </si>
  <si>
    <t>nie dotyczy</t>
  </si>
  <si>
    <t xml:space="preserve">budynek przychodni </t>
  </si>
  <si>
    <t>Wydział Komunikacji Starostwa Powiatowego 
w Wągrowcu (II piętro) oraz lokale wynajmowane przez najemców (parter i I piętro)</t>
  </si>
  <si>
    <t>ul. Kościuszki 53</t>
  </si>
  <si>
    <t>ściany warstwowe murowane z elementów ceramicznych z dociepleniem zewnętrznym warstwa styropianu</t>
  </si>
  <si>
    <t>stropy gęstożebrowe, żelbetowe  typu DMS</t>
  </si>
  <si>
    <t>stropodach pełny niewentylowany na stropie żelbetowym, docieplony warstwą wełny mineralnej, kryty papą termozgrzewalną</t>
  </si>
  <si>
    <t>4 (3 nadziemne + piwnica)</t>
  </si>
  <si>
    <t>budynek biurowo-warsztatowy SKiOPS</t>
  </si>
  <si>
    <t>budynek oddany 
w dzierżawę Stacji Kontroli 
i Obsługi Pojazdów Samochodowych Sp. z o.o.</t>
  </si>
  <si>
    <t>ul. Kościuszki 55</t>
  </si>
  <si>
    <t>ściany w technologii tradycyjnej, murowane z pustaków i cegieł</t>
  </si>
  <si>
    <t>strop żelbetowy z elementów prefabrykowanych, gestożebrowy</t>
  </si>
  <si>
    <t>stropodach żelbetowy z elementów prefabrykowanych dachowych</t>
  </si>
  <si>
    <t>budynek magazynu SKiOPS</t>
  </si>
  <si>
    <t>ściany w technologii tradycyjnej , murowane z pustaków i cegieł</t>
  </si>
  <si>
    <t>stropodach o konstrukcji drewnianej, kryty papa na deskowaniu</t>
  </si>
  <si>
    <t>hydrant na korytarzu, gaśnica proszkowa 6 kg - 1 szt.</t>
  </si>
  <si>
    <t>dobra</t>
  </si>
  <si>
    <t>zestaw komputerowy</t>
  </si>
  <si>
    <t>kopiarka Konica-Minolta Bizhub C250i</t>
  </si>
  <si>
    <t>urządzenie wielofunkcyjne Canon Imageruner DX C3725I MFP</t>
  </si>
  <si>
    <t>drukarka Olivetti PGL2540</t>
  </si>
  <si>
    <t>komputer Dell 9020 - 2 szt.</t>
  </si>
  <si>
    <t>drukarka OKI B432DN</t>
  </si>
  <si>
    <t>drukarka Brother DCPL3550CDWY</t>
  </si>
  <si>
    <t>projektor krótkoogniskowy Vivtec DX881ST</t>
  </si>
  <si>
    <t>kopiarka Konica-Minolta Bizhub C224 E</t>
  </si>
  <si>
    <t>kopiarka olivetti d-copia 4023MF</t>
  </si>
  <si>
    <t>komputer DELL 3010 - 2 szt.</t>
  </si>
  <si>
    <t>komputer DELL 3010</t>
  </si>
  <si>
    <t>skaner Epson WorkForce DS-1660W</t>
  </si>
  <si>
    <t>automatyczna niszczarka kobra AF.1</t>
  </si>
  <si>
    <t>laptop HP 250 G7</t>
  </si>
  <si>
    <t>telefon Xiaomi Redmi Note 8 Pro 6</t>
  </si>
  <si>
    <t>laptop ACER Extensa 15 i3-10005G1</t>
  </si>
  <si>
    <t>laptop DELL Latitude 3510</t>
  </si>
  <si>
    <t>system telewizji przemysłowej CCTV IP megapikselowej
(wewnątrz budynku - 4 kamery, rejestrator wraz z monitorem; na zewnątrz budynku - 9 kamer)</t>
  </si>
  <si>
    <t>drukarko-kopiarka i skaner Canon PlotWave 3000</t>
  </si>
  <si>
    <t>kserokopiarka Konica Minolta Bizhub C250i</t>
  </si>
  <si>
    <t>monitor Dell</t>
  </si>
  <si>
    <t>jednostka centralna</t>
  </si>
  <si>
    <t>drukarka HP LaserJet Pro M15W</t>
  </si>
  <si>
    <t>Klimatyzator Whirlpool</t>
  </si>
  <si>
    <t>serwer NAS</t>
  </si>
  <si>
    <t>klimatyzator TCL - 2 szt.</t>
  </si>
  <si>
    <t>zestaw komputerowy - 2 szt.</t>
  </si>
  <si>
    <t>drukarka laserowa Kyocera</t>
  </si>
  <si>
    <t>urządzenie wielofunkcyjne Canon Pixma</t>
  </si>
  <si>
    <t>zestaw komputerowy z 2 monitorami</t>
  </si>
  <si>
    <t>monitor MSI PRO MP242 - 4 szt.</t>
  </si>
  <si>
    <t>klima Rotenso ZICO Z35 X - 2 szt.</t>
  </si>
  <si>
    <t>urządzenie wielofunkcyjne Epson EcoTank L3151</t>
  </si>
  <si>
    <t>klima Rotenso I35 XIO Imoto</t>
  </si>
  <si>
    <t>telefon Samsung Galaxy S20 FE 5G</t>
  </si>
  <si>
    <t>notebook Dell</t>
  </si>
  <si>
    <t>notebook Lenovo</t>
  </si>
  <si>
    <t>laptop Lenovo ThinkPad</t>
  </si>
  <si>
    <t>kamera internetowa Logitech BCC950 ConferenceCam</t>
  </si>
  <si>
    <t>telefon Iphone 11 PRO 256GB</t>
  </si>
  <si>
    <t>telefon Samsung Galaxy A32 5G</t>
  </si>
  <si>
    <t>6. Dom Pomocy Społecznej w Srebrnej Górze</t>
  </si>
  <si>
    <t>przeciwpożarowe: gaśnica proszkowa 6 kg - 1 szt., koc gaśniczy - 1 szt.;
całodobowa ochrona w formie stałego monitorowania przesyłanych sygnałów systemu sygnalizacji włamania i napadu wraz z ochroną obiektu w systemie dyskretnego ostrzegania prowadzona przez firmę ochroniarską Hunters</t>
  </si>
  <si>
    <t>2012 r. - nowa instalacja gazowa, co i wodno-kanalizacyjna - 52.891,01 zł
2020 r.  wykonano odnowienie elewacji zewnętrznej budynku Stacji oraz pokryć dachowych budynku Stacji - 5.686,01 zł
2021 r. wymian rozdzielni prądu - 6 436,07 zł</t>
  </si>
  <si>
    <t>monitor EIZO 24" - 2 szt.</t>
  </si>
  <si>
    <t>jednostka centralna Lenovo V55t G2 - 4 szt.</t>
  </si>
  <si>
    <t>monitor Samsung F24T350FHRX - 4 szt.</t>
  </si>
  <si>
    <t>zestaw komputerowy Dell Vostro 3910 MT - 2 szt.</t>
  </si>
  <si>
    <t>komputer Dell Vostro 3910 MT</t>
  </si>
  <si>
    <t>monitor SE2422H</t>
  </si>
  <si>
    <t>system wezwania asysty - 2 szt.</t>
  </si>
  <si>
    <t xml:space="preserve">Ubiquiti UniFi U6-Lite + zasilacz	</t>
  </si>
  <si>
    <t xml:space="preserve">laptop Dell Inspiron	</t>
  </si>
  <si>
    <t>rodzaj wartości</t>
  </si>
  <si>
    <t>TAK</t>
  </si>
  <si>
    <t>NIE</t>
  </si>
  <si>
    <t>ploter kolorowy Canon TX30000</t>
  </si>
  <si>
    <t xml:space="preserve">kserokopiarka KM 1525	</t>
  </si>
  <si>
    <t xml:space="preserve">serwer Dell PowerEdge R 350	</t>
  </si>
  <si>
    <t>notebook Vostro</t>
  </si>
  <si>
    <t>zestaw komputerowy Vostro 3910 MT Win11 Pro i5</t>
  </si>
  <si>
    <t xml:space="preserve">kopiarka Konica Minolta BIZHUB c250i	</t>
  </si>
  <si>
    <t>serwer HP ML350pR08 z ups - 2 szt.</t>
  </si>
  <si>
    <t>niszczarka HSM Securio - 2 szt.</t>
  </si>
  <si>
    <t>Kopiarka Olivetti D-Copia 4023MF</t>
  </si>
  <si>
    <t>fantom Ambu Sam z defibrylatorem XFT 120</t>
  </si>
  <si>
    <t>Switch Intellinet</t>
  </si>
  <si>
    <t>Synology Serwer NAS RS1221+ ( w tym dysk HDD Red Pro 4TB 3,5" - 8 szt.)</t>
  </si>
  <si>
    <t>jednostka Optiplex 7090 MT/Core i7 + monitor Asus VZ24EHE - 2 szt.</t>
  </si>
  <si>
    <t xml:space="preserve">kopiarka Olivetti d-Copia 255MF Plus	</t>
  </si>
  <si>
    <t>kopiarka Canon Imagerunner 1643I MFP - 2 szt.</t>
  </si>
  <si>
    <t xml:space="preserve">ups Ever Sinline RT 2000	</t>
  </si>
  <si>
    <t xml:space="preserve">jednostka centralna Dell Vostro 3710 SFF z oprogramowaniem	</t>
  </si>
  <si>
    <t xml:space="preserve">monitor Dell E2422HN	</t>
  </si>
  <si>
    <t xml:space="preserve">urządzenie wielofunkcyjne Epson L3251	</t>
  </si>
  <si>
    <t xml:space="preserve">elektroniczna waga medyczna Charder MS 49714	</t>
  </si>
  <si>
    <t xml:space="preserve">zasilacz UPS	</t>
  </si>
  <si>
    <t>komputer Dell - 3 szt.</t>
  </si>
  <si>
    <t xml:space="preserve">kopiarka Canon Imagerunner 1643IF MFP	</t>
  </si>
  <si>
    <t xml:space="preserve">zestaw komputerowy	</t>
  </si>
  <si>
    <t xml:space="preserve">ups Ever Sinline RT 3000	</t>
  </si>
  <si>
    <t>sprzęt komputerowy AIO EliteOne 870 G9</t>
  </si>
  <si>
    <t xml:space="preserve">kopiarka Canon Imagerunner DX C259i MFP A4	</t>
  </si>
  <si>
    <t>telefon LG K40S</t>
  </si>
  <si>
    <t xml:space="preserve">telefon Apple 14 512 GB	</t>
  </si>
  <si>
    <t>laptop Dell Vostro 3510 - 2 szt.</t>
  </si>
  <si>
    <t>1. Wykaz sprzętu elektronicznego stacjonarnego (do 5 lat) - rok 2018 i młodszy</t>
  </si>
  <si>
    <t>pętla indukcyjna - 2 szt.</t>
  </si>
  <si>
    <t>PKD</t>
  </si>
  <si>
    <t>Liczba pracowników</t>
  </si>
  <si>
    <t>Liczba uczniów/ wychowanków/ pensjonariuszy</t>
  </si>
  <si>
    <t>Budżet roczny / przychody</t>
  </si>
  <si>
    <t>8411Z</t>
  </si>
  <si>
    <t>5221Z</t>
  </si>
  <si>
    <t>8413Z</t>
  </si>
  <si>
    <t>8531B</t>
  </si>
  <si>
    <t>8560Z</t>
  </si>
  <si>
    <t>8899Z</t>
  </si>
  <si>
    <t>8730Z</t>
  </si>
  <si>
    <t>8790Z</t>
  </si>
  <si>
    <t>9004Z</t>
  </si>
  <si>
    <t>9101A</t>
  </si>
  <si>
    <t>8531A</t>
  </si>
  <si>
    <t>1. Wykaz sprzętu elektronicznego stacjonarnego (do 5 lat) - rok 2020 i młodszy</t>
  </si>
  <si>
    <t>2. Wykaz sprzętu elektronicznego przenośnego (do 5 lat) - rok 2020 i młodszy</t>
  </si>
  <si>
    <t>3. Wykaz monitoringu wizyjnego - system kamer itp. (do 5 lat) - rok 2020 i młodszy</t>
  </si>
  <si>
    <t>2. Wykaz sprzętu elektronicznego przenośnego (do 5 lat) - rok 2020 młodszy</t>
  </si>
  <si>
    <t>2. Wykaz sprzętu elektronicznego przenośnego (do 5 lat) - rok 2020 i  młodszy</t>
  </si>
  <si>
    <t>1. Wykaz sprzętu elektronicznego przenośnego (do 5 lat) - rok 2020 i młodszy</t>
  </si>
  <si>
    <t>parter - pomieszczenia biurowe wynajmowane przez najemców
piętro - użyczone Miejskiemu Domu Kultury 
w Wągrowcu
budynek nie ujęty w ewidencji środków trwałych, jest częścią budynku z poz. 5, posiada osobną książkę obiektu</t>
  </si>
  <si>
    <t>przeciwłamaniowe: kraty w oknach sutereny, przeciwpożarowe: gaśnice proszkowe - 19 szt.  (6 kg - 17 szt. i 2 kg - 2 szt.), koc gaśniczy - 4 szt.;
całodobowa ochrona w formie stałego monitorowania przesyłanych sygnałów systemu sygnalizacji włamania i napadu wraz z ochroną obiektu w systemie dyskretnego ostrzegania prowadzona przez firmę ochroniarską Hunters</t>
  </si>
  <si>
    <t>bramy zamykane na kłódkę</t>
  </si>
  <si>
    <t>Wydział Komunikacji: całodobowa ochrona w formie stałego monitorowania przesyłanych sygnałów systemu sygnalizacji włamania i napadu wraz z ochroną obiektu w systemie dyskretnego ostrzegania prowadzona przez firmę ochroniarską Hunters,
przeciwpożarowe: gaśnice proszkowe - 14 szt. (6 kg - 8 szt., 2 kg - 5 szt. i 4 kg - 1 szt.), w tym 10 szt. w Wydziale Komunikacji, 2 szt. na parterze i 2 szt. I piętrze; koc gaśniczy - 1 szt.; hydrant, 
instalacja sygnalizacji pożarowej oraz włamania i napadu system telewizji przemysłowej CCTV IP megapikselowej (wewnątrz budynku - 5 kamer, rejestrator wraz z monitorem; na zewnątrz budynku - 9 kamer)</t>
  </si>
  <si>
    <t>Obiekty Stacji monitorowane są przez firmę HUNTERS24. Rodzaj sygnalizacji: świetlna, dźwiękowa. Sygnalizator umiejscowiony jest na zewnątrz przy drzwiach wejściowych do budynku Stacji (część administracyjna). Dozór całodobowy.
Zabezpieczenia w budynku Stacji:
5 szt. - gaśnice śniegowe, 7 szt. - gaśnice proszkowe, urządzenia alarmowe - czujki rozmieszczone w części biurowej oraz na halach naprawczych i diagnostycznej, drzwi do budynku - część administracyjna - 1 szt. metalowo-szklane z dwoma zamkami CISA oraz kraty w oknach biurowych na parterze, bramy wjazdowe i wyjazdowe na stanowiskach naprawczych - 8 szt. - metalowe, zasuwy wewnętrzne.</t>
  </si>
  <si>
    <t>urządzenie alarmowe - czujka, drzwi metalowe – 1 sztuka, zamykane na 3 kłódki, kraty w oknie, gaśnica śniegowa - 1 szt., gaśnica proszkowa - 1 szt.</t>
  </si>
  <si>
    <t>2008 r. - montaż klimatyzacji - 35.220,43 zł
2013 r. - wymiana stolarki okiennej (elewacja: północna, południowa, zachodnia) - 149.240,00 zł
2014 r. - wymiana stolarki okiennej i wtraży (elewacja wschodnia) - 164.520,96 zł
2018 r.- cyklinowanie i  lakierowanie podłóg w 3 salach - 13.523,85 zł, malowanie sali sesyjnej - 6.592,64 zł
2019 r. - remont balkonu - 47.500,00 zł
2023 - remont filarów - 12.915,00 zł; remont biura, remont ścian w sanitariacie i w korytarzu - 17.229,27 zł</t>
  </si>
  <si>
    <t>2003-2004 r. - roboty budowlane, instalacyjne, elektryczne, wodno-kanalizacyjne, montaż dźwigu, montaż systemu powiadamiania, montaż alarmu - 486.726,49 zł
2005 r. - termomodernizacja budynku - 476.523,62 zł
2008 r. montaż klimatyzacji - 30.133,99 zł
2013 r. - częściowa wymiana instalacji elektrycznej - 28.127,44 zł
2014 r. - wymiana instalacji elektrycznej - 30.100,00 zł; remont instalacji wod-kan. i co - 6.155,60 zł; remont i naprawa drzwi - 7.928,58 zł; wymiana drzwi - 10.086,00 zł; położenie wykładziny - 22.018,60 zł; remont pomieszczeń - 12.200,00 zł 
2015 r. -  położenie wykładziny - 29.880,90 zł; wymiana instalacji elektrycznej - 12.700,00 zł; remont klatki schodowej - 8.000,01 zł; wykonanie kotłowni gazowej 60.000,00 zł
2018 r. - wymiana orynnowania - 12.199,00 zł; częściowa wymiana papy termozgrzewalnej na dachu - 10.762,50 zł
2019 r. - częściowa wymiana papy termozgrzewalnej na dachu - 12.542,97 zł
2021 r. - częściowa wymiana papy termozgrzewalnej na dachu - 7.085,22 zł
2022 r. - malowanie klatki schodowej - 7.000,00 zł
2023 r. - częściowa wymiana papy termozgrzewalnej na dachu - 19.708,29 zł
2024 r. - częściowa wymiana papy termozgrzewalnej na dachu - 15.990,00 zł</t>
  </si>
  <si>
    <t>monitor NVOX PC1018 HD</t>
  </si>
  <si>
    <t xml:space="preserve">drukarka etykiet Zebra	</t>
  </si>
  <si>
    <t xml:space="preserve">zestaw komputerowy Lenovo ThinkCentre	</t>
  </si>
  <si>
    <t xml:space="preserve">notebook Vostro 3520	</t>
  </si>
  <si>
    <t xml:space="preserve">sprzęt komputerowy AIO EliteOne 870 G9 (nr seryjny CZC3477KZH)	</t>
  </si>
  <si>
    <t xml:space="preserve">drukarka Olivetti PGL2540	</t>
  </si>
  <si>
    <t xml:space="preserve">drukarka laserowa Brother DCP-L2600D	</t>
  </si>
  <si>
    <t>biometryczny czytnik rejestracji czasu pracy i kontroli wraz zasilaczem - 2 szt.</t>
  </si>
  <si>
    <t>biometryczny czytnik USB</t>
  </si>
  <si>
    <t>drukarka LaserJet MFP PRO 4102fdn</t>
  </si>
  <si>
    <t>laptop DELL Vostro 3530</t>
  </si>
  <si>
    <t>klaster wysokiej dostępności (macierz dyskowa DELL Storage Array, serwer DELL PowerEdge - 2 szt.)</t>
  </si>
  <si>
    <t xml:space="preserve">lupa elektroniczna	</t>
  </si>
  <si>
    <t xml:space="preserve">laptop Dell Vostro 3510	</t>
  </si>
  <si>
    <t xml:space="preserve">smartfon Samsung A35	</t>
  </si>
  <si>
    <t xml:space="preserve">Apple iPhone 15 PRO 256 GB	</t>
  </si>
  <si>
    <t xml:space="preserve">klimatyzator przenośny Whirlpool - 2 szt.	</t>
  </si>
  <si>
    <t xml:space="preserve">klimatyzator przenośny Whirlpool	</t>
  </si>
  <si>
    <t>Kocioł gazowy kondensacyjny</t>
  </si>
  <si>
    <t>Kocioł gazowy</t>
  </si>
  <si>
    <t>Czy maszyna (urządzenie) jest eksploatowana pod ziemią? (TAK/NIE)</t>
  </si>
  <si>
    <t>Suma ubezpieczenia (odtworzeniowa)</t>
  </si>
  <si>
    <t>działalność statutowa</t>
  </si>
  <si>
    <t>tak</t>
  </si>
  <si>
    <t>gaśnice 6 kg.-8szt., kraty okienne</t>
  </si>
  <si>
    <t>Wągrowiec , Gnieżnieńska 53</t>
  </si>
  <si>
    <t>cegła ceramiczna</t>
  </si>
  <si>
    <t>gęstożebrowe</t>
  </si>
  <si>
    <t>pokrycie papowe</t>
  </si>
  <si>
    <t>2012 - modernizacja CO za 53.766,55</t>
  </si>
  <si>
    <t>b. dobra</t>
  </si>
  <si>
    <t>b.dobra</t>
  </si>
  <si>
    <t>laptop Lenovo V15 -IIL</t>
  </si>
  <si>
    <t>laptop Dell Vestro 3510</t>
  </si>
  <si>
    <t xml:space="preserve">zestaw monitorujący </t>
  </si>
  <si>
    <t>budynek administracyjno-biurowy</t>
  </si>
  <si>
    <t>użyteczności publicznej</t>
  </si>
  <si>
    <t>gaśnice - 10 szt., hydranty - 4 szt., czujnik gazu i urządzenie alarmowe - sygnał alarmowy na terenie obiektu, kraty w oknach w piwnicach, troje drzwi wejściowych do budynku z podwójnymi zamkami z wkładką patentową, monitoring całodobowy firmy ochroniarskiej HUNTERS, powiadomienie do agencji ochrony i do policji</t>
  </si>
  <si>
    <t>Wągrowiec, ul. Kolejowa 22</t>
  </si>
  <si>
    <t>murowane z bloczków gazobetonowych i cegły silikatowej</t>
  </si>
  <si>
    <t>płyty wielokanałowe</t>
  </si>
  <si>
    <t>stropodach wetylowany, ocieplony, kryty papą</t>
  </si>
  <si>
    <t>w budynku została przeprowadzona modernizacja polegająca na ociepleniu budynku, wymianie stolarki okiennej oraz modernizacja instalacji centralnego ogrzewania na łączną kwotę 190615,47 zł.</t>
  </si>
  <si>
    <t>kamera internetowa</t>
  </si>
  <si>
    <t>drukarka do etykiet</t>
  </si>
  <si>
    <t>drukarka Kyocera P2040 dn</t>
  </si>
  <si>
    <t>drukarka laserowa HP M404 dn   - 5 szt.</t>
  </si>
  <si>
    <t>dysk sieciowy DS1618+</t>
  </si>
  <si>
    <t>monitor LCD ACER            3 szt.</t>
  </si>
  <si>
    <t>zasilacz UPS APC 1400              3 szt.</t>
  </si>
  <si>
    <t>zasilacz UPS APC 700               4 szt.</t>
  </si>
  <si>
    <t>zasilacz UPS APC 700               6 szt.</t>
  </si>
  <si>
    <t>zasilacz UPS APC Smart 1500</t>
  </si>
  <si>
    <t>klimatyzator                  2 szt.</t>
  </si>
  <si>
    <t>komputer DELL Vostro</t>
  </si>
  <si>
    <t>klimatyzator                  4 szt.</t>
  </si>
  <si>
    <t>ruter Tenda AC 10           2 szt.</t>
  </si>
  <si>
    <t>switch D-Link DGS-1210-20</t>
  </si>
  <si>
    <t>centrala telefoniczna</t>
  </si>
  <si>
    <t>drukarka laserowa HP M404 dn   - 3 szt.</t>
  </si>
  <si>
    <t>komputer DELL Vostro         2 szt.</t>
  </si>
  <si>
    <t>telefon komórkowy Samsung (smartfon)</t>
  </si>
  <si>
    <t>drukarka laserowa HP M404dn</t>
  </si>
  <si>
    <t>zasilacz UPS APC          3 szt.</t>
  </si>
  <si>
    <t>zasilacz UPS BR 1000</t>
  </si>
  <si>
    <t>komputer DELL Vostro   2 szt.</t>
  </si>
  <si>
    <t>monitor 27"                    4 szt.</t>
  </si>
  <si>
    <t>telefon komórkowy Motorola</t>
  </si>
  <si>
    <t>niszczarka KOBRA      2 szt.</t>
  </si>
  <si>
    <t>urządzenie FortiGate - 80 F</t>
  </si>
  <si>
    <t>klimatyzator Mitsubishi</t>
  </si>
  <si>
    <t>urządzenie Poseidon 3268</t>
  </si>
  <si>
    <t>komputer Optiplex 5000          3 szt.</t>
  </si>
  <si>
    <t>monitor 23,8"                  3 szt.</t>
  </si>
  <si>
    <t>zasilacz UPS BX1600       2 szt.</t>
  </si>
  <si>
    <t>zasilacz UPS BX500          4 szt.</t>
  </si>
  <si>
    <t>drukarka HL - L6210DW   5 szt.</t>
  </si>
  <si>
    <t>laptop DELL Vostro 3501              3 szt.</t>
  </si>
  <si>
    <t>laptop Lenovo + stacja dokująca</t>
  </si>
  <si>
    <t>laptop Lenowo</t>
  </si>
  <si>
    <t>kamera monitorująca na zewnątrz        2 szt.</t>
  </si>
  <si>
    <t>kocioł gazowy WGBH 090</t>
  </si>
  <si>
    <t>90 KW</t>
  </si>
  <si>
    <t>BROTJE HEIZUNG</t>
  </si>
  <si>
    <t>Budynek szkolny</t>
  </si>
  <si>
    <t>szkoła średnia</t>
  </si>
  <si>
    <t>1879/1976</t>
  </si>
  <si>
    <t>Budynek mieszkalny</t>
  </si>
  <si>
    <t>na wynajem (5 lokatorów)</t>
  </si>
  <si>
    <t xml:space="preserve">kratowanie okien w parterowych pomieszczeniach administracji i świetlicy, w pracowni komputerowej, sali 14, bibliotece,świetlicy i monitoringu zainstalowany alarm - sygnalizacja świetlna i dźwiekowa - powiadomienie do policji; hydranty 3 szt., gaśnice proszkowe - 15 szt.; gaśnice pianowe - 2 szt., monitoring całej szkoły </t>
  </si>
  <si>
    <t>62-100 Wągrowiec, Klasztorna 17A</t>
  </si>
  <si>
    <t xml:space="preserve">część zabytkowa(stare skrzydło)-czerwona cegła,  nowe skrzydło- betonowe      </t>
  </si>
  <si>
    <t xml:space="preserve">część zabytkowa(stare skrzydło)-stropy drewniane,  nowe skrzydło- betonowe      </t>
  </si>
  <si>
    <t>część zabytkowa (stare skrzydło) więźba dachowa drewniana, dachówka "karpiówka"; nowe skrzydło-papa</t>
  </si>
  <si>
    <t>62-100 Wągrowiec, Klasztorna 17</t>
  </si>
  <si>
    <t>czerwona cegła</t>
  </si>
  <si>
    <t>stropy drewniane</t>
  </si>
  <si>
    <t>więźba dachowa drewniana, dachówka "karpiówka"</t>
  </si>
  <si>
    <t>ROK 2015 : 1) remont podłogi w gabinecie pielęgniarki – 676,50 zł 2) remont pieca c.o. – 3.341,91 zł, 3) remont kotłów c.o. – 553,05 4) remont 2 kamer monitoringu – 520,00 zł 5) naprawa alarmu – 1.025,82 zł 6) remont elewacji nowego skrzydła szkoły od ul. Klasztornej – 16.605,00 zł 6) remont elewacji nowego skrzydła szkoły od ul. Klasztornej – 16.605,00 zł 7) remont korytarza i klatki schodowej w zabytkowym skrzydle szkoły  - szpachlowanie 
Rok 2017:   Remont kapitalny toalet dla pracowników - parter nowego skrzydła szkoły - 56.000,- zł                                                                                               ROK 2018: 1) Wymiana drzwi w szatniach-5166,-zł   2) Naprawa oświetlenia -430,- zł                                                                                                                 ROK 2019:   1)naprawa obróbek blacharskich-komin-zabytek-2952,-zł 2)naprawa dachu- zabytek-1722,- zł  3)Naprawa remont kotła c.o.- zabytek-1990,- zł             4)Naprawa pokrycia dachowego - nowa szkoła-7011,- zł                                  ROK 2020   1)Renowacja i malow. parkietu w 5 s.lekcyjn.- 18.293,-zł  2)Malowanie sali gimnast.i innych po zalaniu- 6.189,89zł 3)remont dwóch sal lekcyjnych- 23.948,-zł     4)Wymiana stolarki okienneji drzwi-piwnica - 44.808,30zł                                                                                                                                                                                                                                                                                                                                                                         ROK 2021  1) remont dachu (pokrycie papą – nowsza część szkoły) – 55.271,37 zł                                                                                                                                  ROK 2022   1) Naprawa dachu (wymiana dachówek po wichurze) - 7.626,00 zł      ROK 2023   1) Wymiana drzwi do sal lekcyjnych , księgowości, WC na I piętrze nowej części szkoły 12 szt - 6.642,00 zł                                                                    ROK 2024   1) Remont 3 pomieszczeń administracji (szpachlowanie, zabudowa rur, malowanie) - 37.000,00 zł</t>
  </si>
  <si>
    <t xml:space="preserve">1)  2003 r.- remont komina - 8.670,00 zł;    2) IV/2013 r.- projekt budowlany, kosztorys inwestorski wymiany pokrycia dachowego wraz z przebudową elementów konstrukcyjnych i ociepleniem stropu nad ostatnią kondygnacją - 5000,00 zł ; 3) XII/2013 r.- pełnienie funkcji inspektora nadzoru nad robotami wymiany pokrycia dachowego wraz z przebudową elementów konstrukcyjnych - 4100,00 zł; 4) XII/2013 r.- wymiana pokrycia dachowego wraz z przebudową elementów konstrukcyjnych i ociepleniem stropu nad ostatnią kondygnacją - 194635,43 zł;  5) Wymiana pieca centralnego ogrzewania - 5.180,98 zł - wydatek X/2016 Rok 2020  - Remont komina - 1.166,40 zł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</si>
  <si>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stare skrzydło - bardzo dobry, nowe skrzydło - dobry</t>
  </si>
  <si>
    <t>stare skrzydło - dostateczny, nowe skrzydło - dostateczny</t>
  </si>
  <si>
    <t>stare skrzydło - dobry, nowe skrzydło - dobry</t>
  </si>
  <si>
    <t xml:space="preserve">Zestaw komp. Nauczyc. Lenovo PRODATA </t>
  </si>
  <si>
    <t xml:space="preserve">Zestaw serwer PRODATA </t>
  </si>
  <si>
    <t xml:space="preserve">Zestaw komp. Uczeń (16 stanowisk uczniowskich) PRODATA </t>
  </si>
  <si>
    <t>Projektor Epson EB-W06 2 szt. x 2.199,00 zł</t>
  </si>
  <si>
    <t>Drukarka 3D Creality Ender-5Pro</t>
  </si>
  <si>
    <t>Drukarka HP Laser Jet Pro</t>
  </si>
  <si>
    <t xml:space="preserve">Komputer ASUS ALL in One V241EAT-BA012D z czytnikiem kodów kreskowych Posiflex CD-3860 </t>
  </si>
  <si>
    <t xml:space="preserve">Komputer ASUS ALL in One V241EAT-BA012D </t>
  </si>
  <si>
    <t>Monitor interaktywny IIYAMA 65 cala TE65052MIS-B1AG + uchwyt 2 szt. x 7778,05</t>
  </si>
  <si>
    <t>Drukarka DCP-T426W Inkbenefit Plus</t>
  </si>
  <si>
    <t>Interaktywny ekran dotykowy IIYAMA 65 cala 3 szt. x 8.547,00</t>
  </si>
  <si>
    <t>Interaktywny ekran dotykowy IIYAMA 65 cala 3 szt. x 8.240,00</t>
  </si>
  <si>
    <t>rzutnik Acer X1526</t>
  </si>
  <si>
    <t>Kserokopiarka Konica Minolta bizhub 308e</t>
  </si>
  <si>
    <t>Interaktywny ekran dotykowy IIYAMA 65 cala</t>
  </si>
  <si>
    <t>Drukarka Brother DCP-T426W</t>
  </si>
  <si>
    <t>Kopiarka Olivetti D-Copia 255MF Plus</t>
  </si>
  <si>
    <t>Laptop Lenovo Ideapad C340-14API+ słuchawki - 6 szt.</t>
  </si>
  <si>
    <t>nauka zdalna</t>
  </si>
  <si>
    <t>Laptop Lenovo V15 ADA  - 5 szt.</t>
  </si>
  <si>
    <t>Tablet/4GB/64GB/10 cali/Android/etui/klawiatura - 25 szt.x 800,00 zł</t>
  </si>
  <si>
    <t>Laptop HP 250 G7 Intel Core i5-1035G1</t>
  </si>
  <si>
    <t>Laptop HP 15s-fq2009nw (2Q4Y1EA) złoty - 2 szt. x 2749,00 zł</t>
  </si>
  <si>
    <t>Laptop Dell Inspiron 13 5310-7530  3 szt. x 2999,00</t>
  </si>
  <si>
    <t>Tablet graficzny Wacom Intuos M Czarny 2 szt. x 499,00</t>
  </si>
  <si>
    <t xml:space="preserve">Laptop Dell Inspiron 15 </t>
  </si>
  <si>
    <t>Laptop Huawei Matebook D15 3 szt. x 2.599,00</t>
  </si>
  <si>
    <t>Tablet Lenovo M10 3 gen</t>
  </si>
  <si>
    <t>Kolumna aktywna 912A 2 szt. x 2.498,63</t>
  </si>
  <si>
    <t>Podwójny mikrofon bezprzewodowy ze stacją BLX288E/SM58</t>
  </si>
  <si>
    <t>Mikrofon Shure SM58LCE 2 szt. x 479,00</t>
  </si>
  <si>
    <t>Projektor Optoma HD28E</t>
  </si>
  <si>
    <t>8560Z, 8532D, 8532A, 8531C, 8541Z</t>
  </si>
  <si>
    <t>Budynek szkoły</t>
  </si>
  <si>
    <t>użytku publicznego</t>
  </si>
  <si>
    <t>Budynek warsztatów</t>
  </si>
  <si>
    <t xml:space="preserve">Pełnowymiarowa hala sportowa </t>
  </si>
  <si>
    <t>Garaże, pomieszcz. gospodarcze - 3 szt.</t>
  </si>
  <si>
    <t>gospodarcze</t>
  </si>
  <si>
    <t>łącznik szkoły z warsztatami</t>
  </si>
  <si>
    <t>uzytku publicznego</t>
  </si>
  <si>
    <t>pomieszczenie sekretariatu parter: kraty w oknach; pracownie komputerowe: kraty w oknach, czujniki ruchu, system alarmowy dźwiękowy  i świetlny, sygnalziator na zew budynku z powiadaomieneim agencji ochrony, czujniki ruchu na parterze i pietzre budynku, monitoring budynku wew. i zew. szkołą posiada 4 wejścia do szkoły 2 z podwójnymi drzwiami klucze patentowe i zwykłe, 3hydranty i gaśnice</t>
  </si>
  <si>
    <t>Wągrowiec, ul.Kcyńska 48</t>
  </si>
  <si>
    <t>cegła gazobeton , konstrukcja żelbetonowa</t>
  </si>
  <si>
    <t>Dz-3 + płyty WO. Dach wentylowany płyty korytkowe</t>
  </si>
  <si>
    <t>styropapa + świetlik</t>
  </si>
  <si>
    <t>budynek warsztatów szkolnych posiada sygnalziacje dźwiekowa i świetlną z powiadomianiem agencjio ochrony, czujnki ruchu na korytarzach i w pracowniach, do budynku są 3 wejścia na klucze zwykle i patentowe, 3 hydranty i gaśnice</t>
  </si>
  <si>
    <t>cegła silikatowa i beton komórkowy, słupy nośne konstrukcji dachowej</t>
  </si>
  <si>
    <t>konstrukcja stalowa</t>
  </si>
  <si>
    <t>dzwigary stalowe, blacha trapezowa, styropapa, świetliki</t>
  </si>
  <si>
    <t>sygnalizacja dzwiękowa i świetlna z powiadomieniem agencji ochrony, czujniki ruchu, monitoring, hydranty, gaśnice</t>
  </si>
  <si>
    <t>technologia tradycyjna, murowana, żelbetonowa</t>
  </si>
  <si>
    <t xml:space="preserve">konstr.żelbetonowa oraz  drewniana </t>
  </si>
  <si>
    <t>blacha, instalacja fotowoltaiczna 2x 50kW, instalacja gazowa</t>
  </si>
  <si>
    <t>przeciwpożarowe-gaśnice,hydranty</t>
  </si>
  <si>
    <t>cegła sikikatowa</t>
  </si>
  <si>
    <t xml:space="preserve">konstrukcja żelbetonowa, </t>
  </si>
  <si>
    <t>płyty korytkowe, papa</t>
  </si>
  <si>
    <t>monitoring,czujniki ruchu z sygnalizatorem powiadamiania agencji ochrony</t>
  </si>
  <si>
    <t xml:space="preserve">siporex, poliwęglan, </t>
  </si>
  <si>
    <t>betonowe</t>
  </si>
  <si>
    <t>beton, papa</t>
  </si>
  <si>
    <t>monitoring,czujniki ruchu z sygnalizatorem powiadamiania agencji ochrony, gaśnice</t>
  </si>
  <si>
    <t>murowana- pustaki z betonu komórkowego</t>
  </si>
  <si>
    <t>konstrukcja drewniana</t>
  </si>
  <si>
    <t>pokrycie  z poliestru</t>
  </si>
  <si>
    <t>b.dobry</t>
  </si>
  <si>
    <t xml:space="preserve">b.dobry </t>
  </si>
  <si>
    <t>2 nadziemne</t>
  </si>
  <si>
    <t>brak</t>
  </si>
  <si>
    <t>wentyl.grawitacyjna</t>
  </si>
  <si>
    <t>TELEWIZOR- 1 SZT</t>
  </si>
  <si>
    <t>DRUKARKA- 6 SZT</t>
  </si>
  <si>
    <t>MONITOR - 6 SZT</t>
  </si>
  <si>
    <t>KOMPUTER- 6 SZT</t>
  </si>
  <si>
    <t>PROJEKTOR - 6 SZT</t>
  </si>
  <si>
    <t>MONITOR INTERAKTYWNY- 3 SZT</t>
  </si>
  <si>
    <t>PROJEKTOR- 2 SZT</t>
  </si>
  <si>
    <t>MONITOR - 18 SZT</t>
  </si>
  <si>
    <t>KOMPUTER- 15 SZT</t>
  </si>
  <si>
    <t>DRUKARKA CYFROWA 3 D - 1 SZT (PROJEKT CYFROWA SZKOŁA)</t>
  </si>
  <si>
    <t>TELEWIZOR - 2 SZT</t>
  </si>
  <si>
    <t>URZĄDZENIE WIELOFUNKCYJNE</t>
  </si>
  <si>
    <t>KOMPUTER</t>
  </si>
  <si>
    <t>MONITOR</t>
  </si>
  <si>
    <t>DRUKARKA</t>
  </si>
  <si>
    <t>MONITOR INTERAKTYWNY- 7 SZT</t>
  </si>
  <si>
    <t>KOMPUTER - 18 SZT</t>
  </si>
  <si>
    <t>MONITOR -18 SZT</t>
  </si>
  <si>
    <t>MONITOR INTERAKTYWNY - 5SZT</t>
  </si>
  <si>
    <t>DRUKARKA - 2SZT</t>
  </si>
  <si>
    <t>DRUKARKA - 1 SZT (STRZELNICA WIRTUALNA)</t>
  </si>
  <si>
    <t>MODUŁ PROJEKCJI ( STRZELNICA WIRTUALNA)</t>
  </si>
  <si>
    <t>MONITOR INTERAKTYWNY- 1 SZT</t>
  </si>
  <si>
    <t>KOMPUTER - 26 SZT</t>
  </si>
  <si>
    <t>DRUKARKA 3 D- 1 SZT</t>
  </si>
  <si>
    <t>MONITOR - 8 SZT</t>
  </si>
  <si>
    <t xml:space="preserve">DRUKARKA DO KART - 1SZT </t>
  </si>
  <si>
    <t xml:space="preserve">DRUKARKA - 1 SZT </t>
  </si>
  <si>
    <t>LAPTOP - 56 SZT</t>
  </si>
  <si>
    <t>APARAT CYFROWY- 2 SZT</t>
  </si>
  <si>
    <t>LAPTOP 32 SZT( PROJEKT OSE- MOBILNA PRAC. KOMP)</t>
  </si>
  <si>
    <t>TABLET - 25 SZT( PRJEKT CYROWA SZKOŁA)</t>
  </si>
  <si>
    <t>LAPTOP - 33 SZT ( PROJEKT CYFROWA SZKOŁA)</t>
  </si>
  <si>
    <t>LAPTOP- 18 SZT</t>
  </si>
  <si>
    <t>TABLET- 25 SZT</t>
  </si>
  <si>
    <t>TABLET - 1 SZT( STRZELNICA WIRTUALNA)</t>
  </si>
  <si>
    <t>LAPTOP - 1 SZT</t>
  </si>
  <si>
    <t>TABLET - 3 SZT</t>
  </si>
  <si>
    <t>APARAT SONY Z AKCESORIAMI- 1 SZT</t>
  </si>
  <si>
    <t>MIKSER AUDIO</t>
  </si>
  <si>
    <t>Kocioł gazowy BROTJE PWHC 24</t>
  </si>
  <si>
    <t xml:space="preserve">nie </t>
  </si>
  <si>
    <t>Wągrowiec, Kcyńska 48</t>
  </si>
  <si>
    <t xml:space="preserve">Kocioł gazowy ACV SOLO 30KW </t>
  </si>
  <si>
    <t>Kocioł gazowy kondensacyjny CM2</t>
  </si>
  <si>
    <t>kocioł gaz.BROTJESGB 260H</t>
  </si>
  <si>
    <t>Montażownica</t>
  </si>
  <si>
    <t>Wyważarka do kół</t>
  </si>
  <si>
    <t>Automat czyszczący duże powierzchni</t>
  </si>
  <si>
    <t>Winda przyścienna osobowa</t>
  </si>
  <si>
    <t xml:space="preserve">Maszyna czyszcząca powierzchnie ANTEA </t>
  </si>
  <si>
    <t>62-100 Wągrowiec, ul. Kcyńska 48</t>
  </si>
  <si>
    <t>gasnice, hydranty, monitoring, kraty, system dyskretnego ostrzegania</t>
  </si>
  <si>
    <t>1. Zespół Szkół nr 1 w Wągrowcu</t>
  </si>
  <si>
    <t>2. Powiatowe Centrum Pomocy Rodzinie  w Wągrowcu</t>
  </si>
  <si>
    <r>
      <t xml:space="preserve">boisko </t>
    </r>
    <r>
      <rPr>
        <b/>
        <sz val="11"/>
        <rFont val="Arial"/>
        <family val="2"/>
        <charset val="238"/>
      </rPr>
      <t>z pokryciem namiotowym</t>
    </r>
  </si>
  <si>
    <t>Pytania</t>
  </si>
  <si>
    <t>Wykaz lokalizacji</t>
  </si>
  <si>
    <t>Wartość instalacji</t>
  </si>
  <si>
    <t>Rok produkcji instalacji/wiek paneli</t>
  </si>
  <si>
    <t>Ilość paneli</t>
  </si>
  <si>
    <t>Moc instalacji</t>
  </si>
  <si>
    <t>100 KW</t>
  </si>
  <si>
    <t>Miejsce instalacji: wolnostojąca czy na budynku</t>
  </si>
  <si>
    <t>NA BUDYNKU</t>
  </si>
  <si>
    <t>Data montażu instalacji</t>
  </si>
  <si>
    <t>Lokalizacja falownika</t>
  </si>
  <si>
    <t xml:space="preserve">PIWNICA </t>
  </si>
  <si>
    <t>Czy instalacja objęta jest gwarancją producenta</t>
  </si>
  <si>
    <t>Czy instalacja jest serwisowana przez specjalistyczną firmę</t>
  </si>
  <si>
    <t>Czy są wykonywane regularne przeglądy techniczne i elektryczne</t>
  </si>
  <si>
    <t>Czy są zamontowane zabezpieczenia przetężeniowe i zwarciowe przed występującymi prądami rewersyjnymi</t>
  </si>
  <si>
    <t xml:space="preserve">Czy instalacja jest wyposażona w sprawną instalację przeciwprzepięciową </t>
  </si>
  <si>
    <t>Czy instalacja jest zabezpieczona instalacją odgromową</t>
  </si>
  <si>
    <t xml:space="preserve">Prosimy o podanie rodzaju zabezpieczeń przeciwkradzieżowych i zabezpieczeń przed dostępem osób trzecich ( ochrona obiektu, zapis monitoringu, ogrodzenie, oświetlenie, itp.) </t>
  </si>
  <si>
    <t>OŚWIETLENIE, MONITORING</t>
  </si>
  <si>
    <t>Rodzaj konstrukcji wsporczej paneli fotowoltaicznych oraz sposób mocowania paneli na dachu</t>
  </si>
  <si>
    <t>STELAŻ  METALOWY</t>
  </si>
  <si>
    <t>Instalacja wyposażona jest w:
a)            Inwertery stringowe 
b)           Mikroinwertery 
c)            Inwertery z optymalizatorami mocy z funkcją wykrywania i wygaszania łuku elektrycznego</t>
  </si>
  <si>
    <t>C</t>
  </si>
  <si>
    <t>Proszę podać miejsce montażu inwerterów/mikroinwerterów.
a)            Na ścianie niepalnej
b)           Na ścianie z płyty warstwowej z rdzeniem pianki poliuretanowej lub styropianu
c)            Na ścianie z drewna lub płyty wiórowej</t>
  </si>
  <si>
    <t>B</t>
  </si>
  <si>
    <t>Czy połączenia za pomocą szybkozłączy wykonano wyłącznie przy użyciu komponentów tego samego typu oraz producenta (MC4)?</t>
  </si>
  <si>
    <t>Czy instalacja fotowoltaiczna posiada baterię akumulatorów do magazynowania energii</t>
  </si>
  <si>
    <t>Tabela nr 3 - wykaz instalacji fotowoltaicznych</t>
  </si>
  <si>
    <t>Tabela nr 4 - wykaz sprzętu elektronicznego</t>
  </si>
  <si>
    <t>Tabela nr 5 - informacja o majątku trwałym</t>
  </si>
  <si>
    <t xml:space="preserve">Tabela nr 6 - wykaz maszyn i urządzeń </t>
  </si>
  <si>
    <t>Tabela nr 7 - wykaz lokalizacji</t>
  </si>
  <si>
    <t xml:space="preserve">8560Z, 8531B, 8541Z, 8532A, 8030A </t>
  </si>
  <si>
    <t>10 877 521,74 zł</t>
  </si>
  <si>
    <t xml:space="preserve">Budynek szkolny </t>
  </si>
  <si>
    <t xml:space="preserve">nauczanie </t>
  </si>
  <si>
    <t>strzelnica sportowa</t>
  </si>
  <si>
    <t xml:space="preserve">Boisko wielofunkcyjne </t>
  </si>
  <si>
    <t xml:space="preserve">działalność sportowa szkoły </t>
  </si>
  <si>
    <t>Gaśnice, hydranty, monitoring, alarm wewnętrzny w pracowniach informatycznych</t>
  </si>
  <si>
    <t>62-100 Wągrowiec, Kościuszki 49</t>
  </si>
  <si>
    <t xml:space="preserve">CEGŁA CERAMICZNA, FUNDAMENTY KAMIEŃ NA ZAPRAWIE CEMENTOWEJ </t>
  </si>
  <si>
    <t xml:space="preserve">SKLEPIENIA CEGLANE NAD PIWNICAMI, KLEINA POZOSTAŁE </t>
  </si>
  <si>
    <t xml:space="preserve">KONSTRUKCJI DREWNIANEJ Z POKRYCIEM DACHÓWKI </t>
  </si>
  <si>
    <t>Hydranty, monitoring</t>
  </si>
  <si>
    <t>CEGŁA</t>
  </si>
  <si>
    <t>BETONOWE</t>
  </si>
  <si>
    <t>PŁASKI, PAPA</t>
  </si>
  <si>
    <t>remont-okien i dach 2010-2013, centralne ogrzewanie 2018 r.</t>
  </si>
  <si>
    <t xml:space="preserve">dostateczny </t>
  </si>
  <si>
    <t>15 zestawów komputerowych</t>
  </si>
  <si>
    <t xml:space="preserve">Serwer z oprogramowaniem </t>
  </si>
  <si>
    <t xml:space="preserve">Komputer- jednostka centralna </t>
  </si>
  <si>
    <t>Niszczarka Rexel Auto+</t>
  </si>
  <si>
    <t>kserokopiarka KYOCERA</t>
  </si>
  <si>
    <t>Projektor Vivitek DS262</t>
  </si>
  <si>
    <t xml:space="preserve">Przełącznik sieciowy </t>
  </si>
  <si>
    <t xml:space="preserve">20 zestawów komputerowych </t>
  </si>
  <si>
    <t>3 Projektory ViewSonic PA503S DLP</t>
  </si>
  <si>
    <t>2 Projektory LG PH510PG LED</t>
  </si>
  <si>
    <t>2 zestawy interaktywne z projektorem MyBoardBlack86</t>
  </si>
  <si>
    <t>Urządzenie wielofunkcyjne MEP Ecosys M2040dn</t>
  </si>
  <si>
    <t>20 LENOVO M800</t>
  </si>
  <si>
    <t xml:space="preserve">2 tablica interaktywna z projektorem i statywem </t>
  </si>
  <si>
    <t>kserokopiarka</t>
  </si>
  <si>
    <t>Projektor ViewSonic PA503S</t>
  </si>
  <si>
    <t xml:space="preserve">Komputer </t>
  </si>
  <si>
    <t>drukarka Kyocera M2635dn</t>
  </si>
  <si>
    <t xml:space="preserve">drukarka </t>
  </si>
  <si>
    <t>Komputer Asus PRIME</t>
  </si>
  <si>
    <t>drukarka do kart Dascom DC-2300 dwustronna</t>
  </si>
  <si>
    <t>2 Projektory ViewSonic PA503S SVGA 3800AL HDMI VGA</t>
  </si>
  <si>
    <t>Telefony stacjonarne Panasonic KX-TG2511</t>
  </si>
  <si>
    <t xml:space="preserve">14 laptopółw Lenovo </t>
  </si>
  <si>
    <t xml:space="preserve">10 laptopów IBM </t>
  </si>
  <si>
    <t xml:space="preserve">4 tablety </t>
  </si>
  <si>
    <t xml:space="preserve">6 laptopów ASUS E410Ma N4020 </t>
  </si>
  <si>
    <t>Laptop ASUS E410MA EK352T N5000</t>
  </si>
  <si>
    <t>Laptop ASUS P543MA-DM1166T</t>
  </si>
  <si>
    <t xml:space="preserve">25 Laptopów LenoVo </t>
  </si>
  <si>
    <t>Radioodtwarzacz SENCOR SPT3800</t>
  </si>
  <si>
    <t>Aparat fotograficzny</t>
  </si>
  <si>
    <t>7 Notebooków/Laptopów Lenovo V15 Ryzen</t>
  </si>
  <si>
    <t>2 Radiootwarzacz</t>
  </si>
  <si>
    <t>wizualizer Lumens</t>
  </si>
  <si>
    <t xml:space="preserve">2 wizulizery </t>
  </si>
  <si>
    <t xml:space="preserve">zestawy komputerowe z oprogramowaniem (20 szt.), </t>
  </si>
  <si>
    <t>zasilacz awaryjny</t>
  </si>
  <si>
    <t xml:space="preserve">urządzenia pneumatyczne - karabinki 5 szt. </t>
  </si>
  <si>
    <t xml:space="preserve">urządzenia pneumatyczne - pistolety 5 szt. </t>
  </si>
  <si>
    <t xml:space="preserve">wychwytacze śrutu (kulochwyty) 1 kpl. </t>
  </si>
  <si>
    <t xml:space="preserve">urządzenia do transportu tarcz (tarczociągi) 5 szt. </t>
  </si>
  <si>
    <t xml:space="preserve">urządzenia do podświetlania tarcz strzelniczych 5 szt. </t>
  </si>
  <si>
    <t>kompresor</t>
  </si>
  <si>
    <t xml:space="preserve">tarcza elektroniczna ESA-10 do strzelań z pistoletu lub karabinka pneumatycznego 14 szt. </t>
  </si>
  <si>
    <t>559011, 559019, 562920</t>
  </si>
  <si>
    <t xml:space="preserve">Budynek Bursy Szkolnej nr 1 w Wągrowcu </t>
  </si>
  <si>
    <t xml:space="preserve">zbiorowe zamieszkanie </t>
  </si>
  <si>
    <t xml:space="preserve">ul. Kcyńska 48, 62 – 100 Wągrowiec </t>
  </si>
  <si>
    <t xml:space="preserve">Bloczki z betonu komórkowego, ściany podłużne gazobeton oraz cegła kratówka </t>
  </si>
  <si>
    <t xml:space="preserve">gęstożebrowe typu D2 </t>
  </si>
  <si>
    <t xml:space="preserve">wentylowany z płyt korytkowych, pokryty papę </t>
  </si>
  <si>
    <t>system monitorowania obiektu, całodobowy monitoring zewnętrzny (monitoring w portierni),- gaśnice proszkowe 15,- hydranty wewnętrzne na kondygnacjach,- drzwi aluminiowe przeszklone – 2 szt - drzwi aluminiowe wypełnione – 1 szt- drzwi stalowe – 2 szt- zamki patentowe podwójne,- dozór pracowniczy całodobowy w dni robocze,- umowa o usługę ochrony w formie stałego monitorowania pomieszczeń administracyjnych (czujniki, urządzenie alarmowe)</t>
  </si>
  <si>
    <t xml:space="preserve">dobry </t>
  </si>
  <si>
    <t xml:space="preserve">częściowo oraz kanały do przeprowadzenia instalacji </t>
  </si>
  <si>
    <t xml:space="preserve">tak </t>
  </si>
  <si>
    <t xml:space="preserve">skaner CANON </t>
  </si>
  <si>
    <t xml:space="preserve">drukarka BROTHER </t>
  </si>
  <si>
    <t xml:space="preserve">kasa fiskalna </t>
  </si>
  <si>
    <t xml:space="preserve">laminator </t>
  </si>
  <si>
    <t xml:space="preserve">nagrywarka DVD </t>
  </si>
  <si>
    <t>monitor led 3 szt</t>
  </si>
  <si>
    <t>komputer DELL OPTIPLEX</t>
  </si>
  <si>
    <t xml:space="preserve">Notebook ASUS </t>
  </si>
  <si>
    <t>Kocioł gazowy BROTJE TYP SGB260E</t>
  </si>
  <si>
    <t>260 KW</t>
  </si>
  <si>
    <t xml:space="preserve">BROTJE HEIZUNG </t>
  </si>
  <si>
    <t>Budynek biurowy</t>
  </si>
  <si>
    <t>biura i gabinety poradni</t>
  </si>
  <si>
    <t xml:space="preserve">gaśnice: 1 szt. proszkowa 6 kg, 1 szt. - rodzaj AB, 1 szt. - rodzaj ABCD, 4 szt. 1 kg - proszkowe, 1 szt. 6 kg (proszkowe) 7 szt. GP, 2 szt. GPGZ proszkowe, drzwi zewnetrzne aluminiowe, drzwi zewnętrzne stalowe - częsciowo przeszklone, zamki patentowe (podwójne) - czujniki i urzadzenia alarmowe I piętro(korytarz), urządzenia alarmowe dźwiekowe, sygnalizator na zewnątrz budynku, powiadomienie do policji </t>
  </si>
  <si>
    <t>621-100 Wągrowiec, Wierzbowa 1</t>
  </si>
  <si>
    <t>płyta betonowa, Termomodernizacja budynku połączona z kompleksową wymianą okien i pieca gazowego - zakończenie XII/2013</t>
  </si>
  <si>
    <t>stropy żelbetonowe gęstożebrowe</t>
  </si>
  <si>
    <t xml:space="preserve">konstrukacja dachowa - stropodach, wentylowany, na płytach kanałowych, dach płaski , papa asfaltowa na lapiku+termozgrzewalna </t>
  </si>
  <si>
    <t>Termomodernizacja budynku połączona z kompleksową wymianą okien i pieca gazowego - zakończenie XII/2013, wartość 280.946,61  - Budowa windy w budynku XII 2014, wartość 198.571,44 '- 2015r. remont sali doświadczania świata i sali narad - 9.999,90  - 2016r. naprawa kotła gazowego 2.435,88  - 2017r. naprawa instalacji elekt. i grzewczej - 1.260,00 i naprawa i kalibracja piec c.o. - 831,48 - 2018r. - naprawa kanalizacji - 590,40, wymiana oświetlenia - 1.360,00 - 2019r. naprawa inst. elektr. i odgromowej - 3.075,00 - 2020r. - naprawa inst. elek. - 845,50, naprawa dźwigu - 462,48 - 2021r. - konserwacja dźwigu - 4.277,28 i konserwacja kotła c.o. - 709,71 - 2022r. - konserwacja dźwigu - 4.150,85, remont pomieszczeń w piwnicy po awarii - 10.086,00 - 2023r. - konserwacja i naprawa dźwigu - 5.393,55 i kalibracja kotła gazowego - 1.156,20 - 2024r. naprawa i konserwacja dźwigu - 6.803,18 i wymiana oświetlenia - 5.000,00</t>
  </si>
  <si>
    <t>stan dobry</t>
  </si>
  <si>
    <t>Urządzenie wielofunkcyjne atrament. BROTHER MFC-T910DW</t>
  </si>
  <si>
    <t>Drukarka – urządządz. wielofunkcyjne CANON PIXMA TS5150</t>
  </si>
  <si>
    <t xml:space="preserve">Centrala telefoniczna IPU 2/12 </t>
  </si>
  <si>
    <t>Klimatyzator ROTENSO U26 UKURA</t>
  </si>
  <si>
    <t>Drukarka laserowa Lexmark B2236DW</t>
  </si>
  <si>
    <t>Drukarka HPM402</t>
  </si>
  <si>
    <t>Niszczarka Fellowes</t>
  </si>
  <si>
    <t>Projektor multimedialny BENQ MW 535 LAMPOWY</t>
  </si>
  <si>
    <t>Laptop (notebook) Lenovo IDEAPAD  - 2 szt.</t>
  </si>
  <si>
    <t>Notebook Acer Aspire 5R-5-5020U - 2 szt.</t>
  </si>
  <si>
    <t>Aparat telefoniczny Samsung galaxy</t>
  </si>
  <si>
    <t>Notebook Expertbook Asus B1500CE</t>
  </si>
  <si>
    <t>Pętla indukcyjna</t>
  </si>
  <si>
    <t>8560Z, 8532B, 8532A, 5590Z</t>
  </si>
  <si>
    <t>sale lekcyjne</t>
  </si>
  <si>
    <t>1961</t>
  </si>
  <si>
    <t>Garaże 15 szt.+ 1 na autobus</t>
  </si>
  <si>
    <t>garażowanie samochodów</t>
  </si>
  <si>
    <t>1977/78</t>
  </si>
  <si>
    <t>pokoje mieszkalne, sale lekcyjne, ocieplenie pomieszczeń szkolnych oraz mieszkalnych z ciepłą wodą</t>
  </si>
  <si>
    <t>1971</t>
  </si>
  <si>
    <t>Budynek PNZ</t>
  </si>
  <si>
    <t>zajęcia praktyczne uczniów</t>
  </si>
  <si>
    <t>Wiata A-8</t>
  </si>
  <si>
    <t>zabezpieczenie przed wpływami atosferycznymi na maszyny i sprzęt</t>
  </si>
  <si>
    <t>1982</t>
  </si>
  <si>
    <t>Koźlarnia+garaże</t>
  </si>
  <si>
    <t>pomieszczenia inwentarskie, garaże</t>
  </si>
  <si>
    <t>1995</t>
  </si>
  <si>
    <t xml:space="preserve">hala sportowa   </t>
  </si>
  <si>
    <t>sportowo-widowiskowa</t>
  </si>
  <si>
    <t>2006</t>
  </si>
  <si>
    <t>Przepompownia ścieków</t>
  </si>
  <si>
    <t>kanalizacyjne</t>
  </si>
  <si>
    <t>2002</t>
  </si>
  <si>
    <t>Boisko piłkarskie i wielofunkcyjne</t>
  </si>
  <si>
    <t>sportowe</t>
  </si>
  <si>
    <t xml:space="preserve">Monitoring wizyjny wewnątrz i na zewnątrz budynku,pomieszczenie sekretariatu parter - kraty w oknach; pracownia komp. (I pięto) - kraty w oknach,  pracownia językowa (I piętro) – kraty w oknach, , do budynku szkoły są trzy wejścia, dwa wejścia z podwójnymi drzwiami - zamki patentowe i na klucz zwykły - 7 sztuk. W budynku szkoły - gaśnice, na każdym poziomie hydrant  </t>
  </si>
  <si>
    <t>z bloczków żwirobetonowych M-4 i M-6</t>
  </si>
  <si>
    <t>z płyt kanałowych, DMM oraz stropodach z płyt żebrowych</t>
  </si>
  <si>
    <t>dach dwuspadowy kryty 2x papą na lepiku na gorąco na podłożu betonowym</t>
  </si>
  <si>
    <t xml:space="preserve"> Pomieszczenia zabezpieczone drzwiami metalowymi lub drewnianymi zamykanymi na kłódkę </t>
  </si>
  <si>
    <t>z cegły</t>
  </si>
  <si>
    <t>strop nad parterem z płyt kanałowych na wieńcach</t>
  </si>
  <si>
    <t>stropodach z żebrowych na wieńcach, jednospadowy, kryty papą</t>
  </si>
  <si>
    <t>Monitoring wizyjny wewnątrz budynku. W budynku znajdują się gaśnice proszkowe oraz 9 hydrantów (po dwa na każdym poziomie). Do budynku są 4 wejścia (jedno wejście z podwójnymi drzwiami - zamki patentowe i na klucz zwykły - 6 sztuk). W pomieszczeniach księgowości i kasy - kraty w oknach i w drzwiach</t>
  </si>
  <si>
    <t>z pełnej cegły, bloków betonowych M2 i M-4</t>
  </si>
  <si>
    <t xml:space="preserve">strop z płyt kanałowych, stropodach z płyt dachowych na ściankach ażurowych z cegły dziurawki </t>
  </si>
  <si>
    <t>pokryty 2xpapą na lepiku na gorąco na podłożu betonowym</t>
  </si>
  <si>
    <t>Pomieszczenia - hale napraw zabezpieczone drzwiami metalowymi zamykane od wewnątrz; do budynku są trzy wejścia zabezpieczone drzwiami drewnianymi i metalowymi zamykane na zamki zwykłe i patentowe (drzwi metalowe zamykane na kłódkę od wewnątrz). W budynku znajdują się gaśnice.</t>
  </si>
  <si>
    <t>z bloczków żwirobetonowych</t>
  </si>
  <si>
    <t>stropodach z płyt żebrowanych żelbetonowych</t>
  </si>
  <si>
    <t>pokryty 2xpapa na lepiku na gorąco</t>
  </si>
  <si>
    <t xml:space="preserve"> Maszyny znajdujące się pod wiatą ogrodzone sa siatką </t>
  </si>
  <si>
    <t>siatka</t>
  </si>
  <si>
    <t>wiązania metalowe, dwuspadowy oparty na słupkach żelbetowych</t>
  </si>
  <si>
    <t>eternit falisty wysoka fala</t>
  </si>
  <si>
    <t xml:space="preserve"> Pomieszczenia zabezpieczone drzwiami drewnianymi lub metalowymi zamykanymi na kłódkę </t>
  </si>
  <si>
    <t>z cegły pełnej</t>
  </si>
  <si>
    <t xml:space="preserve">strop nad parterem z płyt kanałowych,stropodach z płyt korytkowych, </t>
  </si>
  <si>
    <t>jednospadowy kryty papą</t>
  </si>
  <si>
    <t xml:space="preserve"> Monitoring wizyjny wewnątrz i na zewnątrz hali, do budynku są dwa wejścia z podwójnymi drzwiami, gaśnice i 2 hydranty </t>
  </si>
  <si>
    <t>jednonawowy o słupach żelbetowych, monolitycznych stężonych wieńcami i usztywnionych ścianami z bloczków gazobetonowych</t>
  </si>
  <si>
    <t>kratownice stalowe</t>
  </si>
  <si>
    <t>konstrukcja z kratownic stalowych pokryty płytami z blach trapezowych stalowych ocynkowanych mocowanymi do kratownic stalowych poprzez płatwie stalowe</t>
  </si>
  <si>
    <t xml:space="preserve">Monitoring wizyjny, ogrodzenie boiska panelami systemowymi, prostymi typ 2D o wysokości 4 m, brama i  furtki zamyjane na klucz, </t>
  </si>
  <si>
    <t>2005 r. termomodernizacja (wymiana okien, ocieplenie)-wartość wliczona w wartość budynku</t>
  </si>
  <si>
    <t>częściowo podpiwniczony</t>
  </si>
  <si>
    <t>parter+ poddasze użytkowe</t>
  </si>
  <si>
    <t xml:space="preserve">2005 r. termomodernizacja (wymiana okien, ocieplenie)-wartość wliczona w wartość budynku,                            2011 r. - wymiana ogrzewania z olejowego na gazaowe -wartość wliczona w wartość budynku </t>
  </si>
  <si>
    <t>powierzchnia zabudowy boisk: nawierzchnia z trawy syntetycznej 1458,0 m2, nawierzchnia poliuretanowa 892,0 m2, powierzchnia terenów utwardzonych kostką brukową 338,0 m2, powierzchnia z piasku (zeskocznia) 19,25 m2,</t>
  </si>
  <si>
    <t>Monitor</t>
  </si>
  <si>
    <t>Komputer stacjonarny ASUS</t>
  </si>
  <si>
    <t>Komputer stacjonarny Lenovo</t>
  </si>
  <si>
    <t>Komputer i3 8100</t>
  </si>
  <si>
    <t>Komputer Lenovo Ideacentre</t>
  </si>
  <si>
    <t xml:space="preserve">Dysk zewnętrzny    </t>
  </si>
  <si>
    <t xml:space="preserve">Laptop Lenovo   </t>
  </si>
  <si>
    <t>Zasilacz awaryjny</t>
  </si>
  <si>
    <t xml:space="preserve">Urządzenie wielofunkcyjne HP LaserJet Pro </t>
  </si>
  <si>
    <t>Laptop DELL INSPIRON 15</t>
  </si>
  <si>
    <t>Router Tenda</t>
  </si>
  <si>
    <t>Laptopy ASUS 7 szt.</t>
  </si>
  <si>
    <t>Laptopy Lenovo 25 szt.</t>
  </si>
  <si>
    <t xml:space="preserve">Laptop ASUS </t>
  </si>
  <si>
    <t>Projektor Epson EB-W51</t>
  </si>
  <si>
    <t>Switch POE BCS</t>
  </si>
  <si>
    <t xml:space="preserve">Dysk zewnętrzny   </t>
  </si>
  <si>
    <t>Laptop ECCOPC Notebook 15, 32 szt</t>
  </si>
  <si>
    <t>Projektor OPTOMA DW322DLP</t>
  </si>
  <si>
    <t>Projektor Acer X1629HK</t>
  </si>
  <si>
    <t>Radio Eltra</t>
  </si>
  <si>
    <t>Projektor ACER X1529HK 2szt</t>
  </si>
  <si>
    <t>Drukarka HP LaserJet ProM404dw</t>
  </si>
  <si>
    <t>Urządzenie wielofunkcyjne HP Neversto1200w</t>
  </si>
  <si>
    <t>Fotopułapka HC-BG310</t>
  </si>
  <si>
    <t>Głośnik mobilny JBL Flip zielony</t>
  </si>
  <si>
    <t>Tablet graficzny Wacam CTL-6100k</t>
  </si>
  <si>
    <t>Głośnik mobilny JBL Flip czarny</t>
  </si>
  <si>
    <t>Głośnik mobilny JBL Charge niebieski</t>
  </si>
  <si>
    <t>Mikrofon</t>
  </si>
  <si>
    <t xml:space="preserve">Telefon komórkowy </t>
  </si>
  <si>
    <t>Radioodtwarzacz Philips</t>
  </si>
  <si>
    <t>Kamera IP Dahua 2 szt</t>
  </si>
  <si>
    <t>Kamera IP TPC 1 szt</t>
  </si>
  <si>
    <t>Kamera zewnętrzna 1 szt</t>
  </si>
  <si>
    <t>Drukarka HP Laser Jet</t>
  </si>
  <si>
    <t>Dysk pamieci, jako zabezp.zbiorów informatycznych</t>
  </si>
  <si>
    <t>Urządzenie wielofunkcyjne HP PRO</t>
  </si>
  <si>
    <t>Kserokopiarka Olivetti D-Copia (PZ)</t>
  </si>
  <si>
    <t>Kserokopiarka Olivetti D-Copia (PC)</t>
  </si>
  <si>
    <t>Drukarka Brother HL-L2312D</t>
  </si>
  <si>
    <t>Urządzenie wielofunkcyjne laserowe Brother DCP-L255DN</t>
  </si>
  <si>
    <t xml:space="preserve">Komputer stacjonarny (jedn.centr.Dell Vostro + Monitor) </t>
  </si>
  <si>
    <t>Komputer stacjonarny (jedn.centr.HP)</t>
  </si>
  <si>
    <t>Drukarka</t>
  </si>
  <si>
    <t>laptop Dell Vostro + UPS  (PZ)</t>
  </si>
  <si>
    <t>laptop szt 2 (cena jednostk.2 799,00; PZ)</t>
  </si>
  <si>
    <t>laptop ACER Aspire3 (PC)</t>
  </si>
  <si>
    <t>Port sieciowy</t>
  </si>
  <si>
    <t>laptop DELL (PC)</t>
  </si>
  <si>
    <t>laptop Lenovo V15 (PZ)</t>
  </si>
  <si>
    <t>Translator VASCO</t>
  </si>
  <si>
    <t>petla indukcyjna</t>
  </si>
  <si>
    <t>brak danych</t>
  </si>
  <si>
    <t>Lupa</t>
  </si>
  <si>
    <t>Laptop</t>
  </si>
  <si>
    <t xml:space="preserve">laptop Lenovo </t>
  </si>
  <si>
    <t>Niszczarka HSM</t>
  </si>
  <si>
    <t>62-100 Wągrowiec ul. Wierzbowa 1</t>
  </si>
  <si>
    <t>gaśnice- sztuk 3; system monitoringu ciąg korytarzowy; szafki kodowane na klucze - szt 4</t>
  </si>
  <si>
    <t>Mieszkanie Treningowe, ul. Klasztorna 17/1 i 17/2, 62-100 Wągrowiec</t>
  </si>
  <si>
    <t>Hostel Antoniewo, Antoniewo, 62-085 Skoki</t>
  </si>
  <si>
    <t>PZON, ul. Kcyńska 48, 62-100 Wągrowiec</t>
  </si>
  <si>
    <t>gaśnice - sztuk 1</t>
  </si>
  <si>
    <t>Szkoła</t>
  </si>
  <si>
    <t>nauczanie i wychowywanie uczniów</t>
  </si>
  <si>
    <t xml:space="preserve">domek drewniny </t>
  </si>
  <si>
    <t>rekreacja uczniów</t>
  </si>
  <si>
    <t xml:space="preserve">monitoring obiektu (system sygnalizacji włamania) - profesjonalna firma (HUNTERS), gaśnice szt. 7, zewnętrzny wyłącznik zasilania w energię elektryczną, monitoring wizualny </t>
  </si>
  <si>
    <t>ul. Janowiecka 22, 62-100 Wągrowiec</t>
  </si>
  <si>
    <t>cegła</t>
  </si>
  <si>
    <t>drewno</t>
  </si>
  <si>
    <t>papa/dachówka</t>
  </si>
  <si>
    <t>działki NAD NIELBĄ 62-100 Wągrowiec</t>
  </si>
  <si>
    <t xml:space="preserve"> bardzo dobry</t>
  </si>
  <si>
    <t>Monitor interaktywny SAMSUNG QB65H</t>
  </si>
  <si>
    <t xml:space="preserve">komputer z oprogramowaniem </t>
  </si>
  <si>
    <t>urzadzenie  wielofunkcyjne Ecosys L14150</t>
  </si>
  <si>
    <t>urzadzenie  wielofunkcyjneKYOCERA Ecosys M 2040dn</t>
  </si>
  <si>
    <t>drukark 3d</t>
  </si>
  <si>
    <t>kserokopiarka  KYOCERA ECOSYS M6230 cind</t>
  </si>
  <si>
    <t>SYGNIS EDU Lab</t>
  </si>
  <si>
    <t>Be Greo</t>
  </si>
  <si>
    <t xml:space="preserve">tablica interaktywna AVTEK TT </t>
  </si>
  <si>
    <t>projektor do tablicy ACER S1286H</t>
  </si>
  <si>
    <t>interaktywna podłoga FonFloor Edu</t>
  </si>
  <si>
    <t>Monitor interaktywny  AVTEK Touchscreen TS t Mate 75</t>
  </si>
  <si>
    <t>Notebook HP 250 G6</t>
  </si>
  <si>
    <t>projektor Viewsonic</t>
  </si>
  <si>
    <t>Laptop Lenovo C340</t>
  </si>
  <si>
    <t>laptop HP</t>
  </si>
  <si>
    <t>drukarka  KYOCERA</t>
  </si>
  <si>
    <t>laptop asus X515Ja-BQ2110oT</t>
  </si>
  <si>
    <t xml:space="preserve">telewizir PHILIPS LED </t>
  </si>
  <si>
    <t>laptop ACER Chromebook Spin 512</t>
  </si>
  <si>
    <t xml:space="preserve">aparat fotograficzny </t>
  </si>
  <si>
    <t>laptop - notebook  D1502IA</t>
  </si>
  <si>
    <t>laptop - notebook   X515JA</t>
  </si>
  <si>
    <t>laptop - notebook X 515EA-B</t>
  </si>
  <si>
    <t>translator  V-4</t>
  </si>
  <si>
    <t>laptop Acer NB</t>
  </si>
  <si>
    <t xml:space="preserve">mikser audio </t>
  </si>
  <si>
    <t xml:space="preserve">mikrofony </t>
  </si>
  <si>
    <t>kolumny  aktywne RCF</t>
  </si>
  <si>
    <t xml:space="preserve">smartfon Motorola Moto </t>
  </si>
  <si>
    <t>laptop lenovo 15 GB</t>
  </si>
  <si>
    <t xml:space="preserve">tablet </t>
  </si>
  <si>
    <t>monitoring wizualny szkoły</t>
  </si>
  <si>
    <t>mienie będące w posiadaniu (użytkowane) na podstawie umów najmu, dzierżawy, użytkowania, leasingu lub umów pokrewnych</t>
  </si>
  <si>
    <t>Kocioł WGB 70 H (C.O.)</t>
  </si>
  <si>
    <t xml:space="preserve">centrala telefoniczna </t>
  </si>
  <si>
    <t>CCT-1668 S</t>
  </si>
  <si>
    <t>230V/AC/50Hz/315mA</t>
  </si>
  <si>
    <t>SLICAN</t>
  </si>
  <si>
    <t xml:space="preserve">ul. Kcyńska 48 62-100 Wagrowiec </t>
  </si>
  <si>
    <t>monitoring obiektu - system sygnalizacji włamania (profesjonalna firma HUNTERS), gaśnice szt. 15, hydranty szt.1</t>
  </si>
  <si>
    <t xml:space="preserve"> ul. Janowiecka 22 , 62-100 Wągrowiec </t>
  </si>
  <si>
    <t>monitoring obiektu - system sygnalizacji włamania (profesjonalna firma HUNTERS),  monitoring wizualny, gaśnice szt. 7</t>
  </si>
  <si>
    <t>BUDYNEK PAŁACU</t>
  </si>
  <si>
    <t>budynek administracja, kuchnia, kotłownia, ogrodzenia, podnośnik,   brama wjazdowa</t>
  </si>
  <si>
    <t>OFICYNA NR 1</t>
  </si>
  <si>
    <t>budynek przeznaczony dla osób wymagających opieki, winda</t>
  </si>
  <si>
    <t>OFICYNA NR 2</t>
  </si>
  <si>
    <t>BUDYNEK GOSPODARCZY</t>
  </si>
  <si>
    <t xml:space="preserve">budynek przeznaczony jako pralnia, magazyny </t>
  </si>
  <si>
    <t>GARAŻE</t>
  </si>
  <si>
    <t>budynek przeznaczony jako garaże, magazyny</t>
  </si>
  <si>
    <t>hydrant,gasnice,kraty we wszystkich pomieszczeniach w przyziemiu,                   3 pary drzwi, po 2 zamki,monitoring</t>
  </si>
  <si>
    <t>ściany budynku murowane z cegły pełnej ceramicznej</t>
  </si>
  <si>
    <t>ciężkie żelbetowe spoczywajace na ścianach i podciągach żelbetowych, stalowych</t>
  </si>
  <si>
    <t>konstrukcja drewniana,pokryty dachówką ceramiczna, rynny i rury spustowe ocynkowane</t>
  </si>
  <si>
    <t>gaśnice, 2 pary drzwi po 2 zamki,         nadzór całodobowy,monitoring</t>
  </si>
  <si>
    <t xml:space="preserve">gaśnice, 2 pary drzwi po 2 zamki,         nadzór całodobowy, monitoring </t>
  </si>
  <si>
    <t>gaśnice, 6 par drzwi po 2 zamki</t>
  </si>
  <si>
    <t>ściany budynku murowane z cegły wap.cem., ceramicznej</t>
  </si>
  <si>
    <t>ciężkie żelbetowe spoczywajace na ścianach i podciągach żelbetowych, stalow</t>
  </si>
  <si>
    <t>stropodach wentylowany pokryty papą asfaltową, obróbki blacharskie z blachy ocynkowanej</t>
  </si>
  <si>
    <t>gaśnice, 4 pary drzwi po 1 kłódce</t>
  </si>
  <si>
    <t>ściany budynku murowane z cegły wap.-cem., ceramicznej</t>
  </si>
  <si>
    <t>stropodach żelbetowy pokryty papą asfaltową, obróbki blacharskie z blachy ocynkowanej</t>
  </si>
  <si>
    <t>KSEROKOPIARKA KYOCERA ECOSYS M 4125</t>
  </si>
  <si>
    <t>KSEROKOPIARKA KYOCERA ECOSYS</t>
  </si>
  <si>
    <t>KOMPUTER DELL SFF 15-8500</t>
  </si>
  <si>
    <t xml:space="preserve">KOMPUTER DELL 7050 </t>
  </si>
  <si>
    <t>KOMPUTER DELL I5/ 16GB RAM/512GB</t>
  </si>
  <si>
    <t xml:space="preserve">CENTRALA TELEFINICZNA SLICAN IPM-032 </t>
  </si>
  <si>
    <t xml:space="preserve">KOMPUTER DELL </t>
  </si>
  <si>
    <t>TABLET SAMSUNG GALAXY TAB A 10.1 7510 WIFI</t>
  </si>
  <si>
    <t>LAPTOP DELL 3520</t>
  </si>
  <si>
    <t>KOCIOŁ GT 330 Z PALNIKIEM</t>
  </si>
  <si>
    <t>0006281362/1</t>
  </si>
  <si>
    <t>157,3KW</t>
  </si>
  <si>
    <t xml:space="preserve">DE DIETRICH </t>
  </si>
  <si>
    <t>0006281362/2</t>
  </si>
  <si>
    <t>DOM POMOCY SPOŁECZNEJ SREBRNA GÓRA 62, 62 - 120 WAPNO</t>
  </si>
  <si>
    <t>7 457 994,09</t>
  </si>
  <si>
    <t>85202</t>
  </si>
  <si>
    <r>
      <t xml:space="preserve">Internat z kotłownią
</t>
    </r>
    <r>
      <rPr>
        <b/>
        <sz val="11"/>
        <rFont val="Arial"/>
        <family val="2"/>
        <charset val="238"/>
      </rPr>
      <t>(w tym solary)</t>
    </r>
  </si>
  <si>
    <t>Budynek internacki nr 1</t>
  </si>
  <si>
    <t>zbiorowe zamieszkanie</t>
  </si>
  <si>
    <t>ok. 1915</t>
  </si>
  <si>
    <t>Budynek internacki nr 2</t>
  </si>
  <si>
    <t>Budynek internacki nr 3</t>
  </si>
  <si>
    <t>Budynek szkolno-administracyjny</t>
  </si>
  <si>
    <t>edukacja, obsługa Ośrodka, mieszkanie</t>
  </si>
  <si>
    <t>Budynek gospodarczy - kuchnia</t>
  </si>
  <si>
    <t>obsługa internatu, mieszkania</t>
  </si>
  <si>
    <t>Budynek - stolarnia</t>
  </si>
  <si>
    <t xml:space="preserve">obsługa Ośrodka </t>
  </si>
  <si>
    <t>Budynek gospodarczy - dawna oczyszczalnia</t>
  </si>
  <si>
    <t>obsługa Ośrodka</t>
  </si>
  <si>
    <t>Sala gimnastyczna</t>
  </si>
  <si>
    <t>edukacja, sport</t>
  </si>
  <si>
    <t>gaśnice, dozór całodobowy</t>
  </si>
  <si>
    <t>żelbet</t>
  </si>
  <si>
    <t>dachówka, konstrukcja drewniana</t>
  </si>
  <si>
    <t>gaśnice, czujnik, dozór całodobowy</t>
  </si>
  <si>
    <t>papa, konstrukcja drewniana</t>
  </si>
  <si>
    <t>płyta dachowa</t>
  </si>
  <si>
    <t>dachówka, konstrukcja stalowo-drewniana</t>
  </si>
  <si>
    <t>blachodachówka, konstrukcja stalowa</t>
  </si>
  <si>
    <t>Modernizacja-przyłącze gazowe - 47.508,04 - 31.10.2012r.              Wymiana kotłów na kondensacyjny 85.000,97 - 15.12.2017                        140.500,00 - 29.12.2020                          Renowacja podłogi z desek-                 grupa VIII - 13.910,40zł, 23.07.2024r.</t>
  </si>
  <si>
    <t>wymiana instalacji elektrycznej -grupa IV - 22.632,00zł- 16.02.2023r.</t>
  </si>
  <si>
    <t>Modernizacja-przyłącze gazowe - 52.527,36 - 31.10.2012r.                   Wymiana kotła na kondensacyjny 95.987,89 - 30.11.2018                       Wymiana kotła na kondensacyjny 150.000zł - 24.03.2022r.                          Wymiana instalacji elektrycznej -grupa V - 38.991,00 zł 31.10.2024r.</t>
  </si>
  <si>
    <t xml:space="preserve">modernizacja-przyłącze gazowe - 44.258,11 - 31.10.2012r.                   </t>
  </si>
  <si>
    <t>Remont stolarni w celu uruchomienia warsztatów praktycznej nauki zawodu stolarza 18.03.2022 - 63,520,04zł</t>
  </si>
  <si>
    <t>Remont przyziemia Sali gimnastycznej w celu uruchomienia warsztatów praktycznej nauki zawodu kucharza 18.03.2022- 19,980,85 zł</t>
  </si>
  <si>
    <t>DRUKARKA BROTHER J3530DW</t>
  </si>
  <si>
    <t>DRUKARKA KYOCERA ECOSYSY p3055</t>
  </si>
  <si>
    <t>DRUKARKA KOLOROWA OKI C532dn</t>
  </si>
  <si>
    <t>TELEWIZOR</t>
  </si>
  <si>
    <t>SWITCH TP-LINK 16p</t>
  </si>
  <si>
    <t>TELEWIZOR PHILIPS LED58</t>
  </si>
  <si>
    <t>TELEWIZOR SHARP LED 42</t>
  </si>
  <si>
    <t>TUNERY TV WIWA H265 (4SZT.)</t>
  </si>
  <si>
    <t>TELEWIZOR LD SAMSUNG</t>
  </si>
  <si>
    <t>ROUTER TP-LINK ARCHER</t>
  </si>
  <si>
    <t>TELEWIZOR PANASONIC LED TX55</t>
  </si>
  <si>
    <t>TELEWIZOR TCL 50P725</t>
  </si>
  <si>
    <t>AKUMULATOR DO INTERNETU</t>
  </si>
  <si>
    <t>APARAT FOTOGRAFICZNY(2SZT.)</t>
  </si>
  <si>
    <t>NOTEBOOK HP (2SZT.)</t>
  </si>
  <si>
    <t>TABLET BLOW (50SZT.)</t>
  </si>
  <si>
    <t>gaśnice, czujniki i urządzenia alarmowe, monitoring, dozór pracowniczy całodobowy</t>
  </si>
  <si>
    <t>4. Młodzieżowy Ośrodek Wychowawczy im. Janusza Korczaka  w Antoniewie</t>
  </si>
  <si>
    <t>Urządzenie wielofunkcyjne Epson Ecotank L3560</t>
  </si>
  <si>
    <t>Mikser dźwięku Soundcroft Signature 12</t>
  </si>
  <si>
    <t>Projektor INFOCUS</t>
  </si>
  <si>
    <t>Mikrofon Shure 4 zestawy</t>
  </si>
  <si>
    <t>Budynek magazynowy; ul.Kościuszki 49 (hangar); 62-100 Wągrowiec</t>
  </si>
  <si>
    <t>Zestaw komputerowy Vostro</t>
  </si>
  <si>
    <t>Zestaw komputerowy Dell Vostro</t>
  </si>
  <si>
    <t>laptop z oprogramowaniem</t>
  </si>
  <si>
    <t>62-100 Wągrowiec, ul. Kościuszki 49, ZSP NR 2 w Wągrowcu</t>
  </si>
  <si>
    <t>gaśnice, koce gaśnicze, alarmy</t>
  </si>
  <si>
    <t>kserokopiarka Ricoh</t>
  </si>
  <si>
    <t>komputer</t>
  </si>
  <si>
    <t>komputer Dell</t>
  </si>
  <si>
    <r>
      <t xml:space="preserve">nazwa środka trwałego oraz informacja, czy urządzenie zainstalowane jest </t>
    </r>
    <r>
      <rPr>
        <b/>
        <u/>
        <sz val="10"/>
        <rFont val="Arial"/>
        <family val="2"/>
      </rPr>
      <t>wewnątrz budynku</t>
    </r>
    <r>
      <rPr>
        <b/>
        <sz val="10"/>
        <rFont val="Arial"/>
        <family val="2"/>
      </rPr>
      <t xml:space="preserve">, czy </t>
    </r>
    <r>
      <rPr>
        <b/>
        <u/>
        <sz val="10"/>
        <rFont val="Arial"/>
        <family val="2"/>
      </rPr>
      <t>na zewnątrz</t>
    </r>
  </si>
  <si>
    <t>Placówka Opiekuńczo- Wychowawcza ul.Kcyńska 48</t>
  </si>
  <si>
    <t>monitoring - umowa</t>
  </si>
  <si>
    <r>
      <rPr>
        <b/>
        <u/>
        <sz val="10"/>
        <rFont val="Arial"/>
        <family val="2"/>
        <charset val="238"/>
      </rPr>
      <t>W tym</t>
    </r>
    <r>
      <rPr>
        <b/>
        <sz val="10"/>
        <rFont val="Arial"/>
        <family val="2"/>
        <charset val="238"/>
      </rPr>
      <t xml:space="preserve"> zbiory bibioteczne</t>
    </r>
  </si>
  <si>
    <r>
      <rPr>
        <b/>
        <sz val="10"/>
        <rFont val="Arial"/>
        <family val="2"/>
        <charset val="238"/>
      </rPr>
      <t>w tym:</t>
    </r>
    <r>
      <rPr>
        <sz val="10"/>
        <rFont val="Arial"/>
        <family val="2"/>
        <charset val="238"/>
      </rPr>
      <t xml:space="preserve">
namiot expressowy (kwatermistrzowski) - wartość 3 475,79 zł
namiot - wartość 4 633,56 zł</t>
    </r>
  </si>
  <si>
    <r>
      <rPr>
        <b/>
        <sz val="10"/>
        <rFont val="Arial"/>
        <family val="2"/>
        <charset val="238"/>
      </rPr>
      <t xml:space="preserve">w tym:
</t>
    </r>
    <r>
      <rPr>
        <sz val="10"/>
        <rFont val="Arial"/>
        <family val="2"/>
        <charset val="238"/>
      </rPr>
      <t>namiot reklamowy - wartość - 3 067,01 zł</t>
    </r>
  </si>
  <si>
    <r>
      <rPr>
        <b/>
        <sz val="10"/>
        <rFont val="Arial"/>
        <family val="2"/>
        <charset val="238"/>
      </rPr>
      <t>w tym mienie zabytkowe:</t>
    </r>
    <r>
      <rPr>
        <sz val="10"/>
        <rFont val="Arial"/>
        <family val="2"/>
        <charset val="238"/>
      </rPr>
      <t xml:space="preserve">
fortepian Bechstein z 1895 r. - wartość 25 000,00 zł; zabytkowe lustro z końca XIX wieku - wartość 67 000,00,00 zł</t>
    </r>
  </si>
  <si>
    <r>
      <rPr>
        <b/>
        <sz val="10"/>
        <rFont val="Arial"/>
        <family val="2"/>
        <charset val="238"/>
      </rPr>
      <t>w tym:</t>
    </r>
    <r>
      <rPr>
        <sz val="10"/>
        <rFont val="Arial"/>
        <family val="2"/>
        <charset val="238"/>
      </rPr>
      <t xml:space="preserve">
2 namioty plenerowy o wartości 8 890,00 zł i 3 499,35 zł</t>
    </r>
  </si>
  <si>
    <t>Monitory i komputery</t>
  </si>
  <si>
    <t>Zasilacze UPS 5 szt.</t>
  </si>
  <si>
    <t>Telewizor Smart</t>
  </si>
  <si>
    <t>Telewizory Manta 5 szt.</t>
  </si>
  <si>
    <t>Kopiarka Konica-Minolta</t>
  </si>
  <si>
    <t>Telewizor Samsung</t>
  </si>
  <si>
    <t>Dysk SSD</t>
  </si>
  <si>
    <t>Telewizor Thomson</t>
  </si>
  <si>
    <t>Klimatyzator</t>
  </si>
  <si>
    <t>Rzutnik</t>
  </si>
  <si>
    <t>Podnośnik Typ EE-F9M</t>
  </si>
  <si>
    <t>Laptop przenośny Lenovo</t>
  </si>
  <si>
    <t>Laptopy Notebook (nagrywarka DVD, kamera z mikrofonem)</t>
  </si>
  <si>
    <t>Laptop DELL</t>
  </si>
  <si>
    <t>Laptop HP Pavilion</t>
  </si>
  <si>
    <t>Czytniki e-book</t>
  </si>
  <si>
    <t>Laptop ASUS</t>
  </si>
  <si>
    <t>Czytniki e-book 2szt.</t>
  </si>
  <si>
    <t>Atramentowe urządzenie "3w1" Brother</t>
  </si>
  <si>
    <t>Ekran z urządzeniem do ustawiania świateł</t>
  </si>
  <si>
    <t>Rejestrator kamer</t>
  </si>
  <si>
    <t>ul. W. Młodych 35 d, 62-130 Gołańcz- lokal użytkowany na podstawie umowy użyczenia od Zespołu Szkół im. Karola Libeta w Gołańczy</t>
  </si>
  <si>
    <t>gaśnice,czujniki i urządzenia alarmowe, alarmy, dozór (pracowniczy, całodobowy)</t>
  </si>
  <si>
    <t>stare skrzydło - tak, nowe skrzydło - nie</t>
  </si>
  <si>
    <t>Srebrna Góra 62,  62 - 120 Wapno</t>
  </si>
  <si>
    <t>odtworzeniowa</t>
  </si>
  <si>
    <t>wartość</t>
  </si>
  <si>
    <t>budynek adm. gospodarczy</t>
  </si>
  <si>
    <t>księgowa brutto</t>
  </si>
  <si>
    <t>Strzelnica sportowa</t>
  </si>
  <si>
    <t>DRON - 1 SZT DJI Mini 2 Fly More Combo( Mavic Mini 2 FMC) - waga 249 gramów</t>
  </si>
  <si>
    <t>Telefony Panasonic</t>
  </si>
  <si>
    <t>Telewizor Toschiba</t>
  </si>
  <si>
    <t>3. Specjalny Ośrodek Szkolno Wychowawczy im. Janusza Korczaka  w Wągrowcu</t>
  </si>
  <si>
    <t>5. Ognisko Pracy Pozaszkolnej w Wągrowcu</t>
  </si>
  <si>
    <t>6. Powiatowa Biblioteka Publiczna w Wągrowcu</t>
  </si>
  <si>
    <t>7. Placówka Opiekuńczo-Wychowawcza w Wągrowcu</t>
  </si>
  <si>
    <t>8. Młodzieżowy Ośrodek Socjoterapii w Gołańczy</t>
  </si>
  <si>
    <t>b/d</t>
  </si>
  <si>
    <t>47748,2269624,46</t>
  </si>
  <si>
    <r>
      <rPr>
        <b/>
        <sz val="10"/>
        <rFont val="Arial"/>
        <family val="2"/>
        <charset val="238"/>
      </rPr>
      <t xml:space="preserve">w tym:
</t>
    </r>
    <r>
      <rPr>
        <sz val="10"/>
        <rFont val="Arial"/>
        <family val="2"/>
        <charset val="238"/>
      </rPr>
      <t>kolektory o wartości 356 401,32 zł</t>
    </r>
  </si>
  <si>
    <t>odtworzeniowa*</t>
  </si>
  <si>
    <t>łącznik - zaplecze socjalne do boiska z pokryciem namiotowym</t>
  </si>
  <si>
    <t>murowana-</t>
  </si>
  <si>
    <t>betonowe- GOTOWE</t>
  </si>
  <si>
    <t>BRAK</t>
  </si>
  <si>
    <t>Przepompownia ścieków i kanaliz. zewnetrzna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</si>
</sst>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zł&quot;;[Red]\-#,##0.00\ &quot;zł&quot;"/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\ #,##0.00&quot; zł &quot;;\-#,##0.00&quot; zł &quot;;&quot; -&quot;#&quot; zł &quot;;@\ "/>
    <numFmt numFmtId="167" formatCode="_-* #,##0.00&quot; zł&quot;_-;\-* #,##0.00&quot; zł&quot;_-;_-* \-??&quot; zł&quot;_-;_-@_-"/>
    <numFmt numFmtId="168" formatCode="_-* #,##0\ [$zł-415]_-;\-* #,##0\ [$zł-415]_-;_-* &quot;-&quot;??\ [$zł-415]_-;_-@_-"/>
    <numFmt numFmtId="169" formatCode="#,##0.00&quot; zł &quot;;\-#,##0.00&quot; zł &quot;;&quot; -&quot;#&quot; zł &quot;;@\ "/>
    <numFmt numFmtId="170" formatCode="#,###.00"/>
  </numFmts>
  <fonts count="4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charset val="238"/>
    </font>
    <font>
      <b/>
      <sz val="10"/>
      <color indexed="6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rgb="FFFF0000"/>
      <name val="Arial"/>
      <family val="2"/>
      <charset val="238"/>
    </font>
    <font>
      <sz val="11"/>
      <color indexed="10"/>
      <name val="Arial"/>
      <family val="2"/>
      <charset val="238"/>
    </font>
    <font>
      <sz val="11"/>
      <name val="Arial"/>
      <family val="2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name val="Arial"/>
      <family val="2"/>
      <charset val="238"/>
    </font>
    <font>
      <u/>
      <sz val="10"/>
      <color indexed="12"/>
      <name val="Arial"/>
      <family val="2"/>
      <charset val="238"/>
    </font>
    <font>
      <sz val="9"/>
      <name val="Arial"/>
      <family val="2"/>
      <charset val="238"/>
    </font>
    <font>
      <u/>
      <sz val="10"/>
      <color rgb="FF0000FF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1"/>
      <name val="Arial"/>
      <family val="2"/>
    </font>
    <font>
      <sz val="11"/>
      <color indexed="10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i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u/>
      <sz val="10"/>
      <name val="Arial"/>
      <family val="2"/>
    </font>
    <font>
      <sz val="10"/>
      <color indexed="63"/>
      <name val="Arial"/>
      <family val="2"/>
    </font>
    <font>
      <b/>
      <sz val="1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0">
    <xf numFmtId="0" fontId="0" fillId="0" borderId="0"/>
    <xf numFmtId="0" fontId="7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0" fontId="4" fillId="0" borderId="0"/>
    <xf numFmtId="0" fontId="7" fillId="0" borderId="0"/>
    <xf numFmtId="167" fontId="7" fillId="0" borderId="0" applyFill="0" applyBorder="0" applyAlignment="0" applyProtection="0"/>
    <xf numFmtId="44" fontId="14" fillId="0" borderId="0" applyFont="0" applyFill="0" applyBorder="0" applyAlignment="0" applyProtection="0"/>
    <xf numFmtId="0" fontId="2" fillId="0" borderId="0"/>
    <xf numFmtId="0" fontId="15" fillId="0" borderId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67" fontId="2" fillId="0" borderId="0" applyBorder="0" applyProtection="0"/>
    <xf numFmtId="167" fontId="2" fillId="0" borderId="0" applyBorder="0" applyProtection="0"/>
    <xf numFmtId="167" fontId="7" fillId="0" borderId="0" applyBorder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7" fillId="0" borderId="0" applyBorder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86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4" fillId="0" borderId="0" xfId="2"/>
    <xf numFmtId="0" fontId="4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8" borderId="0" xfId="0" applyFont="1" applyFill="1"/>
    <xf numFmtId="0" fontId="0" fillId="0" borderId="0" xfId="0" applyAlignment="1">
      <alignment horizontal="center" vertical="center"/>
    </xf>
    <xf numFmtId="44" fontId="2" fillId="0" borderId="0" xfId="0" applyNumberFormat="1" applyFont="1" applyAlignment="1">
      <alignment vertical="center"/>
    </xf>
    <xf numFmtId="44" fontId="3" fillId="0" borderId="0" xfId="0" applyNumberFormat="1" applyFont="1" applyAlignment="1">
      <alignment vertical="center"/>
    </xf>
    <xf numFmtId="44" fontId="0" fillId="0" borderId="0" xfId="0" applyNumberFormat="1" applyAlignment="1">
      <alignment vertical="center"/>
    </xf>
    <xf numFmtId="165" fontId="2" fillId="0" borderId="0" xfId="0" applyNumberFormat="1" applyFont="1" applyAlignment="1">
      <alignment vertical="center"/>
    </xf>
    <xf numFmtId="165" fontId="0" fillId="0" borderId="0" xfId="0" applyNumberFormat="1" applyAlignment="1">
      <alignment vertical="center"/>
    </xf>
    <xf numFmtId="44" fontId="0" fillId="0" borderId="0" xfId="0" applyNumberFormat="1" applyAlignment="1">
      <alignment horizontal="center" vertical="center"/>
    </xf>
    <xf numFmtId="44" fontId="0" fillId="0" borderId="0" xfId="12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5" borderId="0" xfId="0" applyFont="1" applyFill="1"/>
    <xf numFmtId="167" fontId="2" fillId="8" borderId="0" xfId="11" applyFont="1" applyFill="1" applyBorder="1" applyAlignment="1">
      <alignment horizontal="center" vertical="center" wrapText="1"/>
    </xf>
    <xf numFmtId="0" fontId="2" fillId="8" borderId="0" xfId="0" applyFont="1" applyFill="1"/>
    <xf numFmtId="167" fontId="2" fillId="8" borderId="0" xfId="11" applyFont="1" applyFill="1" applyBorder="1" applyAlignment="1">
      <alignment horizontal="right" vertical="center" wrapText="1"/>
    </xf>
    <xf numFmtId="0" fontId="11" fillId="0" borderId="0" xfId="0" applyFont="1"/>
    <xf numFmtId="0" fontId="6" fillId="0" borderId="0" xfId="0" applyFont="1" applyAlignment="1">
      <alignment horizontal="center" vertical="center" wrapText="1"/>
    </xf>
    <xf numFmtId="0" fontId="17" fillId="0" borderId="0" xfId="0" applyFont="1"/>
    <xf numFmtId="0" fontId="1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8" fillId="0" borderId="0" xfId="0" applyFont="1"/>
    <xf numFmtId="0" fontId="6" fillId="7" borderId="0" xfId="0" applyFont="1" applyFill="1" applyAlignment="1">
      <alignment horizontal="left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0" fillId="9" borderId="0" xfId="0" applyFill="1" applyAlignment="1">
      <alignment vertical="center"/>
    </xf>
    <xf numFmtId="0" fontId="4" fillId="0" borderId="0" xfId="2" applyAlignment="1">
      <alignment horizontal="center"/>
    </xf>
    <xf numFmtId="0" fontId="9" fillId="11" borderId="0" xfId="0" applyFont="1" applyFill="1" applyAlignment="1">
      <alignment vertical="center"/>
    </xf>
    <xf numFmtId="0" fontId="11" fillId="11" borderId="0" xfId="0" applyFont="1" applyFill="1"/>
    <xf numFmtId="0" fontId="11" fillId="11" borderId="0" xfId="0" applyFont="1" applyFill="1" applyAlignment="1">
      <alignment vertical="center"/>
    </xf>
    <xf numFmtId="0" fontId="4" fillId="11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 wrapText="1"/>
    </xf>
    <xf numFmtId="0" fontId="20" fillId="0" borderId="0" xfId="2" applyFont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11" fillId="0" borderId="0" xfId="13" applyFont="1"/>
    <xf numFmtId="165" fontId="11" fillId="0" borderId="0" xfId="2" applyNumberFormat="1" applyFont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11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center"/>
    </xf>
    <xf numFmtId="8" fontId="3" fillId="4" borderId="0" xfId="0" applyNumberFormat="1" applyFont="1" applyFill="1" applyAlignment="1">
      <alignment horizontal="right" vertical="center"/>
    </xf>
    <xf numFmtId="0" fontId="2" fillId="8" borderId="0" xfId="0" applyFont="1" applyFill="1" applyAlignment="1">
      <alignment horizontal="center" vertical="center"/>
    </xf>
    <xf numFmtId="44" fontId="2" fillId="8" borderId="0" xfId="19" applyFont="1" applyFill="1" applyBorder="1" applyAlignment="1">
      <alignment vertical="center"/>
    </xf>
    <xf numFmtId="8" fontId="2" fillId="4" borderId="0" xfId="0" applyNumberFormat="1" applyFont="1" applyFill="1"/>
    <xf numFmtId="8" fontId="2" fillId="8" borderId="0" xfId="6" applyNumberFormat="1" applyFont="1" applyFill="1" applyBorder="1" applyAlignment="1">
      <alignment vertical="center"/>
    </xf>
    <xf numFmtId="44" fontId="2" fillId="8" borderId="0" xfId="0" applyNumberFormat="1" applyFont="1" applyFill="1" applyAlignment="1">
      <alignment horizontal="right" vertical="center" wrapText="1"/>
    </xf>
    <xf numFmtId="44" fontId="2" fillId="8" borderId="0" xfId="0" applyNumberFormat="1" applyFont="1" applyFill="1" applyAlignment="1">
      <alignment vertical="center" wrapText="1"/>
    </xf>
    <xf numFmtId="167" fontId="2" fillId="5" borderId="0" xfId="0" applyNumberFormat="1" applyFont="1" applyFill="1" applyAlignment="1">
      <alignment horizontal="right" vertical="center" wrapText="1"/>
    </xf>
    <xf numFmtId="44" fontId="2" fillId="4" borderId="0" xfId="0" applyNumberFormat="1" applyFont="1" applyFill="1"/>
    <xf numFmtId="167" fontId="2" fillId="8" borderId="0" xfId="0" applyNumberFormat="1" applyFont="1" applyFill="1" applyAlignment="1">
      <alignment vertical="center"/>
    </xf>
    <xf numFmtId="167" fontId="2" fillId="4" borderId="0" xfId="0" applyNumberFormat="1" applyFont="1" applyFill="1"/>
    <xf numFmtId="8" fontId="3" fillId="4" borderId="0" xfId="0" applyNumberFormat="1" applyFont="1" applyFill="1"/>
    <xf numFmtId="8" fontId="2" fillId="8" borderId="0" xfId="0" applyNumberFormat="1" applyFont="1" applyFill="1" applyAlignment="1">
      <alignment horizontal="right" vertical="center"/>
    </xf>
    <xf numFmtId="8" fontId="2" fillId="8" borderId="0" xfId="0" applyNumberFormat="1" applyFont="1" applyFill="1" applyAlignment="1">
      <alignment horizontal="right" vertical="center" wrapText="1"/>
    </xf>
    <xf numFmtId="0" fontId="2" fillId="11" borderId="0" xfId="0" applyFont="1" applyFill="1"/>
    <xf numFmtId="168" fontId="3" fillId="8" borderId="0" xfId="0" applyNumberFormat="1" applyFont="1" applyFill="1"/>
    <xf numFmtId="0" fontId="2" fillId="0" borderId="0" xfId="23" applyAlignment="1">
      <alignment horizontal="left" vertical="center" wrapText="1"/>
    </xf>
    <xf numFmtId="167" fontId="2" fillId="0" borderId="0" xfId="23" applyNumberFormat="1" applyAlignment="1">
      <alignment horizontal="center" vertical="center"/>
    </xf>
    <xf numFmtId="0" fontId="12" fillId="11" borderId="8" xfId="2" applyFont="1" applyFill="1" applyBorder="1" applyAlignment="1">
      <alignment horizontal="center" vertical="center" wrapText="1"/>
    </xf>
    <xf numFmtId="165" fontId="12" fillId="11" borderId="9" xfId="2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11" fillId="8" borderId="2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8" borderId="2" xfId="23" applyFont="1" applyFill="1" applyBorder="1" applyAlignment="1">
      <alignment horizontal="center" vertical="center"/>
    </xf>
    <xf numFmtId="1" fontId="11" fillId="8" borderId="2" xfId="23" applyNumberFormat="1" applyFont="1" applyFill="1" applyBorder="1" applyAlignment="1">
      <alignment horizontal="center" vertical="center" wrapText="1"/>
    </xf>
    <xf numFmtId="2" fontId="11" fillId="8" borderId="2" xfId="23" applyNumberFormat="1" applyFont="1" applyFill="1" applyBorder="1" applyAlignment="1">
      <alignment horizontal="center" vertical="center" wrapText="1"/>
    </xf>
    <xf numFmtId="0" fontId="11" fillId="8" borderId="21" xfId="23" applyFont="1" applyFill="1" applyBorder="1" applyAlignment="1">
      <alignment horizontal="left" vertical="center" wrapText="1"/>
    </xf>
    <xf numFmtId="0" fontId="11" fillId="8" borderId="2" xfId="23" applyFont="1" applyFill="1" applyBorder="1" applyAlignment="1">
      <alignment horizontal="center" vertical="center" wrapText="1"/>
    </xf>
    <xf numFmtId="0" fontId="11" fillId="8" borderId="2" xfId="23" applyFont="1" applyFill="1" applyBorder="1" applyAlignment="1">
      <alignment horizontal="left" vertical="center" wrapText="1"/>
    </xf>
    <xf numFmtId="0" fontId="11" fillId="8" borderId="21" xfId="23" applyFont="1" applyFill="1" applyBorder="1" applyAlignment="1">
      <alignment horizontal="center" vertical="center"/>
    </xf>
    <xf numFmtId="1" fontId="11" fillId="8" borderId="21" xfId="23" applyNumberFormat="1" applyFont="1" applyFill="1" applyBorder="1" applyAlignment="1">
      <alignment horizontal="center" vertical="center" wrapText="1"/>
    </xf>
    <xf numFmtId="0" fontId="11" fillId="8" borderId="21" xfId="23" applyFont="1" applyFill="1" applyBorder="1" applyAlignment="1">
      <alignment horizontal="center" vertical="center" wrapText="1"/>
    </xf>
    <xf numFmtId="2" fontId="11" fillId="8" borderId="21" xfId="23" applyNumberFormat="1" applyFont="1" applyFill="1" applyBorder="1" applyAlignment="1">
      <alignment horizontal="center" vertical="center" wrapText="1"/>
    </xf>
    <xf numFmtId="2" fontId="11" fillId="8" borderId="21" xfId="23" applyNumberFormat="1" applyFont="1" applyFill="1" applyBorder="1" applyAlignment="1">
      <alignment horizontal="center" vertical="center"/>
    </xf>
    <xf numFmtId="0" fontId="11" fillId="0" borderId="21" xfId="23" applyFont="1" applyBorder="1" applyAlignment="1">
      <alignment horizontal="center" vertical="center"/>
    </xf>
    <xf numFmtId="0" fontId="11" fillId="0" borderId="21" xfId="23" applyFont="1" applyBorder="1" applyAlignment="1">
      <alignment horizontal="center" vertical="center" wrapText="1"/>
    </xf>
    <xf numFmtId="0" fontId="11" fillId="0" borderId="21" xfId="23" applyFont="1" applyBorder="1" applyAlignment="1">
      <alignment horizontal="left" vertical="center" wrapText="1"/>
    </xf>
    <xf numFmtId="165" fontId="6" fillId="4" borderId="21" xfId="0" applyNumberFormat="1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left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/>
    </xf>
    <xf numFmtId="0" fontId="11" fillId="0" borderId="21" xfId="0" applyFont="1" applyBorder="1" applyAlignment="1">
      <alignment horizontal="left" vertical="center" wrapText="1"/>
    </xf>
    <xf numFmtId="0" fontId="11" fillId="8" borderId="21" xfId="0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44" fontId="6" fillId="4" borderId="21" xfId="0" applyNumberFormat="1" applyFont="1" applyFill="1" applyBorder="1" applyAlignment="1">
      <alignment horizontal="center" vertical="center" wrapText="1"/>
    </xf>
    <xf numFmtId="0" fontId="11" fillId="8" borderId="21" xfId="13" applyFont="1" applyFill="1" applyBorder="1" applyAlignment="1">
      <alignment horizontal="center" vertical="center" wrapText="1"/>
    </xf>
    <xf numFmtId="0" fontId="11" fillId="8" borderId="22" xfId="23" applyFont="1" applyFill="1" applyBorder="1" applyAlignment="1">
      <alignment horizontal="center" vertical="center"/>
    </xf>
    <xf numFmtId="0" fontId="11" fillId="8" borderId="21" xfId="23" applyFont="1" applyFill="1" applyBorder="1" applyAlignment="1">
      <alignment horizontal="left" vertical="center"/>
    </xf>
    <xf numFmtId="49" fontId="11" fillId="8" borderId="21" xfId="23" applyNumberFormat="1" applyFont="1" applyFill="1" applyBorder="1" applyAlignment="1">
      <alignment horizontal="left" vertical="center" wrapText="1"/>
    </xf>
    <xf numFmtId="1" fontId="11" fillId="8" borderId="21" xfId="34" applyNumberFormat="1" applyFont="1" applyFill="1" applyBorder="1" applyAlignment="1" applyProtection="1">
      <alignment horizontal="center" vertical="center"/>
    </xf>
    <xf numFmtId="8" fontId="11" fillId="4" borderId="21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44" fontId="11" fillId="0" borderId="2" xfId="0" applyNumberFormat="1" applyFont="1" applyBorder="1" applyAlignment="1">
      <alignment horizontal="center" vertical="center" wrapText="1"/>
    </xf>
    <xf numFmtId="44" fontId="11" fillId="0" borderId="21" xfId="0" applyNumberFormat="1" applyFont="1" applyBorder="1" applyAlignment="1">
      <alignment horizontal="center" vertical="center" wrapText="1"/>
    </xf>
    <xf numFmtId="44" fontId="11" fillId="2" borderId="21" xfId="0" applyNumberFormat="1" applyFont="1" applyFill="1" applyBorder="1" applyAlignment="1">
      <alignment horizontal="center" vertical="center" wrapText="1"/>
    </xf>
    <xf numFmtId="0" fontId="11" fillId="10" borderId="21" xfId="0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 wrapText="1"/>
    </xf>
    <xf numFmtId="44" fontId="11" fillId="8" borderId="21" xfId="0" applyNumberFormat="1" applyFont="1" applyFill="1" applyBorder="1" applyAlignment="1">
      <alignment horizontal="center" vertical="center" wrapText="1"/>
    </xf>
    <xf numFmtId="0" fontId="11" fillId="8" borderId="21" xfId="0" applyFont="1" applyFill="1" applyBorder="1" applyAlignment="1">
      <alignment horizontal="left" vertical="center" wrapText="1"/>
    </xf>
    <xf numFmtId="4" fontId="11" fillId="0" borderId="21" xfId="0" applyNumberFormat="1" applyFont="1" applyBorder="1" applyAlignment="1">
      <alignment horizontal="center" vertical="center" wrapText="1"/>
    </xf>
    <xf numFmtId="167" fontId="11" fillId="0" borderId="21" xfId="23" applyNumberFormat="1" applyFont="1" applyBorder="1" applyAlignment="1">
      <alignment horizontal="center" vertical="center"/>
    </xf>
    <xf numFmtId="170" fontId="11" fillId="0" borderId="21" xfId="23" applyNumberFormat="1" applyFont="1" applyBorder="1" applyAlignment="1">
      <alignment horizontal="center" vertical="center"/>
    </xf>
    <xf numFmtId="0" fontId="11" fillId="0" borderId="25" xfId="23" applyFont="1" applyBorder="1" applyAlignment="1">
      <alignment horizontal="center" vertical="center"/>
    </xf>
    <xf numFmtId="4" fontId="11" fillId="0" borderId="4" xfId="23" applyNumberFormat="1" applyFont="1" applyBorder="1" applyAlignment="1">
      <alignment horizontal="center" vertical="center" wrapText="1"/>
    </xf>
    <xf numFmtId="0" fontId="11" fillId="8" borderId="10" xfId="23" applyFont="1" applyFill="1" applyBorder="1" applyAlignment="1">
      <alignment horizontal="center" vertical="center"/>
    </xf>
    <xf numFmtId="0" fontId="11" fillId="8" borderId="10" xfId="23" applyFont="1" applyFill="1" applyBorder="1" applyAlignment="1">
      <alignment horizontal="center" vertical="center" wrapText="1"/>
    </xf>
    <xf numFmtId="0" fontId="11" fillId="12" borderId="21" xfId="0" applyFont="1" applyFill="1" applyBorder="1" applyAlignment="1">
      <alignment horizontal="center" vertical="center" wrapText="1"/>
    </xf>
    <xf numFmtId="49" fontId="11" fillId="12" borderId="21" xfId="27" applyNumberFormat="1" applyFont="1" applyFill="1" applyBorder="1" applyAlignment="1">
      <alignment horizontal="center" vertical="center" wrapText="1"/>
    </xf>
    <xf numFmtId="167" fontId="11" fillId="12" borderId="21" xfId="0" applyNumberFormat="1" applyFont="1" applyFill="1" applyBorder="1" applyAlignment="1">
      <alignment horizontal="center" vertical="center" wrapText="1"/>
    </xf>
    <xf numFmtId="0" fontId="11" fillId="12" borderId="21" xfId="0" applyFont="1" applyFill="1" applyBorder="1" applyAlignment="1">
      <alignment horizontal="center" vertical="center"/>
    </xf>
    <xf numFmtId="0" fontId="11" fillId="8" borderId="27" xfId="23" applyFont="1" applyFill="1" applyBorder="1" applyAlignment="1">
      <alignment horizontal="center" vertical="center"/>
    </xf>
    <xf numFmtId="0" fontId="11" fillId="8" borderId="27" xfId="23" applyFont="1" applyFill="1" applyBorder="1" applyAlignment="1">
      <alignment horizontal="center" vertical="center" wrapText="1"/>
    </xf>
    <xf numFmtId="44" fontId="11" fillId="8" borderId="27" xfId="23" applyNumberFormat="1" applyFont="1" applyFill="1" applyBorder="1" applyAlignment="1">
      <alignment horizontal="center" vertical="center" wrapText="1"/>
    </xf>
    <xf numFmtId="49" fontId="11" fillId="8" borderId="2" xfId="23" applyNumberFormat="1" applyFont="1" applyFill="1" applyBorder="1" applyAlignment="1">
      <alignment horizontal="left" vertical="center" wrapText="1"/>
    </xf>
    <xf numFmtId="49" fontId="11" fillId="8" borderId="2" xfId="0" applyNumberFormat="1" applyFont="1" applyFill="1" applyBorder="1" applyAlignment="1">
      <alignment horizontal="left" vertical="center" wrapText="1"/>
    </xf>
    <xf numFmtId="0" fontId="11" fillId="8" borderId="2" xfId="0" applyFont="1" applyFill="1" applyBorder="1" applyAlignment="1">
      <alignment horizontal="left" vertical="center" wrapText="1"/>
    </xf>
    <xf numFmtId="49" fontId="11" fillId="8" borderId="21" xfId="0" applyNumberFormat="1" applyFont="1" applyFill="1" applyBorder="1" applyAlignment="1">
      <alignment horizontal="left" vertical="center" wrapText="1"/>
    </xf>
    <xf numFmtId="0" fontId="11" fillId="8" borderId="10" xfId="23" applyFont="1" applyFill="1" applyBorder="1" applyAlignment="1">
      <alignment horizontal="left" vertical="center" wrapText="1"/>
    </xf>
    <xf numFmtId="0" fontId="11" fillId="12" borderId="21" xfId="23" applyFont="1" applyFill="1" applyBorder="1" applyAlignment="1">
      <alignment horizontal="left" vertical="center" wrapText="1"/>
    </xf>
    <xf numFmtId="0" fontId="11" fillId="12" borderId="21" xfId="0" applyFont="1" applyFill="1" applyBorder="1" applyAlignment="1">
      <alignment horizontal="left" vertical="center" wrapText="1"/>
    </xf>
    <xf numFmtId="0" fontId="11" fillId="8" borderId="27" xfId="23" applyFont="1" applyFill="1" applyBorder="1" applyAlignment="1">
      <alignment horizontal="left" vertical="center" wrapText="1"/>
    </xf>
    <xf numFmtId="44" fontId="11" fillId="8" borderId="21" xfId="23" applyNumberFormat="1" applyFont="1" applyFill="1" applyBorder="1" applyAlignment="1">
      <alignment horizontal="center" vertical="center" wrapText="1"/>
    </xf>
    <xf numFmtId="0" fontId="11" fillId="0" borderId="25" xfId="23" applyFont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center" vertical="center"/>
    </xf>
    <xf numFmtId="0" fontId="11" fillId="0" borderId="21" xfId="0" applyFont="1" applyBorder="1" applyAlignment="1">
      <alignment horizontal="left" vertical="center"/>
    </xf>
    <xf numFmtId="0" fontId="9" fillId="5" borderId="0" xfId="0" applyFont="1" applyFill="1" applyAlignment="1">
      <alignment vertical="center"/>
    </xf>
    <xf numFmtId="0" fontId="11" fillId="8" borderId="29" xfId="23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29" xfId="23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29" xfId="23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7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0" fontId="23" fillId="0" borderId="18" xfId="23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center" vertical="center" wrapText="1"/>
    </xf>
    <xf numFmtId="0" fontId="11" fillId="8" borderId="0" xfId="0" applyFont="1" applyFill="1" applyAlignment="1">
      <alignment vertical="center"/>
    </xf>
    <xf numFmtId="0" fontId="11" fillId="8" borderId="29" xfId="23" applyFont="1" applyFill="1" applyBorder="1" applyAlignment="1">
      <alignment horizontal="left" vertical="center" wrapText="1"/>
    </xf>
    <xf numFmtId="0" fontId="11" fillId="8" borderId="29" xfId="23" applyFont="1" applyFill="1" applyBorder="1" applyAlignment="1">
      <alignment horizontal="center" vertical="center"/>
    </xf>
    <xf numFmtId="44" fontId="11" fillId="8" borderId="29" xfId="23" applyNumberFormat="1" applyFont="1" applyFill="1" applyBorder="1" applyAlignment="1">
      <alignment horizontal="center" vertical="center" wrapText="1"/>
    </xf>
    <xf numFmtId="42" fontId="11" fillId="8" borderId="0" xfId="22" applyNumberFormat="1" applyFont="1" applyFill="1" applyBorder="1" applyAlignment="1">
      <alignment horizontal="right" vertical="center"/>
    </xf>
    <xf numFmtId="0" fontId="11" fillId="0" borderId="0" xfId="13" applyFont="1" applyAlignment="1">
      <alignment vertical="center"/>
    </xf>
    <xf numFmtId="0" fontId="3" fillId="7" borderId="0" xfId="0" applyFont="1" applyFill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0" fontId="6" fillId="7" borderId="21" xfId="0" applyFont="1" applyFill="1" applyBorder="1" applyAlignment="1">
      <alignment horizontal="center" vertical="center" wrapText="1"/>
    </xf>
    <xf numFmtId="165" fontId="12" fillId="11" borderId="9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1" fillId="8" borderId="29" xfId="0" applyFont="1" applyFill="1" applyBorder="1" applyAlignment="1">
      <alignment horizontal="center" vertical="center" wrapText="1"/>
    </xf>
    <xf numFmtId="49" fontId="11" fillId="8" borderId="29" xfId="0" applyNumberFormat="1" applyFont="1" applyFill="1" applyBorder="1" applyAlignment="1">
      <alignment horizontal="left" vertical="center" wrapText="1"/>
    </xf>
    <xf numFmtId="0" fontId="11" fillId="8" borderId="29" xfId="0" applyFont="1" applyFill="1" applyBorder="1" applyAlignment="1">
      <alignment horizontal="left" vertical="center" wrapText="1"/>
    </xf>
    <xf numFmtId="0" fontId="11" fillId="8" borderId="29" xfId="0" applyFont="1" applyFill="1" applyBorder="1" applyAlignment="1">
      <alignment horizontal="center" vertical="center"/>
    </xf>
    <xf numFmtId="44" fontId="11" fillId="0" borderId="29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2" fontId="28" fillId="8" borderId="2" xfId="23" applyNumberFormat="1" applyFont="1" applyFill="1" applyBorder="1" applyAlignment="1">
      <alignment horizontal="center" vertical="center" wrapText="1"/>
    </xf>
    <xf numFmtId="49" fontId="28" fillId="8" borderId="21" xfId="23" applyNumberFormat="1" applyFont="1" applyFill="1" applyBorder="1" applyAlignment="1">
      <alignment horizontal="center" vertical="center" wrapText="1"/>
    </xf>
    <xf numFmtId="2" fontId="28" fillId="8" borderId="21" xfId="23" applyNumberFormat="1" applyFont="1" applyFill="1" applyBorder="1" applyAlignment="1">
      <alignment horizontal="center" vertical="center" wrapText="1"/>
    </xf>
    <xf numFmtId="0" fontId="28" fillId="8" borderId="21" xfId="23" applyFont="1" applyFill="1" applyBorder="1" applyAlignment="1">
      <alignment horizontal="center" vertical="center" wrapText="1"/>
    </xf>
    <xf numFmtId="0" fontId="28" fillId="4" borderId="21" xfId="0" applyFont="1" applyFill="1" applyBorder="1" applyAlignment="1">
      <alignment horizontal="center" vertical="center" wrapText="1"/>
    </xf>
    <xf numFmtId="0" fontId="28" fillId="8" borderId="21" xfId="0" applyFont="1" applyFill="1" applyBorder="1" applyAlignment="1">
      <alignment horizontal="center" vertical="center" wrapText="1"/>
    </xf>
    <xf numFmtId="4" fontId="28" fillId="8" borderId="21" xfId="23" applyNumberFormat="1" applyFont="1" applyFill="1" applyBorder="1" applyAlignment="1">
      <alignment horizontal="center" vertical="center" wrapText="1"/>
    </xf>
    <xf numFmtId="2" fontId="28" fillId="8" borderId="2" xfId="0" applyNumberFormat="1" applyFont="1" applyFill="1" applyBorder="1" applyAlignment="1">
      <alignment horizontal="center" vertical="center" wrapText="1"/>
    </xf>
    <xf numFmtId="2" fontId="28" fillId="8" borderId="21" xfId="0" applyNumberFormat="1" applyFont="1" applyFill="1" applyBorder="1" applyAlignment="1">
      <alignment horizontal="center" vertical="center" wrapText="1"/>
    </xf>
    <xf numFmtId="2" fontId="28" fillId="8" borderId="29" xfId="0" applyNumberFormat="1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4" fontId="28" fillId="8" borderId="21" xfId="0" applyNumberFormat="1" applyFont="1" applyFill="1" applyBorder="1" applyAlignment="1">
      <alignment horizontal="center" vertical="center" wrapText="1"/>
    </xf>
    <xf numFmtId="4" fontId="28" fillId="0" borderId="21" xfId="23" applyNumberFormat="1" applyFont="1" applyBorder="1" applyAlignment="1">
      <alignment horizontal="center" vertical="center" wrapText="1"/>
    </xf>
    <xf numFmtId="0" fontId="28" fillId="8" borderId="10" xfId="23" applyFont="1" applyFill="1" applyBorder="1" applyAlignment="1">
      <alignment horizontal="center" vertical="center" wrapText="1"/>
    </xf>
    <xf numFmtId="0" fontId="28" fillId="12" borderId="21" xfId="10" applyFont="1" applyFill="1" applyBorder="1" applyAlignment="1">
      <alignment horizontal="center" vertical="center" wrapText="1"/>
    </xf>
    <xf numFmtId="167" fontId="28" fillId="12" borderId="21" xfId="10" applyNumberFormat="1" applyFont="1" applyFill="1" applyBorder="1" applyAlignment="1">
      <alignment horizontal="center" vertical="center" wrapText="1"/>
    </xf>
    <xf numFmtId="167" fontId="29" fillId="12" borderId="21" xfId="10" applyNumberFormat="1" applyFont="1" applyFill="1" applyBorder="1" applyAlignment="1">
      <alignment horizontal="center" vertical="center"/>
    </xf>
    <xf numFmtId="4" fontId="28" fillId="8" borderId="29" xfId="23" applyNumberFormat="1" applyFont="1" applyFill="1" applyBorder="1" applyAlignment="1">
      <alignment horizontal="center" vertical="center" wrapText="1"/>
    </xf>
    <xf numFmtId="4" fontId="28" fillId="8" borderId="27" xfId="23" applyNumberFormat="1" applyFont="1" applyFill="1" applyBorder="1" applyAlignment="1">
      <alignment horizontal="center" vertical="center" wrapText="1"/>
    </xf>
    <xf numFmtId="0" fontId="28" fillId="8" borderId="27" xfId="23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8" borderId="2" xfId="23" applyFont="1" applyFill="1" applyBorder="1" applyAlignment="1">
      <alignment horizontal="center" vertical="center" wrapText="1"/>
    </xf>
    <xf numFmtId="0" fontId="26" fillId="8" borderId="21" xfId="23" applyFont="1" applyFill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8" borderId="2" xfId="0" applyFont="1" applyFill="1" applyBorder="1" applyAlignment="1">
      <alignment horizontal="center" vertical="center" wrapText="1"/>
    </xf>
    <xf numFmtId="0" fontId="26" fillId="8" borderId="21" xfId="0" applyFont="1" applyFill="1" applyBorder="1" applyAlignment="1">
      <alignment horizontal="center" vertical="center" wrapText="1"/>
    </xf>
    <xf numFmtId="0" fontId="26" fillId="8" borderId="29" xfId="0" applyFont="1" applyFill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/>
    </xf>
    <xf numFmtId="0" fontId="26" fillId="0" borderId="21" xfId="23" applyFont="1" applyBorder="1" applyAlignment="1">
      <alignment horizontal="center" vertical="center"/>
    </xf>
    <xf numFmtId="0" fontId="26" fillId="0" borderId="21" xfId="23" applyFont="1" applyBorder="1" applyAlignment="1">
      <alignment horizontal="center" vertic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1" xfId="0" applyFont="1" applyFill="1" applyBorder="1" applyAlignment="1">
      <alignment horizontal="center" vertical="center" wrapText="1"/>
    </xf>
    <xf numFmtId="0" fontId="26" fillId="8" borderId="0" xfId="0" applyFont="1" applyFill="1" applyAlignment="1">
      <alignment horizontal="center" vertical="center"/>
    </xf>
    <xf numFmtId="0" fontId="26" fillId="0" borderId="28" xfId="23" applyFont="1" applyBorder="1" applyAlignment="1">
      <alignment horizontal="center" vertical="center" wrapText="1"/>
    </xf>
    <xf numFmtId="0" fontId="26" fillId="0" borderId="27" xfId="23" applyFont="1" applyBorder="1" applyAlignment="1">
      <alignment horizontal="center" vertical="center" wrapText="1"/>
    </xf>
    <xf numFmtId="0" fontId="26" fillId="8" borderId="27" xfId="23" applyFont="1" applyFill="1" applyBorder="1" applyAlignment="1">
      <alignment horizontal="center" vertical="center" wrapText="1"/>
    </xf>
    <xf numFmtId="165" fontId="18" fillId="0" borderId="0" xfId="0" applyNumberFormat="1" applyFont="1"/>
    <xf numFmtId="0" fontId="31" fillId="0" borderId="0" xfId="0" applyFont="1"/>
    <xf numFmtId="0" fontId="32" fillId="0" borderId="0" xfId="0" applyFont="1" applyAlignment="1">
      <alignment vertical="center"/>
    </xf>
    <xf numFmtId="49" fontId="9" fillId="0" borderId="31" xfId="0" applyNumberFormat="1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165" fontId="9" fillId="0" borderId="31" xfId="0" applyNumberFormat="1" applyFont="1" applyBorder="1" applyAlignment="1">
      <alignment horizontal="center" vertical="center" wrapText="1"/>
    </xf>
    <xf numFmtId="165" fontId="9" fillId="8" borderId="31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165" fontId="9" fillId="0" borderId="31" xfId="0" applyNumberFormat="1" applyFont="1" applyBorder="1" applyAlignment="1">
      <alignment horizontal="center" vertical="center"/>
    </xf>
    <xf numFmtId="0" fontId="9" fillId="0" borderId="31" xfId="0" quotePrefix="1" applyFont="1" applyBorder="1" applyAlignment="1">
      <alignment horizontal="center" vertical="center" wrapText="1"/>
    </xf>
    <xf numFmtId="165" fontId="9" fillId="0" borderId="31" xfId="0" quotePrefix="1" applyNumberFormat="1" applyFont="1" applyBorder="1" applyAlignment="1">
      <alignment horizontal="center" vertical="center" wrapText="1"/>
    </xf>
    <xf numFmtId="49" fontId="9" fillId="8" borderId="31" xfId="0" applyNumberFormat="1" applyFont="1" applyFill="1" applyBorder="1" applyAlignment="1">
      <alignment horizontal="center" vertical="center"/>
    </xf>
    <xf numFmtId="165" fontId="9" fillId="8" borderId="31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3" fillId="7" borderId="31" xfId="1" applyFont="1" applyFill="1" applyBorder="1" applyAlignment="1">
      <alignment horizontal="center" vertical="center"/>
    </xf>
    <xf numFmtId="0" fontId="3" fillId="7" borderId="31" xfId="1" applyFont="1" applyFill="1" applyBorder="1" applyAlignment="1">
      <alignment horizontal="center" vertical="center" wrapText="1"/>
    </xf>
    <xf numFmtId="44" fontId="3" fillId="7" borderId="31" xfId="1" applyNumberFormat="1" applyFont="1" applyFill="1" applyBorder="1" applyAlignment="1">
      <alignment horizontal="center" vertical="center" wrapText="1"/>
    </xf>
    <xf numFmtId="165" fontId="6" fillId="7" borderId="31" xfId="1" applyNumberFormat="1" applyFont="1" applyFill="1" applyBorder="1" applyAlignment="1">
      <alignment horizontal="center" vertical="center" wrapText="1"/>
    </xf>
    <xf numFmtId="0" fontId="3" fillId="7" borderId="31" xfId="2" applyFont="1" applyFill="1" applyBorder="1" applyAlignment="1">
      <alignment horizontal="center" vertical="center" wrapText="1"/>
    </xf>
    <xf numFmtId="0" fontId="4" fillId="11" borderId="31" xfId="0" applyFont="1" applyFill="1" applyBorder="1" applyAlignment="1">
      <alignment vertical="center"/>
    </xf>
    <xf numFmtId="0" fontId="2" fillId="0" borderId="31" xfId="1" applyFont="1" applyBorder="1" applyAlignment="1">
      <alignment horizontal="center" vertical="center" wrapText="1"/>
    </xf>
    <xf numFmtId="0" fontId="2" fillId="0" borderId="31" xfId="1" applyFont="1" applyBorder="1" applyAlignment="1">
      <alignment vertical="center"/>
    </xf>
    <xf numFmtId="49" fontId="2" fillId="5" borderId="31" xfId="1" applyNumberFormat="1" applyFont="1" applyFill="1" applyBorder="1" applyAlignment="1">
      <alignment horizontal="center" vertical="center" wrapText="1"/>
    </xf>
    <xf numFmtId="166" fontId="2" fillId="5" borderId="31" xfId="1" applyNumberFormat="1" applyFont="1" applyFill="1" applyBorder="1" applyAlignment="1">
      <alignment horizontal="center" vertical="center" wrapText="1"/>
    </xf>
    <xf numFmtId="49" fontId="2" fillId="0" borderId="31" xfId="5" applyNumberFormat="1" applyFont="1" applyFill="1" applyBorder="1" applyAlignment="1">
      <alignment horizontal="center" vertical="center"/>
    </xf>
    <xf numFmtId="166" fontId="2" fillId="0" borderId="31" xfId="1" applyNumberFormat="1" applyFont="1" applyBorder="1" applyAlignment="1">
      <alignment horizontal="center" vertical="center" wrapText="1"/>
    </xf>
    <xf numFmtId="165" fontId="2" fillId="0" borderId="31" xfId="1" applyNumberFormat="1" applyFont="1" applyBorder="1" applyAlignment="1">
      <alignment horizontal="right" vertical="center"/>
    </xf>
    <xf numFmtId="165" fontId="6" fillId="4" borderId="31" xfId="1" applyNumberFormat="1" applyFont="1" applyFill="1" applyBorder="1" applyAlignment="1">
      <alignment horizontal="right" vertical="center"/>
    </xf>
    <xf numFmtId="44" fontId="3" fillId="4" borderId="31" xfId="1" applyNumberFormat="1" applyFont="1" applyFill="1" applyBorder="1" applyAlignment="1">
      <alignment horizontal="left" vertical="center"/>
    </xf>
    <xf numFmtId="0" fontId="4" fillId="0" borderId="31" xfId="0" applyFont="1" applyBorder="1" applyAlignment="1">
      <alignment vertical="center"/>
    </xf>
    <xf numFmtId="0" fontId="2" fillId="0" borderId="31" xfId="1" applyFont="1" applyBorder="1" applyAlignment="1">
      <alignment horizontal="left" vertical="center"/>
    </xf>
    <xf numFmtId="0" fontId="2" fillId="5" borderId="31" xfId="20" applyFill="1" applyBorder="1" applyAlignment="1">
      <alignment horizontal="center" vertical="center" wrapText="1"/>
    </xf>
    <xf numFmtId="0" fontId="2" fillId="0" borderId="31" xfId="5" applyNumberFormat="1" applyFont="1" applyFill="1" applyBorder="1" applyAlignment="1">
      <alignment horizontal="center" vertical="center"/>
    </xf>
    <xf numFmtId="166" fontId="2" fillId="0" borderId="31" xfId="1" applyNumberFormat="1" applyFont="1" applyBorder="1" applyAlignment="1">
      <alignment horizontal="center" vertical="center"/>
    </xf>
    <xf numFmtId="165" fontId="11" fillId="0" borderId="31" xfId="1" applyNumberFormat="1" applyFont="1" applyBorder="1" applyAlignment="1">
      <alignment horizontal="right" vertical="center"/>
    </xf>
    <xf numFmtId="166" fontId="2" fillId="5" borderId="31" xfId="20" applyNumberFormat="1" applyFill="1" applyBorder="1" applyAlignment="1">
      <alignment horizontal="right" vertical="center" wrapText="1"/>
    </xf>
    <xf numFmtId="166" fontId="2" fillId="5" borderId="31" xfId="1" applyNumberFormat="1" applyFont="1" applyFill="1" applyBorder="1" applyAlignment="1">
      <alignment horizontal="right" vertical="center" wrapText="1"/>
    </xf>
    <xf numFmtId="166" fontId="2" fillId="0" borderId="31" xfId="1" applyNumberFormat="1" applyFont="1" applyBorder="1" applyAlignment="1">
      <alignment vertical="center"/>
    </xf>
    <xf numFmtId="0" fontId="11" fillId="0" borderId="31" xfId="0" applyFont="1" applyBorder="1" applyAlignment="1">
      <alignment vertical="center"/>
    </xf>
    <xf numFmtId="0" fontId="2" fillId="0" borderId="31" xfId="1" applyFont="1" applyBorder="1" applyAlignment="1">
      <alignment horizontal="center" vertical="center"/>
    </xf>
    <xf numFmtId="167" fontId="2" fillId="0" borderId="31" xfId="1" applyNumberFormat="1" applyFont="1" applyBorder="1" applyAlignment="1">
      <alignment horizontal="right" vertical="center" wrapText="1"/>
    </xf>
    <xf numFmtId="0" fontId="2" fillId="0" borderId="31" xfId="5" applyNumberFormat="1" applyFont="1" applyBorder="1" applyAlignment="1">
      <alignment horizontal="center" vertical="center"/>
    </xf>
    <xf numFmtId="44" fontId="2" fillId="0" borderId="31" xfId="5" applyFont="1" applyBorder="1" applyAlignment="1">
      <alignment vertical="center"/>
    </xf>
    <xf numFmtId="165" fontId="11" fillId="0" borderId="31" xfId="5" applyNumberFormat="1" applyFont="1" applyBorder="1" applyAlignment="1">
      <alignment horizontal="right" vertical="center"/>
    </xf>
    <xf numFmtId="0" fontId="2" fillId="5" borderId="31" xfId="1" applyFont="1" applyFill="1" applyBorder="1" applyAlignment="1">
      <alignment horizontal="left" vertical="center"/>
    </xf>
    <xf numFmtId="169" fontId="2" fillId="5" borderId="31" xfId="1" applyNumberFormat="1" applyFont="1" applyFill="1" applyBorder="1" applyAlignment="1">
      <alignment horizontal="right" vertical="center" wrapText="1"/>
    </xf>
    <xf numFmtId="169" fontId="2" fillId="0" borderId="31" xfId="1" applyNumberFormat="1" applyFont="1" applyBorder="1" applyAlignment="1">
      <alignment horizontal="right" vertical="center" wrapText="1"/>
    </xf>
    <xf numFmtId="44" fontId="2" fillId="0" borderId="31" xfId="5" applyFont="1" applyFill="1" applyBorder="1" applyAlignment="1">
      <alignment vertical="center"/>
    </xf>
    <xf numFmtId="165" fontId="11" fillId="0" borderId="31" xfId="5" applyNumberFormat="1" applyFont="1" applyFill="1" applyBorder="1" applyAlignment="1">
      <alignment horizontal="right" vertical="center"/>
    </xf>
    <xf numFmtId="167" fontId="21" fillId="0" borderId="31" xfId="20" applyNumberFormat="1" applyFont="1" applyBorder="1" applyAlignment="1">
      <alignment horizontal="right" vertical="center" wrapText="1"/>
    </xf>
    <xf numFmtId="44" fontId="21" fillId="0" borderId="31" xfId="20" applyNumberFormat="1" applyFont="1" applyBorder="1" applyAlignment="1">
      <alignment horizontal="right" vertical="center" wrapText="1"/>
    </xf>
    <xf numFmtId="0" fontId="2" fillId="0" borderId="31" xfId="0" applyFont="1" applyBorder="1" applyAlignment="1">
      <alignment horizontal="left" vertical="center" wrapText="1"/>
    </xf>
    <xf numFmtId="0" fontId="0" fillId="0" borderId="31" xfId="0" applyBorder="1" applyAlignment="1">
      <alignment horizontal="center" vertical="center"/>
    </xf>
    <xf numFmtId="165" fontId="0" fillId="0" borderId="31" xfId="0" applyNumberFormat="1" applyBorder="1" applyAlignment="1">
      <alignment horizontal="right" vertical="center"/>
    </xf>
    <xf numFmtId="49" fontId="2" fillId="5" borderId="31" xfId="20" applyNumberFormat="1" applyFill="1" applyBorder="1" applyAlignment="1">
      <alignment horizontal="center" vertical="center" wrapText="1"/>
    </xf>
    <xf numFmtId="165" fontId="2" fillId="0" borderId="31" xfId="1" applyNumberFormat="1" applyFont="1" applyBorder="1" applyAlignment="1">
      <alignment vertical="center"/>
    </xf>
    <xf numFmtId="0" fontId="2" fillId="0" borderId="31" xfId="0" applyFont="1" applyBorder="1" applyAlignment="1">
      <alignment vertical="center" wrapText="1"/>
    </xf>
    <xf numFmtId="0" fontId="4" fillId="0" borderId="0" xfId="2" applyAlignment="1">
      <alignment vertical="center"/>
    </xf>
    <xf numFmtId="0" fontId="33" fillId="8" borderId="21" xfId="0" applyFont="1" applyFill="1" applyBorder="1" applyAlignment="1">
      <alignment horizontal="center" vertical="center" wrapText="1"/>
    </xf>
    <xf numFmtId="0" fontId="11" fillId="8" borderId="0" xfId="0" applyFont="1" applyFill="1"/>
    <xf numFmtId="165" fontId="11" fillId="8" borderId="0" xfId="0" applyNumberFormat="1" applyFont="1" applyFill="1" applyAlignment="1">
      <alignment horizontal="right" vertical="center"/>
    </xf>
    <xf numFmtId="0" fontId="11" fillId="0" borderId="31" xfId="0" applyFont="1" applyBorder="1" applyAlignment="1">
      <alignment horizontal="center" vertical="center"/>
    </xf>
    <xf numFmtId="0" fontId="2" fillId="0" borderId="30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0" fillId="0" borderId="31" xfId="0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31" xfId="0" applyFont="1" applyBorder="1" applyAlignment="1">
      <alignment vertical="center"/>
    </xf>
    <xf numFmtId="0" fontId="23" fillId="0" borderId="31" xfId="0" applyFont="1" applyBorder="1" applyAlignment="1">
      <alignment horizontal="center" vertical="center" wrapText="1"/>
    </xf>
    <xf numFmtId="0" fontId="9" fillId="8" borderId="31" xfId="0" applyFont="1" applyFill="1" applyBorder="1" applyAlignment="1">
      <alignment horizontal="center" vertical="center" wrapText="1"/>
    </xf>
    <xf numFmtId="165" fontId="0" fillId="0" borderId="30" xfId="0" applyNumberForma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11" fillId="0" borderId="31" xfId="13" applyFont="1" applyBorder="1" applyAlignment="1">
      <alignment horizontal="center" vertical="center" wrapText="1"/>
    </xf>
    <xf numFmtId="0" fontId="11" fillId="0" borderId="31" xfId="23" applyFont="1" applyBorder="1" applyAlignment="1">
      <alignment horizontal="left" vertical="center" wrapText="1"/>
    </xf>
    <xf numFmtId="0" fontId="11" fillId="0" borderId="31" xfId="23" applyFont="1" applyBorder="1" applyAlignment="1">
      <alignment horizontal="center" vertical="center" wrapText="1"/>
    </xf>
    <xf numFmtId="0" fontId="11" fillId="8" borderId="31" xfId="23" applyFont="1" applyFill="1" applyBorder="1" applyAlignment="1">
      <alignment horizontal="center" vertical="center"/>
    </xf>
    <xf numFmtId="0" fontId="28" fillId="0" borderId="31" xfId="23" applyFont="1" applyBorder="1" applyAlignment="1">
      <alignment horizontal="center" vertical="center" wrapText="1"/>
    </xf>
    <xf numFmtId="0" fontId="11" fillId="8" borderId="31" xfId="23" applyFont="1" applyFill="1" applyBorder="1" applyAlignment="1">
      <alignment horizontal="center" vertical="center" wrapText="1"/>
    </xf>
    <xf numFmtId="0" fontId="26" fillId="8" borderId="31" xfId="23" applyFont="1" applyFill="1" applyBorder="1" applyAlignment="1">
      <alignment horizontal="center" vertical="center" wrapText="1"/>
    </xf>
    <xf numFmtId="49" fontId="9" fillId="8" borderId="31" xfId="0" applyNumberFormat="1" applyFont="1" applyFill="1" applyBorder="1" applyAlignment="1">
      <alignment horizontal="left" vertical="center" wrapText="1"/>
    </xf>
    <xf numFmtId="0" fontId="9" fillId="8" borderId="31" xfId="0" applyFont="1" applyFill="1" applyBorder="1" applyAlignment="1">
      <alignment horizontal="left" vertical="center" wrapText="1"/>
    </xf>
    <xf numFmtId="49" fontId="9" fillId="0" borderId="31" xfId="0" applyNumberFormat="1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39" fillId="0" borderId="31" xfId="0" applyFont="1" applyBorder="1" applyAlignment="1">
      <alignment vertical="center" wrapText="1"/>
    </xf>
    <xf numFmtId="0" fontId="39" fillId="0" borderId="31" xfId="0" applyFont="1" applyBorder="1" applyAlignment="1">
      <alignment horizontal="center" vertical="center" wrapText="1"/>
    </xf>
    <xf numFmtId="165" fontId="39" fillId="0" borderId="31" xfId="0" applyNumberFormat="1" applyFont="1" applyBorder="1" applyAlignment="1">
      <alignment horizontal="right" vertical="center" wrapText="1"/>
    </xf>
    <xf numFmtId="165" fontId="39" fillId="0" borderId="3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39" fillId="2" borderId="31" xfId="8" applyFont="1" applyFill="1" applyBorder="1" applyAlignment="1">
      <alignment vertical="center" wrapText="1"/>
    </xf>
    <xf numFmtId="0" fontId="39" fillId="2" borderId="31" xfId="8" applyFont="1" applyFill="1" applyBorder="1" applyAlignment="1">
      <alignment horizontal="center" vertical="center" wrapText="1"/>
    </xf>
    <xf numFmtId="165" fontId="39" fillId="2" borderId="31" xfId="55" applyNumberFormat="1" applyFont="1" applyFill="1" applyBorder="1" applyAlignment="1">
      <alignment horizontal="right" vertical="center" wrapText="1"/>
    </xf>
    <xf numFmtId="0" fontId="39" fillId="0" borderId="31" xfId="23" applyFont="1" applyBorder="1" applyAlignment="1">
      <alignment vertical="center" wrapText="1"/>
    </xf>
    <xf numFmtId="0" fontId="39" fillId="0" borderId="31" xfId="23" applyFont="1" applyBorder="1" applyAlignment="1">
      <alignment horizontal="center" vertical="center" wrapText="1"/>
    </xf>
    <xf numFmtId="165" fontId="39" fillId="0" borderId="31" xfId="23" applyNumberFormat="1" applyFont="1" applyBorder="1" applyAlignment="1">
      <alignment vertical="center" wrapText="1"/>
    </xf>
    <xf numFmtId="0" fontId="39" fillId="0" borderId="31" xfId="23" applyFont="1" applyBorder="1"/>
    <xf numFmtId="0" fontId="39" fillId="0" borderId="31" xfId="23" applyFont="1" applyBorder="1" applyAlignment="1">
      <alignment horizontal="center"/>
    </xf>
    <xf numFmtId="165" fontId="39" fillId="0" borderId="31" xfId="23" applyNumberFormat="1" applyFont="1" applyBorder="1"/>
    <xf numFmtId="0" fontId="39" fillId="0" borderId="44" xfId="23" applyFont="1" applyBorder="1" applyAlignment="1">
      <alignment vertical="center" wrapText="1"/>
    </xf>
    <xf numFmtId="0" fontId="39" fillId="0" borderId="44" xfId="23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165" fontId="38" fillId="0" borderId="0" xfId="0" applyNumberFormat="1" applyFont="1" applyAlignment="1">
      <alignment horizontal="right" vertical="center"/>
    </xf>
    <xf numFmtId="0" fontId="37" fillId="0" borderId="0" xfId="0" applyFont="1" applyAlignment="1">
      <alignment vertical="center"/>
    </xf>
    <xf numFmtId="0" fontId="39" fillId="0" borderId="0" xfId="0" applyFont="1" applyAlignment="1">
      <alignment horizontal="left" vertical="center" wrapText="1"/>
    </xf>
    <xf numFmtId="165" fontId="39" fillId="0" borderId="0" xfId="0" applyNumberFormat="1" applyFont="1" applyAlignment="1">
      <alignment horizontal="right" vertical="center"/>
    </xf>
    <xf numFmtId="0" fontId="37" fillId="3" borderId="1" xfId="0" applyFont="1" applyFill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left" vertical="center" wrapText="1"/>
    </xf>
    <xf numFmtId="165" fontId="37" fillId="3" borderId="1" xfId="0" applyNumberFormat="1" applyFont="1" applyFill="1" applyBorder="1" applyAlignment="1">
      <alignment horizontal="right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0" borderId="1" xfId="8" applyFont="1" applyBorder="1" applyAlignment="1">
      <alignment horizontal="left" vertical="center" wrapText="1"/>
    </xf>
    <xf numFmtId="0" fontId="39" fillId="0" borderId="1" xfId="8" applyFont="1" applyBorder="1" applyAlignment="1">
      <alignment horizontal="center" vertical="center" wrapText="1"/>
    </xf>
    <xf numFmtId="165" fontId="39" fillId="0" borderId="1" xfId="8" applyNumberFormat="1" applyFont="1" applyBorder="1" applyAlignment="1">
      <alignment horizontal="right" vertical="center" wrapText="1"/>
    </xf>
    <xf numFmtId="0" fontId="36" fillId="0" borderId="1" xfId="8" applyFont="1" applyBorder="1" applyAlignment="1">
      <alignment horizontal="center" vertical="center" wrapText="1"/>
    </xf>
    <xf numFmtId="165" fontId="37" fillId="4" borderId="1" xfId="0" applyNumberFormat="1" applyFont="1" applyFill="1" applyBorder="1" applyAlignment="1">
      <alignment horizontal="right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1" xfId="8" applyFont="1" applyBorder="1" applyAlignment="1">
      <alignment horizontal="left" vertical="center" wrapText="1"/>
    </xf>
    <xf numFmtId="0" fontId="39" fillId="0" borderId="21" xfId="8" applyFont="1" applyBorder="1" applyAlignment="1">
      <alignment horizontal="center" vertical="center" wrapText="1"/>
    </xf>
    <xf numFmtId="165" fontId="39" fillId="0" borderId="21" xfId="8" applyNumberFormat="1" applyFont="1" applyBorder="1" applyAlignment="1">
      <alignment horizontal="right" vertical="center" wrapText="1"/>
    </xf>
    <xf numFmtId="0" fontId="39" fillId="0" borderId="31" xfId="8" applyFont="1" applyBorder="1" applyAlignment="1">
      <alignment horizontal="left" vertical="center" wrapText="1"/>
    </xf>
    <xf numFmtId="0" fontId="39" fillId="0" borderId="31" xfId="8" applyFont="1" applyBorder="1" applyAlignment="1">
      <alignment horizontal="center" vertical="center" wrapText="1"/>
    </xf>
    <xf numFmtId="165" fontId="39" fillId="0" borderId="31" xfId="8" applyNumberFormat="1" applyFont="1" applyBorder="1" applyAlignment="1">
      <alignment horizontal="right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39" fillId="2" borderId="21" xfId="8" applyFont="1" applyFill="1" applyBorder="1" applyAlignment="1">
      <alignment horizontal="left" vertical="center" wrapText="1"/>
    </xf>
    <xf numFmtId="0" fontId="39" fillId="2" borderId="21" xfId="8" applyFont="1" applyFill="1" applyBorder="1" applyAlignment="1">
      <alignment horizontal="center" vertical="center" wrapText="1"/>
    </xf>
    <xf numFmtId="165" fontId="39" fillId="2" borderId="21" xfId="44" applyNumberFormat="1" applyFont="1" applyFill="1" applyBorder="1" applyAlignment="1">
      <alignment horizontal="right" vertical="center" wrapText="1"/>
    </xf>
    <xf numFmtId="0" fontId="39" fillId="0" borderId="1" xfId="0" applyFont="1" applyBorder="1" applyAlignment="1">
      <alignment horizontal="left" vertical="center" wrapText="1"/>
    </xf>
    <xf numFmtId="165" fontId="39" fillId="0" borderId="1" xfId="0" applyNumberFormat="1" applyFont="1" applyBorder="1" applyAlignment="1">
      <alignment horizontal="right" vertical="center" wrapText="1"/>
    </xf>
    <xf numFmtId="0" fontId="40" fillId="0" borderId="1" xfId="0" applyFont="1" applyBorder="1" applyAlignment="1">
      <alignment horizontal="left" vertical="center" wrapText="1"/>
    </xf>
    <xf numFmtId="165" fontId="40" fillId="0" borderId="1" xfId="0" applyNumberFormat="1" applyFont="1" applyBorder="1" applyAlignment="1">
      <alignment horizontal="right" vertical="center" wrapText="1"/>
    </xf>
    <xf numFmtId="0" fontId="39" fillId="0" borderId="21" xfId="0" applyFont="1" applyBorder="1" applyAlignment="1">
      <alignment horizontal="left" vertical="center" wrapText="1"/>
    </xf>
    <xf numFmtId="0" fontId="39" fillId="0" borderId="21" xfId="0" applyFont="1" applyBorder="1" applyAlignment="1">
      <alignment horizontal="center" vertical="center" wrapText="1"/>
    </xf>
    <xf numFmtId="165" fontId="39" fillId="0" borderId="21" xfId="0" applyNumberFormat="1" applyFont="1" applyBorder="1" applyAlignment="1">
      <alignment horizontal="right" vertical="center" wrapText="1"/>
    </xf>
    <xf numFmtId="0" fontId="39" fillId="2" borderId="21" xfId="0" applyFont="1" applyFill="1" applyBorder="1" applyAlignment="1">
      <alignment horizontal="center" vertical="center" wrapText="1"/>
    </xf>
    <xf numFmtId="0" fontId="39" fillId="2" borderId="1" xfId="13" applyFont="1" applyFill="1" applyBorder="1" applyAlignment="1">
      <alignment horizontal="center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center" vertical="center" wrapText="1"/>
    </xf>
    <xf numFmtId="165" fontId="39" fillId="0" borderId="29" xfId="0" applyNumberFormat="1" applyFont="1" applyBorder="1" applyAlignment="1">
      <alignment horizontal="right" vertical="center" wrapText="1"/>
    </xf>
    <xf numFmtId="0" fontId="39" fillId="0" borderId="29" xfId="0" applyFont="1" applyBorder="1" applyAlignment="1">
      <alignment vertical="center" wrapText="1"/>
    </xf>
    <xf numFmtId="165" fontId="39" fillId="0" borderId="29" xfId="0" applyNumberFormat="1" applyFont="1" applyBorder="1" applyAlignment="1">
      <alignment vertical="center" wrapText="1"/>
    </xf>
    <xf numFmtId="0" fontId="39" fillId="2" borderId="29" xfId="13" applyFont="1" applyFill="1" applyBorder="1" applyAlignment="1">
      <alignment horizontal="center" vertical="center" wrapText="1"/>
    </xf>
    <xf numFmtId="0" fontId="39" fillId="0" borderId="29" xfId="0" applyFont="1" applyBorder="1" applyAlignment="1">
      <alignment vertical="top" wrapText="1"/>
    </xf>
    <xf numFmtId="0" fontId="39" fillId="0" borderId="29" xfId="0" applyFont="1" applyBorder="1" applyAlignment="1">
      <alignment horizontal="center" vertical="top" wrapText="1"/>
    </xf>
    <xf numFmtId="0" fontId="39" fillId="0" borderId="29" xfId="0" applyFont="1" applyBorder="1"/>
    <xf numFmtId="0" fontId="39" fillId="0" borderId="29" xfId="0" applyFont="1" applyBorder="1" applyAlignment="1">
      <alignment horizontal="center" vertical="center"/>
    </xf>
    <xf numFmtId="165" fontId="39" fillId="0" borderId="29" xfId="0" applyNumberFormat="1" applyFont="1" applyBorder="1"/>
    <xf numFmtId="0" fontId="39" fillId="0" borderId="30" xfId="0" applyFont="1" applyBorder="1" applyAlignment="1">
      <alignment horizontal="center" vertical="center"/>
    </xf>
    <xf numFmtId="165" fontId="39" fillId="0" borderId="30" xfId="0" applyNumberFormat="1" applyFont="1" applyBorder="1" applyAlignment="1">
      <alignment horizontal="right" vertical="center" wrapText="1"/>
    </xf>
    <xf numFmtId="0" fontId="39" fillId="0" borderId="30" xfId="0" applyFont="1" applyBorder="1" applyAlignment="1">
      <alignment horizontal="center" vertical="top" wrapText="1"/>
    </xf>
    <xf numFmtId="0" fontId="39" fillId="0" borderId="31" xfId="0" applyFont="1" applyBorder="1" applyAlignment="1">
      <alignment horizontal="left" vertical="center" wrapText="1"/>
    </xf>
    <xf numFmtId="0" fontId="42" fillId="5" borderId="1" xfId="0" applyFont="1" applyFill="1" applyBorder="1" applyAlignment="1">
      <alignment horizontal="center" vertical="center" wrapText="1"/>
    </xf>
    <xf numFmtId="0" fontId="39" fillId="0" borderId="29" xfId="8" applyFont="1" applyBorder="1" applyAlignment="1">
      <alignment vertical="center" wrapText="1"/>
    </xf>
    <xf numFmtId="0" fontId="39" fillId="0" borderId="29" xfId="8" applyFont="1" applyBorder="1" applyAlignment="1">
      <alignment horizontal="center" vertical="center" wrapText="1"/>
    </xf>
    <xf numFmtId="165" fontId="39" fillId="0" borderId="29" xfId="44" applyNumberFormat="1" applyFont="1" applyFill="1" applyBorder="1" applyAlignment="1">
      <alignment horizontal="right" vertical="center" wrapText="1"/>
    </xf>
    <xf numFmtId="0" fontId="39" fillId="0" borderId="10" xfId="8" applyFont="1" applyBorder="1" applyAlignment="1">
      <alignment vertical="center" wrapText="1"/>
    </xf>
    <xf numFmtId="0" fontId="39" fillId="0" borderId="10" xfId="8" applyFont="1" applyBorder="1" applyAlignment="1">
      <alignment horizontal="center" vertical="center" wrapText="1"/>
    </xf>
    <xf numFmtId="165" fontId="39" fillId="0" borderId="10" xfId="44" applyNumberFormat="1" applyFont="1" applyFill="1" applyBorder="1" applyAlignment="1">
      <alignment horizontal="right" vertical="center" wrapText="1"/>
    </xf>
    <xf numFmtId="0" fontId="39" fillId="8" borderId="3" xfId="0" applyFont="1" applyFill="1" applyBorder="1" applyAlignment="1">
      <alignment horizontal="center" vertical="center" wrapText="1"/>
    </xf>
    <xf numFmtId="0" fontId="39" fillId="0" borderId="32" xfId="23" applyFont="1" applyBorder="1" applyAlignment="1">
      <alignment vertical="center" wrapText="1"/>
    </xf>
    <xf numFmtId="0" fontId="39" fillId="2" borderId="32" xfId="8" applyFont="1" applyFill="1" applyBorder="1" applyAlignment="1">
      <alignment horizontal="center" vertical="center" wrapText="1"/>
    </xf>
    <xf numFmtId="165" fontId="39" fillId="2" borderId="32" xfId="51" applyNumberFormat="1" applyFont="1" applyFill="1" applyBorder="1" applyAlignment="1">
      <alignment horizontal="right" vertical="center" wrapText="1"/>
    </xf>
    <xf numFmtId="165" fontId="39" fillId="2" borderId="31" xfId="51" applyNumberFormat="1" applyFont="1" applyFill="1" applyBorder="1" applyAlignment="1">
      <alignment horizontal="right" vertical="center" wrapText="1"/>
    </xf>
    <xf numFmtId="0" fontId="39" fillId="0" borderId="30" xfId="23" applyFont="1" applyBorder="1" applyAlignment="1">
      <alignment vertical="center" wrapText="1"/>
    </xf>
    <xf numFmtId="0" fontId="39" fillId="2" borderId="30" xfId="8" applyFont="1" applyFill="1" applyBorder="1" applyAlignment="1">
      <alignment horizontal="center" vertical="center" wrapText="1"/>
    </xf>
    <xf numFmtId="165" fontId="39" fillId="0" borderId="30" xfId="23" applyNumberFormat="1" applyFont="1" applyBorder="1" applyAlignment="1">
      <alignment vertical="center" wrapText="1"/>
    </xf>
    <xf numFmtId="0" fontId="39" fillId="0" borderId="32" xfId="23" applyFont="1" applyBorder="1"/>
    <xf numFmtId="0" fontId="39" fillId="0" borderId="33" xfId="23" applyFont="1" applyBorder="1" applyAlignment="1">
      <alignment horizontal="center" vertical="center" wrapText="1"/>
    </xf>
    <xf numFmtId="0" fontId="39" fillId="0" borderId="34" xfId="23" applyFont="1" applyBorder="1" applyAlignment="1">
      <alignment horizontal="center" vertical="center" wrapText="1"/>
    </xf>
    <xf numFmtId="165" fontId="37" fillId="4" borderId="2" xfId="0" applyNumberFormat="1" applyFont="1" applyFill="1" applyBorder="1" applyAlignment="1">
      <alignment horizontal="right" vertical="center" wrapText="1"/>
    </xf>
    <xf numFmtId="0" fontId="39" fillId="8" borderId="1" xfId="0" applyFont="1" applyFill="1" applyBorder="1" applyAlignment="1">
      <alignment horizontal="center" vertical="center" wrapText="1"/>
    </xf>
    <xf numFmtId="0" fontId="39" fillId="12" borderId="29" xfId="8" applyFont="1" applyFill="1" applyBorder="1" applyAlignment="1">
      <alignment horizontal="left" vertical="center" wrapText="1"/>
    </xf>
    <xf numFmtId="0" fontId="39" fillId="12" borderId="31" xfId="8" applyFont="1" applyFill="1" applyBorder="1" applyAlignment="1">
      <alignment horizontal="left" vertical="center" wrapText="1"/>
    </xf>
    <xf numFmtId="165" fontId="37" fillId="4" borderId="31" xfId="0" applyNumberFormat="1" applyFont="1" applyFill="1" applyBorder="1" applyAlignment="1">
      <alignment horizontal="right" vertical="center" wrapText="1"/>
    </xf>
    <xf numFmtId="0" fontId="39" fillId="12" borderId="29" xfId="8" applyFont="1" applyFill="1" applyBorder="1" applyAlignment="1">
      <alignment horizontal="center" vertical="center" wrapText="1"/>
    </xf>
    <xf numFmtId="165" fontId="39" fillId="0" borderId="29" xfId="37" applyNumberFormat="1" applyFont="1" applyBorder="1" applyAlignment="1" applyProtection="1">
      <alignment horizontal="right" vertical="center" wrapText="1"/>
    </xf>
    <xf numFmtId="165" fontId="39" fillId="0" borderId="29" xfId="0" applyNumberFormat="1" applyFont="1" applyBorder="1" applyAlignment="1">
      <alignment horizontal="right" vertical="center"/>
    </xf>
    <xf numFmtId="0" fontId="39" fillId="2" borderId="31" xfId="0" applyFont="1" applyFill="1" applyBorder="1" applyAlignment="1">
      <alignment horizontal="center" vertical="center" wrapText="1"/>
    </xf>
    <xf numFmtId="0" fontId="39" fillId="0" borderId="31" xfId="23" applyFont="1" applyBorder="1" applyAlignment="1">
      <alignment horizontal="center" vertical="center"/>
    </xf>
    <xf numFmtId="0" fontId="39" fillId="8" borderId="1" xfId="13" applyFont="1" applyFill="1" applyBorder="1" applyAlignment="1">
      <alignment horizontal="center" vertical="center" wrapText="1"/>
    </xf>
    <xf numFmtId="0" fontId="39" fillId="0" borderId="1" xfId="13" applyFont="1" applyBorder="1" applyAlignment="1">
      <alignment horizontal="center" vertical="center" wrapText="1"/>
    </xf>
    <xf numFmtId="0" fontId="39" fillId="0" borderId="29" xfId="23" applyFont="1" applyBorder="1" applyAlignment="1">
      <alignment horizontal="left" vertical="center" wrapText="1"/>
    </xf>
    <xf numFmtId="0" fontId="39" fillId="0" borderId="29" xfId="23" applyFont="1" applyBorder="1" applyAlignment="1">
      <alignment horizontal="center" vertical="center"/>
    </xf>
    <xf numFmtId="165" fontId="39" fillId="0" borderId="29" xfId="23" applyNumberFormat="1" applyFont="1" applyBorder="1" applyAlignment="1">
      <alignment vertical="center" wrapText="1"/>
    </xf>
    <xf numFmtId="0" fontId="39" fillId="0" borderId="31" xfId="23" applyFont="1" applyBorder="1" applyAlignment="1">
      <alignment horizontal="left" vertical="center" wrapText="1"/>
    </xf>
    <xf numFmtId="0" fontId="37" fillId="6" borderId="1" xfId="0" applyFont="1" applyFill="1" applyBorder="1" applyAlignment="1">
      <alignment horizontal="center" vertical="center" wrapText="1"/>
    </xf>
    <xf numFmtId="0" fontId="37" fillId="6" borderId="1" xfId="0" applyFont="1" applyFill="1" applyBorder="1" applyAlignment="1">
      <alignment horizontal="left" vertical="center" wrapText="1"/>
    </xf>
    <xf numFmtId="165" fontId="37" fillId="6" borderId="1" xfId="0" applyNumberFormat="1" applyFont="1" applyFill="1" applyBorder="1" applyAlignment="1">
      <alignment horizontal="right" vertical="center" wrapText="1"/>
    </xf>
    <xf numFmtId="0" fontId="39" fillId="2" borderId="29" xfId="8" applyFont="1" applyFill="1" applyBorder="1" applyAlignment="1">
      <alignment horizontal="left" vertical="center" wrapText="1"/>
    </xf>
    <xf numFmtId="0" fontId="39" fillId="2" borderId="29" xfId="8" applyFont="1" applyFill="1" applyBorder="1" applyAlignment="1">
      <alignment horizontal="center" vertical="center" wrapText="1"/>
    </xf>
    <xf numFmtId="165" fontId="39" fillId="2" borderId="29" xfId="49" applyNumberFormat="1" applyFont="1" applyFill="1" applyBorder="1" applyAlignment="1">
      <alignment horizontal="right" vertical="center" wrapText="1"/>
    </xf>
    <xf numFmtId="165" fontId="37" fillId="10" borderId="1" xfId="0" applyNumberFormat="1" applyFont="1" applyFill="1" applyBorder="1" applyAlignment="1">
      <alignment horizontal="right" vertical="center" wrapText="1"/>
    </xf>
    <xf numFmtId="0" fontId="39" fillId="0" borderId="32" xfId="0" applyFont="1" applyBorder="1" applyAlignment="1">
      <alignment horizontal="center" vertical="center" wrapText="1"/>
    </xf>
    <xf numFmtId="165" fontId="39" fillId="0" borderId="35" xfId="0" applyNumberFormat="1" applyFont="1" applyBorder="1" applyAlignment="1">
      <alignment horizontal="right" vertical="center" wrapText="1"/>
    </xf>
    <xf numFmtId="0" fontId="39" fillId="0" borderId="32" xfId="0" applyFont="1" applyBorder="1" applyAlignment="1">
      <alignment horizontal="left" vertical="center" wrapText="1"/>
    </xf>
    <xf numFmtId="0" fontId="39" fillId="0" borderId="21" xfId="23" applyFont="1" applyBorder="1" applyAlignment="1">
      <alignment horizontal="left" vertical="center" wrapText="1"/>
    </xf>
    <xf numFmtId="0" fontId="39" fillId="0" borderId="21" xfId="23" applyFont="1" applyBorder="1" applyAlignment="1">
      <alignment horizontal="center" vertical="center"/>
    </xf>
    <xf numFmtId="165" fontId="39" fillId="0" borderId="21" xfId="23" applyNumberFormat="1" applyFont="1" applyBorder="1" applyAlignment="1">
      <alignment horizontal="right" vertical="center"/>
    </xf>
    <xf numFmtId="0" fontId="39" fillId="5" borderId="1" xfId="0" applyFont="1" applyFill="1" applyBorder="1" applyAlignment="1">
      <alignment horizontal="center" vertical="center" wrapText="1"/>
    </xf>
    <xf numFmtId="0" fontId="39" fillId="0" borderId="4" xfId="23" applyFont="1" applyBorder="1" applyAlignment="1">
      <alignment horizontal="left" vertical="center" wrapText="1"/>
    </xf>
    <xf numFmtId="0" fontId="39" fillId="0" borderId="4" xfId="23" applyFont="1" applyBorder="1" applyAlignment="1">
      <alignment horizontal="center" vertical="center" wrapText="1"/>
    </xf>
    <xf numFmtId="165" fontId="39" fillId="0" borderId="4" xfId="23" applyNumberFormat="1" applyFont="1" applyBorder="1" applyAlignment="1">
      <alignment horizontal="right" vertical="center" wrapText="1"/>
    </xf>
    <xf numFmtId="0" fontId="39" fillId="0" borderId="0" xfId="23" applyFont="1" applyAlignment="1">
      <alignment horizontal="left" vertical="center" wrapText="1"/>
    </xf>
    <xf numFmtId="0" fontId="39" fillId="0" borderId="0" xfId="23" applyFont="1" applyAlignment="1">
      <alignment horizontal="center" vertical="center" wrapText="1"/>
    </xf>
    <xf numFmtId="165" fontId="39" fillId="0" borderId="0" xfId="23" applyNumberFormat="1" applyFont="1" applyAlignment="1">
      <alignment horizontal="right" vertical="center" wrapText="1"/>
    </xf>
    <xf numFmtId="0" fontId="39" fillId="0" borderId="26" xfId="23" applyFont="1" applyBorder="1" applyAlignment="1">
      <alignment horizontal="left" vertical="center" wrapText="1"/>
    </xf>
    <xf numFmtId="0" fontId="39" fillId="0" borderId="26" xfId="23" applyFont="1" applyBorder="1" applyAlignment="1">
      <alignment horizontal="center" vertical="center" wrapText="1"/>
    </xf>
    <xf numFmtId="165" fontId="39" fillId="0" borderId="26" xfId="23" applyNumberFormat="1" applyFont="1" applyBorder="1" applyAlignment="1">
      <alignment horizontal="right" vertical="center" wrapText="1"/>
    </xf>
    <xf numFmtId="165" fontId="39" fillId="0" borderId="31" xfId="23" applyNumberFormat="1" applyFont="1" applyBorder="1" applyAlignment="1">
      <alignment horizontal="right" vertical="center" wrapText="1"/>
    </xf>
    <xf numFmtId="0" fontId="39" fillId="2" borderId="27" xfId="0" applyFont="1" applyFill="1" applyBorder="1" applyAlignment="1">
      <alignment horizontal="center" vertical="center" wrapText="1"/>
    </xf>
    <xf numFmtId="0" fontId="39" fillId="0" borderId="27" xfId="23" applyFont="1" applyBorder="1" applyAlignment="1">
      <alignment horizontal="left" vertical="center" wrapText="1"/>
    </xf>
    <xf numFmtId="0" fontId="39" fillId="0" borderId="27" xfId="23" applyFont="1" applyBorder="1" applyAlignment="1">
      <alignment horizontal="center" vertical="center" wrapText="1"/>
    </xf>
    <xf numFmtId="165" fontId="39" fillId="2" borderId="27" xfId="42" applyNumberFormat="1" applyFont="1" applyFill="1" applyBorder="1" applyAlignment="1">
      <alignment horizontal="right" vertical="center" wrapText="1"/>
    </xf>
    <xf numFmtId="165" fontId="39" fillId="2" borderId="31" xfId="42" applyNumberFormat="1" applyFont="1" applyFill="1" applyBorder="1" applyAlignment="1">
      <alignment horizontal="right" vertical="center" wrapText="1"/>
    </xf>
    <xf numFmtId="0" fontId="39" fillId="2" borderId="27" xfId="23" applyFont="1" applyFill="1" applyBorder="1" applyAlignment="1">
      <alignment horizontal="left" vertical="center" wrapText="1"/>
    </xf>
    <xf numFmtId="0" fontId="39" fillId="2" borderId="27" xfId="23" applyFont="1" applyFill="1" applyBorder="1" applyAlignment="1">
      <alignment horizontal="center" vertical="center" wrapText="1"/>
    </xf>
    <xf numFmtId="165" fontId="39" fillId="2" borderId="27" xfId="46" applyNumberFormat="1" applyFont="1" applyFill="1" applyBorder="1" applyAlignment="1">
      <alignment horizontal="right" vertical="center" wrapText="1"/>
    </xf>
    <xf numFmtId="0" fontId="39" fillId="0" borderId="0" xfId="0" applyFont="1" applyAlignment="1">
      <alignment vertical="center"/>
    </xf>
    <xf numFmtId="165" fontId="39" fillId="0" borderId="31" xfId="0" applyNumberFormat="1" applyFont="1" applyBorder="1"/>
    <xf numFmtId="165" fontId="39" fillId="0" borderId="30" xfId="0" applyNumberFormat="1" applyFont="1" applyBorder="1" applyAlignment="1">
      <alignment vertical="center"/>
    </xf>
    <xf numFmtId="165" fontId="39" fillId="0" borderId="31" xfId="0" applyNumberFormat="1" applyFont="1" applyBorder="1" applyAlignment="1">
      <alignment vertical="center"/>
    </xf>
    <xf numFmtId="165" fontId="39" fillId="0" borderId="44" xfId="23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165" fontId="3" fillId="11" borderId="1" xfId="0" applyNumberFormat="1" applyFont="1" applyFill="1" applyBorder="1" applyAlignment="1">
      <alignment horizontal="center" vertical="center" wrapText="1"/>
    </xf>
    <xf numFmtId="0" fontId="3" fillId="11" borderId="18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right" vertical="center"/>
    </xf>
    <xf numFmtId="0" fontId="2" fillId="0" borderId="24" xfId="23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8" borderId="18" xfId="0" applyNumberFormat="1" applyFont="1" applyFill="1" applyBorder="1" applyAlignment="1">
      <alignment horizontal="left" vertical="center" wrapText="1"/>
    </xf>
    <xf numFmtId="165" fontId="2" fillId="0" borderId="1" xfId="23" applyNumberFormat="1" applyBorder="1" applyAlignment="1">
      <alignment vertical="center"/>
    </xf>
    <xf numFmtId="165" fontId="2" fillId="0" borderId="23" xfId="23" applyNumberFormat="1" applyBorder="1" applyAlignment="1">
      <alignment vertical="center"/>
    </xf>
    <xf numFmtId="0" fontId="3" fillId="0" borderId="18" xfId="0" applyFont="1" applyBorder="1" applyAlignment="1">
      <alignment horizontal="left" vertical="center" wrapText="1"/>
    </xf>
    <xf numFmtId="44" fontId="3" fillId="0" borderId="18" xfId="0" applyNumberFormat="1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165" fontId="2" fillId="0" borderId="31" xfId="0" applyNumberFormat="1" applyFont="1" applyBorder="1" applyAlignment="1">
      <alignment horizontal="right" vertical="center"/>
    </xf>
    <xf numFmtId="0" fontId="2" fillId="8" borderId="18" xfId="0" applyFont="1" applyFill="1" applyBorder="1" applyAlignment="1">
      <alignment horizontal="left" vertical="center" wrapText="1"/>
    </xf>
    <xf numFmtId="165" fontId="2" fillId="0" borderId="1" xfId="6" applyNumberFormat="1" applyFont="1" applyFill="1" applyBorder="1" applyAlignment="1">
      <alignment horizontal="right" vertical="center"/>
    </xf>
    <xf numFmtId="165" fontId="2" fillId="0" borderId="4" xfId="23" applyNumberFormat="1" applyBorder="1" applyAlignment="1">
      <alignment vertical="center"/>
    </xf>
    <xf numFmtId="0" fontId="3" fillId="7" borderId="12" xfId="0" applyFont="1" applyFill="1" applyBorder="1" applyAlignment="1">
      <alignment horizontal="left" vertical="center"/>
    </xf>
    <xf numFmtId="0" fontId="3" fillId="7" borderId="11" xfId="0" applyFont="1" applyFill="1" applyBorder="1" applyAlignment="1">
      <alignment horizontal="center" vertical="center"/>
    </xf>
    <xf numFmtId="165" fontId="3" fillId="7" borderId="11" xfId="0" applyNumberFormat="1" applyFont="1" applyFill="1" applyBorder="1" applyAlignment="1">
      <alignment vertical="center"/>
    </xf>
    <xf numFmtId="165" fontId="2" fillId="7" borderId="11" xfId="0" applyNumberFormat="1" applyFont="1" applyFill="1" applyBorder="1" applyAlignment="1">
      <alignment vertical="center"/>
    </xf>
    <xf numFmtId="0" fontId="2" fillId="7" borderId="19" xfId="0" applyFont="1" applyFill="1" applyBorder="1" applyAlignment="1">
      <alignment horizontal="center" vertical="center"/>
    </xf>
    <xf numFmtId="165" fontId="10" fillId="4" borderId="31" xfId="0" applyNumberFormat="1" applyFont="1" applyFill="1" applyBorder="1" applyAlignment="1">
      <alignment horizontal="right" vertical="center" wrapText="1"/>
    </xf>
    <xf numFmtId="0" fontId="9" fillId="8" borderId="29" xfId="0" applyFont="1" applyFill="1" applyBorder="1" applyAlignment="1">
      <alignment horizontal="left" vertical="center" wrapText="1"/>
    </xf>
    <xf numFmtId="0" fontId="2" fillId="8" borderId="31" xfId="23" applyFill="1" applyBorder="1" applyAlignment="1">
      <alignment horizontal="center" vertical="center"/>
    </xf>
    <xf numFmtId="0" fontId="5" fillId="12" borderId="21" xfId="0" applyFont="1" applyFill="1" applyBorder="1" applyAlignment="1">
      <alignment horizontal="center" vertical="center" wrapText="1"/>
    </xf>
    <xf numFmtId="165" fontId="39" fillId="0" borderId="31" xfId="42" applyNumberFormat="1" applyFont="1" applyFill="1" applyBorder="1" applyAlignment="1">
      <alignment horizontal="right" vertical="center" wrapText="1"/>
    </xf>
    <xf numFmtId="165" fontId="2" fillId="0" borderId="30" xfId="0" applyNumberFormat="1" applyFont="1" applyBorder="1" applyAlignment="1">
      <alignment vertical="center" wrapText="1"/>
    </xf>
    <xf numFmtId="165" fontId="2" fillId="0" borderId="31" xfId="0" applyNumberFormat="1" applyFont="1" applyBorder="1" applyAlignment="1">
      <alignment vertical="center" wrapText="1"/>
    </xf>
    <xf numFmtId="0" fontId="39" fillId="0" borderId="31" xfId="0" applyFont="1" applyBorder="1" applyAlignment="1">
      <alignment horizontal="center" vertical="center"/>
    </xf>
    <xf numFmtId="0" fontId="10" fillId="14" borderId="31" xfId="0" applyFont="1" applyFill="1" applyBorder="1"/>
    <xf numFmtId="165" fontId="10" fillId="14" borderId="31" xfId="0" applyNumberFormat="1" applyFont="1" applyFill="1" applyBorder="1"/>
    <xf numFmtId="0" fontId="3" fillId="14" borderId="5" xfId="0" applyFont="1" applyFill="1" applyBorder="1" applyAlignment="1">
      <alignment horizontal="center" vertical="center" wrapText="1"/>
    </xf>
    <xf numFmtId="0" fontId="3" fillId="14" borderId="0" xfId="0" applyFont="1" applyFill="1" applyAlignment="1">
      <alignment horizontal="center" vertical="center" wrapText="1"/>
    </xf>
    <xf numFmtId="0" fontId="1" fillId="14" borderId="5" xfId="0" applyFont="1" applyFill="1" applyBorder="1" applyAlignment="1">
      <alignment horizontal="center" vertical="center" wrapText="1"/>
    </xf>
    <xf numFmtId="0" fontId="10" fillId="13" borderId="31" xfId="0" applyFont="1" applyFill="1" applyBorder="1" applyAlignment="1">
      <alignment horizontal="center" vertical="center" wrapText="1"/>
    </xf>
    <xf numFmtId="165" fontId="10" fillId="13" borderId="31" xfId="0" applyNumberFormat="1" applyFont="1" applyFill="1" applyBorder="1" applyAlignment="1">
      <alignment horizontal="center" vertical="center" wrapText="1"/>
    </xf>
    <xf numFmtId="165" fontId="43" fillId="14" borderId="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165" fontId="12" fillId="11" borderId="1" xfId="0" applyNumberFormat="1" applyFont="1" applyFill="1" applyBorder="1" applyAlignment="1">
      <alignment horizontal="center" vertical="center"/>
    </xf>
    <xf numFmtId="165" fontId="12" fillId="11" borderId="1" xfId="0" applyNumberFormat="1" applyFont="1" applyFill="1" applyBorder="1" applyAlignment="1">
      <alignment vertical="center"/>
    </xf>
    <xf numFmtId="0" fontId="9" fillId="14" borderId="0" xfId="0" applyFont="1" applyFill="1" applyAlignment="1">
      <alignment vertical="center"/>
    </xf>
    <xf numFmtId="0" fontId="9" fillId="14" borderId="0" xfId="0" applyFont="1" applyFill="1"/>
    <xf numFmtId="165" fontId="10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horizontal="right" vertical="center" wrapText="1"/>
    </xf>
    <xf numFmtId="165" fontId="10" fillId="8" borderId="30" xfId="23" applyNumberFormat="1" applyFont="1" applyFill="1" applyBorder="1" applyAlignment="1">
      <alignment horizontal="right" vertical="center" wrapText="1"/>
    </xf>
    <xf numFmtId="165" fontId="10" fillId="8" borderId="31" xfId="23" applyNumberFormat="1" applyFont="1" applyFill="1" applyBorder="1" applyAlignment="1">
      <alignment horizontal="right" vertical="center" wrapText="1"/>
    </xf>
    <xf numFmtId="165" fontId="10" fillId="0" borderId="31" xfId="23" applyNumberFormat="1" applyFont="1" applyBorder="1" applyAlignment="1">
      <alignment horizontal="right" vertical="center" wrapText="1"/>
    </xf>
    <xf numFmtId="165" fontId="6" fillId="8" borderId="31" xfId="0" applyNumberFormat="1" applyFont="1" applyFill="1" applyBorder="1" applyAlignment="1">
      <alignment horizontal="right" vertical="center" wrapText="1"/>
    </xf>
    <xf numFmtId="165" fontId="10" fillId="8" borderId="31" xfId="23" applyNumberFormat="1" applyFont="1" applyFill="1" applyBorder="1" applyAlignment="1">
      <alignment horizontal="right" vertical="center"/>
    </xf>
    <xf numFmtId="165" fontId="10" fillId="8" borderId="30" xfId="0" applyNumberFormat="1" applyFont="1" applyFill="1" applyBorder="1" applyAlignment="1">
      <alignment horizontal="right" vertical="center"/>
    </xf>
    <xf numFmtId="165" fontId="10" fillId="8" borderId="31" xfId="0" applyNumberFormat="1" applyFont="1" applyFill="1" applyBorder="1" applyAlignment="1">
      <alignment horizontal="right" vertical="center"/>
    </xf>
    <xf numFmtId="165" fontId="10" fillId="0" borderId="31" xfId="0" applyNumberFormat="1" applyFont="1" applyBorder="1" applyAlignment="1">
      <alignment horizontal="right" vertical="center" wrapText="1"/>
    </xf>
    <xf numFmtId="165" fontId="10" fillId="8" borderId="31" xfId="0" applyNumberFormat="1" applyFont="1" applyFill="1" applyBorder="1" applyAlignment="1">
      <alignment horizontal="right" vertical="center" wrapText="1"/>
    </xf>
    <xf numFmtId="165" fontId="10" fillId="0" borderId="31" xfId="0" applyNumberFormat="1" applyFont="1" applyBorder="1" applyAlignment="1">
      <alignment horizontal="right" vertical="center"/>
    </xf>
    <xf numFmtId="165" fontId="10" fillId="0" borderId="31" xfId="23" applyNumberFormat="1" applyFont="1" applyBorder="1" applyAlignment="1">
      <alignment horizontal="right" vertical="center"/>
    </xf>
    <xf numFmtId="165" fontId="10" fillId="8" borderId="0" xfId="23" applyNumberFormat="1" applyFont="1" applyFill="1" applyAlignment="1">
      <alignment horizontal="right" vertical="center"/>
    </xf>
    <xf numFmtId="165" fontId="10" fillId="12" borderId="31" xfId="0" applyNumberFormat="1" applyFont="1" applyFill="1" applyBorder="1" applyAlignment="1">
      <alignment horizontal="right" vertical="center" wrapText="1"/>
    </xf>
    <xf numFmtId="165" fontId="10" fillId="12" borderId="31" xfId="38" applyNumberFormat="1" applyFont="1" applyFill="1" applyBorder="1" applyAlignment="1" applyProtection="1">
      <alignment horizontal="right" vertical="center" wrapText="1"/>
    </xf>
    <xf numFmtId="165" fontId="10" fillId="0" borderId="21" xfId="0" applyNumberFormat="1" applyFont="1" applyBorder="1" applyAlignment="1">
      <alignment horizontal="right" vertical="center" wrapText="1"/>
    </xf>
    <xf numFmtId="165" fontId="6" fillId="0" borderId="31" xfId="0" applyNumberFormat="1" applyFont="1" applyBorder="1" applyAlignment="1">
      <alignment horizontal="right" vertical="center"/>
    </xf>
    <xf numFmtId="165" fontId="6" fillId="2" borderId="31" xfId="49" applyNumberFormat="1" applyFont="1" applyFill="1" applyBorder="1" applyAlignment="1">
      <alignment vertical="center" wrapText="1"/>
    </xf>
    <xf numFmtId="165" fontId="10" fillId="0" borderId="31" xfId="46" applyNumberFormat="1" applyFont="1" applyFill="1" applyBorder="1" applyAlignment="1">
      <alignment horizontal="right" vertical="center" wrapText="1"/>
    </xf>
    <xf numFmtId="0" fontId="11" fillId="0" borderId="45" xfId="0" applyFont="1" applyBorder="1" applyAlignment="1">
      <alignment horizontal="left" vertical="center" wrapText="1"/>
    </xf>
    <xf numFmtId="0" fontId="11" fillId="0" borderId="45" xfId="0" applyFont="1" applyBorder="1" applyAlignment="1">
      <alignment horizontal="center" vertical="center" wrapText="1"/>
    </xf>
    <xf numFmtId="165" fontId="10" fillId="0" borderId="45" xfId="0" applyNumberFormat="1" applyFont="1" applyBorder="1" applyAlignment="1">
      <alignment horizontal="right" vertical="center" wrapText="1"/>
    </xf>
    <xf numFmtId="0" fontId="26" fillId="0" borderId="45" xfId="0" applyFont="1" applyBorder="1" applyAlignment="1">
      <alignment horizontal="center" vertical="center" wrapText="1"/>
    </xf>
    <xf numFmtId="44" fontId="11" fillId="2" borderId="45" xfId="0" applyNumberFormat="1" applyFont="1" applyFill="1" applyBorder="1" applyAlignment="1">
      <alignment horizontal="center" vertical="center" wrapText="1"/>
    </xf>
    <xf numFmtId="0" fontId="11" fillId="8" borderId="45" xfId="0" applyFont="1" applyFill="1" applyBorder="1" applyAlignment="1">
      <alignment horizontal="center" vertical="center"/>
    </xf>
    <xf numFmtId="0" fontId="23" fillId="0" borderId="45" xfId="0" applyFont="1" applyBorder="1" applyAlignment="1">
      <alignment horizontal="center" vertical="center" wrapText="1"/>
    </xf>
    <xf numFmtId="170" fontId="11" fillId="0" borderId="25" xfId="23" applyNumberFormat="1" applyFont="1" applyBorder="1" applyAlignment="1">
      <alignment horizontal="center" vertical="center"/>
    </xf>
    <xf numFmtId="0" fontId="2" fillId="0" borderId="45" xfId="1" applyFont="1" applyBorder="1" applyAlignment="1">
      <alignment horizontal="left" vertical="center"/>
    </xf>
    <xf numFmtId="44" fontId="21" fillId="0" borderId="45" xfId="20" applyNumberFormat="1" applyFont="1" applyBorder="1" applyAlignment="1">
      <alignment horizontal="right" vertical="center" wrapText="1"/>
    </xf>
    <xf numFmtId="0" fontId="2" fillId="0" borderId="45" xfId="5" applyNumberFormat="1" applyFont="1" applyBorder="1" applyAlignment="1">
      <alignment horizontal="center" vertical="center"/>
    </xf>
    <xf numFmtId="44" fontId="2" fillId="0" borderId="45" xfId="5" applyFont="1" applyBorder="1" applyAlignment="1">
      <alignment vertical="center"/>
    </xf>
    <xf numFmtId="165" fontId="11" fillId="0" borderId="45" xfId="5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6" fillId="7" borderId="21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 vertical="center" wrapText="1"/>
    </xf>
    <xf numFmtId="0" fontId="6" fillId="11" borderId="21" xfId="0" applyFont="1" applyFill="1" applyBorder="1" applyAlignment="1">
      <alignment horizontal="left" vertical="center" wrapText="1"/>
    </xf>
    <xf numFmtId="0" fontId="6" fillId="11" borderId="31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/>
    </xf>
    <xf numFmtId="0" fontId="11" fillId="11" borderId="21" xfId="0" applyFont="1" applyFill="1" applyBorder="1" applyAlignment="1">
      <alignment vertical="center"/>
    </xf>
    <xf numFmtId="0" fontId="11" fillId="11" borderId="31" xfId="0" applyFont="1" applyFill="1" applyBorder="1" applyAlignment="1">
      <alignment vertical="center"/>
    </xf>
    <xf numFmtId="0" fontId="6" fillId="7" borderId="21" xfId="0" applyFont="1" applyFill="1" applyBorder="1" applyAlignment="1">
      <alignment horizontal="left" vertical="center" wrapText="1"/>
    </xf>
    <xf numFmtId="0" fontId="6" fillId="11" borderId="23" xfId="0" applyFont="1" applyFill="1" applyBorder="1" applyAlignment="1">
      <alignment horizontal="left" vertical="center" wrapText="1"/>
    </xf>
    <xf numFmtId="0" fontId="34" fillId="14" borderId="40" xfId="0" applyFont="1" applyFill="1" applyBorder="1" applyAlignment="1">
      <alignment horizontal="center" vertical="center"/>
    </xf>
    <xf numFmtId="0" fontId="34" fillId="14" borderId="41" xfId="0" applyFont="1" applyFill="1" applyBorder="1" applyAlignment="1">
      <alignment horizontal="center" vertical="center"/>
    </xf>
    <xf numFmtId="0" fontId="34" fillId="14" borderId="42" xfId="0" applyFont="1" applyFill="1" applyBorder="1" applyAlignment="1">
      <alignment horizontal="center" vertical="center"/>
    </xf>
    <xf numFmtId="0" fontId="37" fillId="4" borderId="1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0" fontId="43" fillId="14" borderId="1" xfId="0" applyFont="1" applyFill="1" applyBorder="1" applyAlignment="1">
      <alignment horizontal="center" vertical="center" wrapText="1"/>
    </xf>
    <xf numFmtId="0" fontId="37" fillId="11" borderId="1" xfId="0" applyFont="1" applyFill="1" applyBorder="1" applyAlignment="1">
      <alignment horizontal="left" vertical="center" wrapText="1"/>
    </xf>
    <xf numFmtId="0" fontId="6" fillId="7" borderId="0" xfId="0" applyFont="1" applyFill="1" applyAlignment="1">
      <alignment horizontal="left"/>
    </xf>
    <xf numFmtId="0" fontId="6" fillId="7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8" fontId="11" fillId="0" borderId="0" xfId="0" applyNumberFormat="1" applyFont="1" applyAlignment="1">
      <alignment horizontal="center"/>
    </xf>
    <xf numFmtId="0" fontId="6" fillId="11" borderId="0" xfId="0" applyFont="1" applyFill="1" applyAlignment="1">
      <alignment horizontal="left" vertical="center"/>
    </xf>
    <xf numFmtId="165" fontId="6" fillId="0" borderId="0" xfId="0" applyNumberFormat="1" applyFont="1" applyAlignment="1">
      <alignment horizontal="right" vertical="center" indent="1"/>
    </xf>
    <xf numFmtId="0" fontId="11" fillId="0" borderId="0" xfId="0" applyFont="1" applyAlignment="1">
      <alignment horizontal="left"/>
    </xf>
    <xf numFmtId="0" fontId="11" fillId="3" borderId="0" xfId="0" applyFont="1" applyFill="1" applyAlignment="1">
      <alignment horizontal="left"/>
    </xf>
    <xf numFmtId="0" fontId="38" fillId="6" borderId="1" xfId="0" applyFont="1" applyFill="1" applyBorder="1" applyAlignment="1">
      <alignment horizontal="center" vertical="center" wrapText="1"/>
    </xf>
    <xf numFmtId="0" fontId="37" fillId="10" borderId="1" xfId="0" applyFont="1" applyFill="1" applyBorder="1" applyAlignment="1">
      <alignment horizontal="center" vertical="center" wrapText="1"/>
    </xf>
    <xf numFmtId="0" fontId="37" fillId="4" borderId="2" xfId="0" applyFont="1" applyFill="1" applyBorder="1" applyAlignment="1">
      <alignment horizontal="center" vertical="center" wrapText="1"/>
    </xf>
    <xf numFmtId="0" fontId="37" fillId="4" borderId="31" xfId="0" applyFont="1" applyFill="1" applyBorder="1" applyAlignment="1">
      <alignment horizontal="center" vertical="center" wrapText="1"/>
    </xf>
    <xf numFmtId="0" fontId="43" fillId="0" borderId="5" xfId="0" applyFont="1" applyBorder="1" applyAlignment="1">
      <alignment horizontal="left" vertical="center"/>
    </xf>
    <xf numFmtId="0" fontId="43" fillId="0" borderId="6" xfId="0" applyFont="1" applyBorder="1" applyAlignment="1">
      <alignment horizontal="left" vertical="center"/>
    </xf>
    <xf numFmtId="0" fontId="38" fillId="3" borderId="31" xfId="0" applyFont="1" applyFill="1" applyBorder="1" applyAlignment="1">
      <alignment horizontal="center" vertical="center" wrapText="1"/>
    </xf>
    <xf numFmtId="0" fontId="20" fillId="3" borderId="13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11" borderId="31" xfId="0" applyFont="1" applyFill="1" applyBorder="1" applyAlignment="1">
      <alignment horizontal="left" vertical="center" wrapText="1"/>
    </xf>
    <xf numFmtId="0" fontId="3" fillId="4" borderId="31" xfId="1" applyFont="1" applyFill="1" applyBorder="1" applyAlignment="1">
      <alignment horizontal="center" vertical="center"/>
    </xf>
    <xf numFmtId="0" fontId="10" fillId="0" borderId="0" xfId="2" applyFont="1" applyAlignment="1">
      <alignment horizontal="left" vertical="center"/>
    </xf>
    <xf numFmtId="0" fontId="22" fillId="3" borderId="31" xfId="2" applyFont="1" applyFill="1" applyBorder="1" applyAlignment="1">
      <alignment horizontal="center" vertical="center"/>
    </xf>
    <xf numFmtId="0" fontId="3" fillId="11" borderId="36" xfId="0" applyFont="1" applyFill="1" applyBorder="1" applyAlignment="1">
      <alignment horizontal="left" vertical="center" wrapText="1"/>
    </xf>
    <xf numFmtId="0" fontId="3" fillId="11" borderId="37" xfId="0" applyFont="1" applyFill="1" applyBorder="1" applyAlignment="1">
      <alignment horizontal="left" vertical="center" wrapText="1"/>
    </xf>
    <xf numFmtId="0" fontId="3" fillId="11" borderId="34" xfId="0" applyFont="1" applyFill="1" applyBorder="1" applyAlignment="1">
      <alignment horizontal="left" vertical="center" wrapText="1"/>
    </xf>
    <xf numFmtId="0" fontId="3" fillId="14" borderId="15" xfId="0" applyFont="1" applyFill="1" applyBorder="1" applyAlignment="1">
      <alignment horizontal="left" vertical="center"/>
    </xf>
    <xf numFmtId="0" fontId="3" fillId="14" borderId="29" xfId="0" applyFont="1" applyFill="1" applyBorder="1" applyAlignment="1">
      <alignment horizontal="left" vertical="center"/>
    </xf>
    <xf numFmtId="0" fontId="3" fillId="14" borderId="18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14" borderId="38" xfId="0" applyFont="1" applyFill="1" applyBorder="1" applyAlignment="1">
      <alignment horizontal="left" vertical="center"/>
    </xf>
    <xf numFmtId="0" fontId="3" fillId="14" borderId="37" xfId="0" applyFont="1" applyFill="1" applyBorder="1" applyAlignment="1">
      <alignment horizontal="left" vertical="center"/>
    </xf>
    <xf numFmtId="0" fontId="3" fillId="14" borderId="39" xfId="0" applyFont="1" applyFill="1" applyBorder="1" applyAlignment="1">
      <alignment horizontal="left" vertical="center"/>
    </xf>
    <xf numFmtId="0" fontId="11" fillId="8" borderId="31" xfId="0" applyFont="1" applyFill="1" applyBorder="1" applyAlignment="1">
      <alignment horizontal="center" vertical="center"/>
    </xf>
  </cellXfs>
  <cellStyles count="60">
    <cellStyle name="Dziesiętny 2" xfId="31" xr:uid="{00000000-0005-0000-0000-000000000000}"/>
    <cellStyle name="Hiperłącze 2" xfId="32" xr:uid="{00000000-0005-0000-0000-000001000000}"/>
    <cellStyle name="Hiperłącze 3" xfId="35" xr:uid="{11245F55-5E0F-4E81-A906-74001F5B941E}"/>
    <cellStyle name="Hiperłącze 4" xfId="47" xr:uid="{C5F8204F-3BFD-4D6E-829C-62B7F8666841}"/>
    <cellStyle name="Normalny" xfId="0" builtinId="0"/>
    <cellStyle name="Normalny 2" xfId="1" xr:uid="{00000000-0005-0000-0000-000003000000}"/>
    <cellStyle name="Normalny 2 2" xfId="14" xr:uid="{00000000-0005-0000-0000-000004000000}"/>
    <cellStyle name="Normalny 3" xfId="2" xr:uid="{00000000-0005-0000-0000-000005000000}"/>
    <cellStyle name="Normalny 3 2" xfId="23" xr:uid="{00000000-0005-0000-0000-000006000000}"/>
    <cellStyle name="Normalny 4" xfId="3" xr:uid="{00000000-0005-0000-0000-000007000000}"/>
    <cellStyle name="Normalny 4 2" xfId="27" xr:uid="{00000000-0005-0000-0000-000008000000}"/>
    <cellStyle name="Normalny 5" xfId="9" xr:uid="{00000000-0005-0000-0000-000009000000}"/>
    <cellStyle name="Normalny 5 2" xfId="30" xr:uid="{00000000-0005-0000-0000-00000A000000}"/>
    <cellStyle name="Normalny 6" xfId="10" xr:uid="{00000000-0005-0000-0000-00000B000000}"/>
    <cellStyle name="Normalny 7" xfId="13" xr:uid="{00000000-0005-0000-0000-00000C000000}"/>
    <cellStyle name="Normalny_elektronika_starostwo_10.01.2007" xfId="8" xr:uid="{00000000-0005-0000-0000-00000D000000}"/>
    <cellStyle name="Normalny_pozostałe dane" xfId="20" xr:uid="{00000000-0005-0000-0000-00000E000000}"/>
    <cellStyle name="Procentowy 2" xfId="4" xr:uid="{00000000-0005-0000-0000-00000F000000}"/>
    <cellStyle name="Procentowy 2 2" xfId="28" xr:uid="{00000000-0005-0000-0000-000010000000}"/>
    <cellStyle name="Walutowy" xfId="12" builtinId="4"/>
    <cellStyle name="Walutowy 2" xfId="5" xr:uid="{00000000-0005-0000-0000-000012000000}"/>
    <cellStyle name="Walutowy 2 10" xfId="43" xr:uid="{8D745369-EED4-4B63-8063-8EC010406794}"/>
    <cellStyle name="Walutowy 2 11" xfId="45" xr:uid="{865E4A7B-A2F6-46EA-B20F-E1D652161421}"/>
    <cellStyle name="Walutowy 2 12" xfId="48" xr:uid="{A869847A-6EB0-4673-B49A-878458F9B44F}"/>
    <cellStyle name="Walutowy 2 13" xfId="50" xr:uid="{EEE4F7FF-04B4-4261-A385-5305DE56CFD7}"/>
    <cellStyle name="Walutowy 2 14" xfId="54" xr:uid="{E4498BD2-B367-43B8-9321-DBFDA1E4FE68}"/>
    <cellStyle name="Walutowy 2 15" xfId="57" xr:uid="{473CA0E5-45DE-46BA-B322-EE032D8A9387}"/>
    <cellStyle name="Walutowy 2 16" xfId="58" xr:uid="{F0360937-B1E7-4294-8625-03FE76FFF88E}"/>
    <cellStyle name="Walutowy 2 2" xfId="15" xr:uid="{00000000-0005-0000-0000-000013000000}"/>
    <cellStyle name="Walutowy 2 3" xfId="18" xr:uid="{00000000-0005-0000-0000-000014000000}"/>
    <cellStyle name="Walutowy 2 4" xfId="21" xr:uid="{00000000-0005-0000-0000-000015000000}"/>
    <cellStyle name="Walutowy 2 5" xfId="25" xr:uid="{00000000-0005-0000-0000-000016000000}"/>
    <cellStyle name="Walutowy 2 6" xfId="33" xr:uid="{A4D6465C-235E-418A-B559-9FABBEB79530}"/>
    <cellStyle name="Walutowy 2 7" xfId="36" xr:uid="{E116E129-6700-4798-BE6E-14BB2EA4BD6B}"/>
    <cellStyle name="Walutowy 2 8" xfId="39" xr:uid="{20941672-9411-4A8D-B10C-25F1FB79F238}"/>
    <cellStyle name="Walutowy 2 9" xfId="41" xr:uid="{361EB14A-A116-4B26-8A8E-9D15CB594B45}"/>
    <cellStyle name="Walutowy 3" xfId="6" xr:uid="{00000000-0005-0000-0000-000017000000}"/>
    <cellStyle name="Walutowy 3 10" xfId="44" xr:uid="{E3E61C9F-E6E1-4227-88DD-B96AC01CCED7}"/>
    <cellStyle name="Walutowy 3 11" xfId="46" xr:uid="{2EA9E1BF-E432-49AD-AA0A-6BD17B8E586F}"/>
    <cellStyle name="Walutowy 3 12" xfId="49" xr:uid="{79BC8F82-8350-4B55-9215-BEB408153E9A}"/>
    <cellStyle name="Walutowy 3 12 2" xfId="52" xr:uid="{02784D8E-4089-463B-8835-F42322CCE68B}"/>
    <cellStyle name="Walutowy 3 13" xfId="51" xr:uid="{01FB7979-6C17-4AAA-86F9-B1EBBC10C302}"/>
    <cellStyle name="Walutowy 3 14" xfId="55" xr:uid="{4BAAEDB3-EFD7-40FC-A196-85FB6420527C}"/>
    <cellStyle name="Walutowy 3 15" xfId="59" xr:uid="{65570CB0-576F-47BE-B08A-52EB8B50013C}"/>
    <cellStyle name="Walutowy 3 2" xfId="16" xr:uid="{00000000-0005-0000-0000-000018000000}"/>
    <cellStyle name="Walutowy 3 3" xfId="19" xr:uid="{00000000-0005-0000-0000-000019000000}"/>
    <cellStyle name="Walutowy 3 4" xfId="22" xr:uid="{00000000-0005-0000-0000-00001A000000}"/>
    <cellStyle name="Walutowy 3 5" xfId="26" xr:uid="{00000000-0005-0000-0000-00001B000000}"/>
    <cellStyle name="Walutowy 3 6" xfId="34" xr:uid="{CAD5A925-1291-4C08-9024-72F26162CE2E}"/>
    <cellStyle name="Walutowy 3 7" xfId="37" xr:uid="{176593CE-49C1-4C4A-BD90-C6AF5F1E7FE4}"/>
    <cellStyle name="Walutowy 3 8" xfId="40" xr:uid="{96483392-F64F-44EC-9F80-F6AFBF7900DD}"/>
    <cellStyle name="Walutowy 3 9" xfId="42" xr:uid="{488483EE-D084-40D9-9EFE-7D559CDABF61}"/>
    <cellStyle name="Walutowy 4" xfId="7" xr:uid="{00000000-0005-0000-0000-00001C000000}"/>
    <cellStyle name="Walutowy 4 2" xfId="29" xr:uid="{00000000-0005-0000-0000-00001D000000}"/>
    <cellStyle name="Walutowy 5" xfId="11" xr:uid="{00000000-0005-0000-0000-00001E000000}"/>
    <cellStyle name="Walutowy 5 2" xfId="38" xr:uid="{D6A1E86D-373F-4928-9FFE-2AB00BC8C355}"/>
    <cellStyle name="Walutowy 6" xfId="17" xr:uid="{00000000-0005-0000-0000-00001F000000}"/>
    <cellStyle name="Walutowy 7" xfId="24" xr:uid="{00000000-0005-0000-0000-000020000000}"/>
    <cellStyle name="Walutowy 8" xfId="53" xr:uid="{DEB36523-4039-4226-8A88-4091C8D2C995}"/>
    <cellStyle name="Walutowy 9" xfId="56" xr:uid="{14BECFD2-D890-4F8B-978C-58EC3DC3B720}"/>
  </cellStyles>
  <dxfs count="0"/>
  <tableStyles count="0" defaultTableStyle="TableStyleMedium9" defaultPivotStyle="PivotStyleLight16"/>
  <colors>
    <mruColors>
      <color rgb="FFFFFF99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view="pageBreakPreview" zoomScale="55" zoomScaleNormal="70" zoomScaleSheetLayoutView="55" workbookViewId="0">
      <selection activeCell="H32" sqref="H32"/>
    </sheetView>
  </sheetViews>
  <sheetFormatPr defaultColWidth="9.140625" defaultRowHeight="15" x14ac:dyDescent="0.2"/>
  <cols>
    <col min="1" max="1" width="6.7109375" style="5" customWidth="1"/>
    <col min="2" max="2" width="58" style="5" customWidth="1"/>
    <col min="3" max="3" width="45.28515625" style="21" customWidth="1"/>
    <col min="4" max="5" width="24.28515625" style="11" customWidth="1"/>
    <col min="6" max="6" width="34.7109375" style="5" customWidth="1"/>
    <col min="7" max="9" width="24.28515625" style="5" customWidth="1"/>
    <col min="10" max="16384" width="9.140625" style="5"/>
  </cols>
  <sheetData>
    <row r="1" spans="1:9" ht="18.75" thickBot="1" x14ac:dyDescent="0.25">
      <c r="A1" s="528" t="s">
        <v>139</v>
      </c>
      <c r="B1" s="529"/>
    </row>
    <row r="2" spans="1:9" ht="15.75" x14ac:dyDescent="0.2">
      <c r="A2" s="42"/>
      <c r="B2" s="42"/>
    </row>
    <row r="3" spans="1:9" ht="20.25" x14ac:dyDescent="0.2">
      <c r="A3" s="44" t="s">
        <v>135</v>
      </c>
      <c r="B3" s="42"/>
    </row>
    <row r="4" spans="1:9" ht="20.25" x14ac:dyDescent="0.2">
      <c r="A4" s="43" t="s">
        <v>136</v>
      </c>
      <c r="B4" s="42"/>
    </row>
    <row r="5" spans="1:9" ht="20.25" x14ac:dyDescent="0.2">
      <c r="A5" s="43" t="s">
        <v>137</v>
      </c>
      <c r="B5" s="42"/>
    </row>
    <row r="7" spans="1:9" s="6" customFormat="1" ht="50.25" customHeight="1" x14ac:dyDescent="0.2">
      <c r="A7" s="487" t="s">
        <v>13</v>
      </c>
      <c r="B7" s="487" t="s">
        <v>32</v>
      </c>
      <c r="C7" s="487" t="s">
        <v>40</v>
      </c>
      <c r="D7" s="487" t="s">
        <v>21</v>
      </c>
      <c r="E7" s="487" t="s">
        <v>22</v>
      </c>
      <c r="F7" s="487" t="s">
        <v>296</v>
      </c>
      <c r="G7" s="487" t="s">
        <v>297</v>
      </c>
      <c r="H7" s="487" t="s">
        <v>298</v>
      </c>
      <c r="I7" s="488" t="s">
        <v>299</v>
      </c>
    </row>
    <row r="8" spans="1:9" s="7" customFormat="1" ht="30" customHeight="1" x14ac:dyDescent="0.2">
      <c r="A8" s="487">
        <v>1</v>
      </c>
      <c r="B8" s="309" t="s">
        <v>114</v>
      </c>
      <c r="C8" s="309" t="s">
        <v>104</v>
      </c>
      <c r="D8" s="227" t="s">
        <v>82</v>
      </c>
      <c r="E8" s="226" t="s">
        <v>56</v>
      </c>
      <c r="F8" s="226" t="s">
        <v>300</v>
      </c>
      <c r="G8" s="227">
        <v>102</v>
      </c>
      <c r="H8" s="227" t="s">
        <v>100</v>
      </c>
      <c r="I8" s="228">
        <v>31808298.030000001</v>
      </c>
    </row>
    <row r="9" spans="1:9" s="7" customFormat="1" ht="30" customHeight="1" x14ac:dyDescent="0.2">
      <c r="A9" s="487">
        <v>2</v>
      </c>
      <c r="B9" s="309" t="s">
        <v>49</v>
      </c>
      <c r="C9" s="308" t="s">
        <v>85</v>
      </c>
      <c r="D9" s="227" t="s">
        <v>66</v>
      </c>
      <c r="E9" s="227">
        <v>570798203</v>
      </c>
      <c r="F9" s="227" t="s">
        <v>301</v>
      </c>
      <c r="G9" s="227">
        <v>18</v>
      </c>
      <c r="H9" s="227" t="s">
        <v>100</v>
      </c>
      <c r="I9" s="228">
        <v>38297174.07</v>
      </c>
    </row>
    <row r="10" spans="1:9" s="7" customFormat="1" ht="30" customHeight="1" x14ac:dyDescent="0.2">
      <c r="A10" s="487">
        <v>3</v>
      </c>
      <c r="B10" s="309" t="s">
        <v>50</v>
      </c>
      <c r="C10" s="309" t="s">
        <v>111</v>
      </c>
      <c r="D10" s="227" t="s">
        <v>67</v>
      </c>
      <c r="E10" s="226" t="s">
        <v>68</v>
      </c>
      <c r="F10" s="226" t="s">
        <v>302</v>
      </c>
      <c r="G10" s="227">
        <v>32</v>
      </c>
      <c r="H10" s="227" t="s">
        <v>100</v>
      </c>
      <c r="I10" s="228">
        <v>3165735</v>
      </c>
    </row>
    <row r="11" spans="1:9" s="8" customFormat="1" ht="30" customHeight="1" x14ac:dyDescent="0.2">
      <c r="A11" s="487">
        <v>4</v>
      </c>
      <c r="B11" s="307" t="s">
        <v>147</v>
      </c>
      <c r="C11" s="307" t="s">
        <v>102</v>
      </c>
      <c r="D11" s="295" t="s">
        <v>92</v>
      </c>
      <c r="E11" s="295" t="s">
        <v>93</v>
      </c>
      <c r="F11" s="295" t="s">
        <v>303</v>
      </c>
      <c r="G11" s="295">
        <v>54</v>
      </c>
      <c r="H11" s="295">
        <v>502</v>
      </c>
      <c r="I11" s="229">
        <v>7616281</v>
      </c>
    </row>
    <row r="12" spans="1:9" s="7" customFormat="1" ht="30" customHeight="1" x14ac:dyDescent="0.2">
      <c r="A12" s="487">
        <v>5</v>
      </c>
      <c r="B12" s="309" t="s">
        <v>146</v>
      </c>
      <c r="C12" s="308" t="s">
        <v>75</v>
      </c>
      <c r="D12" s="227" t="s">
        <v>69</v>
      </c>
      <c r="E12" s="226" t="s">
        <v>112</v>
      </c>
      <c r="F12" s="226" t="s">
        <v>460</v>
      </c>
      <c r="G12" s="227">
        <v>152</v>
      </c>
      <c r="H12" s="227">
        <v>1676</v>
      </c>
      <c r="I12" s="228">
        <v>20000000</v>
      </c>
    </row>
    <row r="13" spans="1:9" s="8" customFormat="1" ht="30" customHeight="1" x14ac:dyDescent="0.2">
      <c r="A13" s="487">
        <v>6</v>
      </c>
      <c r="B13" s="307" t="s">
        <v>150</v>
      </c>
      <c r="C13" s="306" t="s">
        <v>86</v>
      </c>
      <c r="D13" s="295" t="s">
        <v>70</v>
      </c>
      <c r="E13" s="226" t="s">
        <v>116</v>
      </c>
      <c r="F13" s="226" t="s">
        <v>588</v>
      </c>
      <c r="G13" s="295">
        <v>77</v>
      </c>
      <c r="H13" s="295">
        <v>806</v>
      </c>
      <c r="I13" s="228" t="s">
        <v>589</v>
      </c>
    </row>
    <row r="14" spans="1:9" s="7" customFormat="1" ht="30" customHeight="1" x14ac:dyDescent="0.2">
      <c r="A14" s="487">
        <v>7</v>
      </c>
      <c r="B14" s="309" t="s">
        <v>145</v>
      </c>
      <c r="C14" s="308" t="s">
        <v>75</v>
      </c>
      <c r="D14" s="227" t="s">
        <v>71</v>
      </c>
      <c r="E14" s="226" t="s">
        <v>72</v>
      </c>
      <c r="F14" s="226" t="s">
        <v>651</v>
      </c>
      <c r="G14" s="227">
        <v>15</v>
      </c>
      <c r="H14" s="227">
        <v>83</v>
      </c>
      <c r="I14" s="228">
        <v>2236717.85</v>
      </c>
    </row>
    <row r="15" spans="1:9" s="8" customFormat="1" ht="30" customHeight="1" x14ac:dyDescent="0.2">
      <c r="A15" s="487">
        <v>8</v>
      </c>
      <c r="B15" s="307" t="s">
        <v>144</v>
      </c>
      <c r="C15" s="308" t="s">
        <v>99</v>
      </c>
      <c r="D15" s="231" t="s">
        <v>94</v>
      </c>
      <c r="E15" s="230" t="s">
        <v>95</v>
      </c>
      <c r="F15" s="230" t="s">
        <v>304</v>
      </c>
      <c r="G15" s="231">
        <v>19</v>
      </c>
      <c r="H15" s="231">
        <v>9731</v>
      </c>
      <c r="I15" s="232">
        <v>1671706</v>
      </c>
    </row>
    <row r="16" spans="1:9" s="7" customFormat="1" ht="30" customHeight="1" x14ac:dyDescent="0.2">
      <c r="A16" s="487">
        <v>9</v>
      </c>
      <c r="B16" s="309" t="s">
        <v>148</v>
      </c>
      <c r="C16" s="309" t="s">
        <v>101</v>
      </c>
      <c r="D16" s="227" t="s">
        <v>107</v>
      </c>
      <c r="E16" s="233" t="s">
        <v>113</v>
      </c>
      <c r="F16" s="233" t="s">
        <v>695</v>
      </c>
      <c r="G16" s="227">
        <v>43</v>
      </c>
      <c r="H16" s="227">
        <v>365</v>
      </c>
      <c r="I16" s="234">
        <v>5470687.1600000001</v>
      </c>
    </row>
    <row r="17" spans="1:9" s="7" customFormat="1" ht="30" customHeight="1" x14ac:dyDescent="0.2">
      <c r="A17" s="487">
        <v>10</v>
      </c>
      <c r="B17" s="309" t="s">
        <v>149</v>
      </c>
      <c r="C17" s="309" t="s">
        <v>108</v>
      </c>
      <c r="D17" s="227" t="s">
        <v>109</v>
      </c>
      <c r="E17" s="227">
        <v>639551780</v>
      </c>
      <c r="F17" s="227" t="s">
        <v>305</v>
      </c>
      <c r="G17" s="227">
        <v>19</v>
      </c>
      <c r="H17" s="227" t="s">
        <v>100</v>
      </c>
      <c r="I17" s="228">
        <v>7695063.3099999996</v>
      </c>
    </row>
    <row r="18" spans="1:9" s="7" customFormat="1" ht="30" customHeight="1" x14ac:dyDescent="0.2">
      <c r="A18" s="487">
        <v>11</v>
      </c>
      <c r="B18" s="309" t="s">
        <v>143</v>
      </c>
      <c r="C18" s="308" t="s">
        <v>75</v>
      </c>
      <c r="D18" s="227" t="s">
        <v>73</v>
      </c>
      <c r="E18" s="226" t="s">
        <v>74</v>
      </c>
      <c r="F18" s="226" t="s">
        <v>909</v>
      </c>
      <c r="G18" s="227">
        <v>55</v>
      </c>
      <c r="H18" s="227">
        <v>99</v>
      </c>
      <c r="I18" s="228" t="s">
        <v>908</v>
      </c>
    </row>
    <row r="19" spans="1:9" s="7" customFormat="1" ht="30" customHeight="1" x14ac:dyDescent="0.2">
      <c r="A19" s="487">
        <v>12</v>
      </c>
      <c r="B19" s="309" t="s">
        <v>117</v>
      </c>
      <c r="C19" s="309" t="s">
        <v>98</v>
      </c>
      <c r="D19" s="227" t="s">
        <v>76</v>
      </c>
      <c r="E19" s="226" t="s">
        <v>119</v>
      </c>
      <c r="F19" s="226" t="s">
        <v>306</v>
      </c>
      <c r="G19" s="227">
        <v>35</v>
      </c>
      <c r="H19" s="227">
        <v>60</v>
      </c>
      <c r="I19" s="228">
        <v>5491988.5999999996</v>
      </c>
    </row>
    <row r="20" spans="1:9" s="7" customFormat="1" ht="30" customHeight="1" x14ac:dyDescent="0.2">
      <c r="A20" s="487">
        <v>13</v>
      </c>
      <c r="B20" s="309" t="s">
        <v>142</v>
      </c>
      <c r="C20" s="308" t="s">
        <v>103</v>
      </c>
      <c r="D20" s="227" t="s">
        <v>77</v>
      </c>
      <c r="E20" s="226" t="s">
        <v>78</v>
      </c>
      <c r="F20" s="226" t="s">
        <v>307</v>
      </c>
      <c r="G20" s="227">
        <v>67</v>
      </c>
      <c r="H20" s="227">
        <v>70</v>
      </c>
      <c r="I20" s="228">
        <v>12300000</v>
      </c>
    </row>
    <row r="21" spans="1:9" s="8" customFormat="1" ht="30" customHeight="1" x14ac:dyDescent="0.2">
      <c r="A21" s="487">
        <v>14</v>
      </c>
      <c r="B21" s="307" t="s">
        <v>51</v>
      </c>
      <c r="C21" s="306" t="s">
        <v>99</v>
      </c>
      <c r="D21" s="295" t="s">
        <v>96</v>
      </c>
      <c r="E21" s="235" t="s">
        <v>97</v>
      </c>
      <c r="F21" s="235" t="s">
        <v>308</v>
      </c>
      <c r="G21" s="295">
        <v>17</v>
      </c>
      <c r="H21" s="295">
        <v>254</v>
      </c>
      <c r="I21" s="236">
        <v>472570</v>
      </c>
    </row>
    <row r="22" spans="1:9" s="8" customFormat="1" ht="30" customHeight="1" x14ac:dyDescent="0.2">
      <c r="A22" s="487">
        <v>15</v>
      </c>
      <c r="B22" s="307" t="s">
        <v>52</v>
      </c>
      <c r="C22" s="307" t="s">
        <v>86</v>
      </c>
      <c r="D22" s="295" t="s">
        <v>132</v>
      </c>
      <c r="E22" s="295">
        <v>570876825</v>
      </c>
      <c r="F22" s="227" t="s">
        <v>309</v>
      </c>
      <c r="G22" s="295">
        <v>8</v>
      </c>
      <c r="H22" s="295" t="s">
        <v>100</v>
      </c>
      <c r="I22" s="229">
        <v>680000</v>
      </c>
    </row>
    <row r="23" spans="1:9" s="7" customFormat="1" ht="30" customHeight="1" x14ac:dyDescent="0.2">
      <c r="A23" s="487">
        <v>16</v>
      </c>
      <c r="B23" s="309" t="s">
        <v>118</v>
      </c>
      <c r="C23" s="308" t="s">
        <v>75</v>
      </c>
      <c r="D23" s="227" t="s">
        <v>133</v>
      </c>
      <c r="E23" s="226" t="s">
        <v>79</v>
      </c>
      <c r="F23" s="226" t="s">
        <v>307</v>
      </c>
      <c r="G23" s="227">
        <v>12</v>
      </c>
      <c r="H23" s="227">
        <v>16</v>
      </c>
      <c r="I23" s="228">
        <v>1675500</v>
      </c>
    </row>
    <row r="24" spans="1:9" s="7" customFormat="1" ht="30" customHeight="1" x14ac:dyDescent="0.2">
      <c r="A24" s="487">
        <v>17</v>
      </c>
      <c r="B24" s="309" t="s">
        <v>53</v>
      </c>
      <c r="C24" s="308" t="s">
        <v>134</v>
      </c>
      <c r="D24" s="227" t="s">
        <v>80</v>
      </c>
      <c r="E24" s="226" t="s">
        <v>81</v>
      </c>
      <c r="F24" s="226" t="s">
        <v>310</v>
      </c>
      <c r="G24" s="227" t="s">
        <v>1017</v>
      </c>
      <c r="H24" s="227" t="s">
        <v>1017</v>
      </c>
      <c r="I24" s="227" t="s">
        <v>1017</v>
      </c>
    </row>
  </sheetData>
  <mergeCells count="1">
    <mergeCell ref="A1:B1"/>
  </mergeCells>
  <phoneticPr fontId="0" type="noConversion"/>
  <printOptions horizontalCentered="1"/>
  <pageMargins left="0" right="0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77"/>
  <sheetViews>
    <sheetView tabSelected="1" view="pageBreakPreview" topLeftCell="A61" zoomScale="70" zoomScaleNormal="70" zoomScaleSheetLayoutView="70" workbookViewId="0">
      <selection activeCell="I15" sqref="I15"/>
    </sheetView>
  </sheetViews>
  <sheetFormatPr defaultColWidth="9.140625" defaultRowHeight="15.75" x14ac:dyDescent="0.2"/>
  <cols>
    <col min="1" max="1" width="4.140625" style="33" customWidth="1"/>
    <col min="2" max="3" width="30.5703125" style="80" customWidth="1"/>
    <col min="4" max="6" width="18.7109375" style="33" customWidth="1"/>
    <col min="7" max="7" width="19.85546875" style="33" customWidth="1"/>
    <col min="8" max="8" width="28.28515625" style="495" customWidth="1"/>
    <col min="9" max="9" width="31.140625" style="33" customWidth="1"/>
    <col min="10" max="10" width="56.7109375" style="183" customWidth="1"/>
    <col min="11" max="11" width="34" style="80" customWidth="1"/>
    <col min="12" max="14" width="26.28515625" style="33" customWidth="1"/>
    <col min="15" max="15" width="76.42578125" style="78" customWidth="1"/>
    <col min="16" max="21" width="20.28515625" style="33" customWidth="1"/>
    <col min="22" max="25" width="16.7109375" style="33" customWidth="1"/>
    <col min="26" max="26" width="16.42578125" style="54" customWidth="1"/>
    <col min="27" max="27" width="21.5703125" style="55" customWidth="1"/>
    <col min="28" max="16384" width="9.140625" style="5"/>
  </cols>
  <sheetData>
    <row r="1" spans="1:27" ht="21.6" customHeight="1" thickBot="1" x14ac:dyDescent="0.25">
      <c r="A1" s="528" t="s">
        <v>138</v>
      </c>
      <c r="B1" s="536"/>
      <c r="C1" s="536"/>
      <c r="D1" s="529"/>
    </row>
    <row r="2" spans="1:27" x14ac:dyDescent="0.2">
      <c r="A2" s="27"/>
      <c r="B2" s="81"/>
      <c r="C2" s="81"/>
      <c r="D2" s="27"/>
      <c r="E2" s="27"/>
      <c r="F2" s="27"/>
      <c r="G2" s="27"/>
      <c r="H2" s="496"/>
      <c r="I2" s="82"/>
      <c r="J2" s="184"/>
      <c r="K2" s="83"/>
      <c r="L2" s="82"/>
      <c r="M2" s="82"/>
      <c r="N2" s="82"/>
      <c r="O2" s="205"/>
      <c r="P2" s="82"/>
      <c r="Q2" s="82"/>
      <c r="R2" s="82"/>
      <c r="S2" s="82"/>
      <c r="T2" s="82"/>
      <c r="U2" s="82"/>
      <c r="V2" s="82"/>
      <c r="W2" s="82"/>
    </row>
    <row r="3" spans="1:27" s="174" customFormat="1" ht="41.25" customHeight="1" x14ac:dyDescent="0.2">
      <c r="A3" s="532" t="s">
        <v>0</v>
      </c>
      <c r="B3" s="532" t="s">
        <v>16</v>
      </c>
      <c r="C3" s="539" t="s">
        <v>17</v>
      </c>
      <c r="D3" s="532" t="s">
        <v>20</v>
      </c>
      <c r="E3" s="532" t="s">
        <v>31</v>
      </c>
      <c r="F3" s="532" t="s">
        <v>23</v>
      </c>
      <c r="G3" s="532" t="s">
        <v>1</v>
      </c>
      <c r="H3" s="533" t="s">
        <v>1005</v>
      </c>
      <c r="I3" s="533" t="s">
        <v>261</v>
      </c>
      <c r="J3" s="532" t="s">
        <v>110</v>
      </c>
      <c r="K3" s="532" t="s">
        <v>2</v>
      </c>
      <c r="L3" s="532" t="s">
        <v>4</v>
      </c>
      <c r="M3" s="532"/>
      <c r="N3" s="532"/>
      <c r="O3" s="532" t="s">
        <v>30</v>
      </c>
      <c r="P3" s="532" t="s">
        <v>84</v>
      </c>
      <c r="Q3" s="532"/>
      <c r="R3" s="532"/>
      <c r="S3" s="532"/>
      <c r="T3" s="532"/>
      <c r="U3" s="532"/>
      <c r="V3" s="532" t="s">
        <v>88</v>
      </c>
      <c r="W3" s="532" t="s">
        <v>3</v>
      </c>
      <c r="X3" s="532" t="s">
        <v>18</v>
      </c>
      <c r="Y3" s="532" t="s">
        <v>19</v>
      </c>
      <c r="Z3" s="173"/>
      <c r="AA3" s="531"/>
    </row>
    <row r="4" spans="1:27" s="174" customFormat="1" ht="63" customHeight="1" x14ac:dyDescent="0.2">
      <c r="A4" s="532"/>
      <c r="B4" s="532"/>
      <c r="C4" s="539"/>
      <c r="D4" s="532"/>
      <c r="E4" s="532"/>
      <c r="F4" s="532"/>
      <c r="G4" s="532"/>
      <c r="H4" s="533"/>
      <c r="I4" s="533"/>
      <c r="J4" s="532"/>
      <c r="K4" s="532"/>
      <c r="L4" s="175" t="s">
        <v>5</v>
      </c>
      <c r="M4" s="175" t="s">
        <v>6</v>
      </c>
      <c r="N4" s="175" t="s">
        <v>7</v>
      </c>
      <c r="O4" s="532"/>
      <c r="P4" s="175" t="s">
        <v>24</v>
      </c>
      <c r="Q4" s="175" t="s">
        <v>25</v>
      </c>
      <c r="R4" s="175" t="s">
        <v>26</v>
      </c>
      <c r="S4" s="175" t="s">
        <v>27</v>
      </c>
      <c r="T4" s="175" t="s">
        <v>28</v>
      </c>
      <c r="U4" s="175" t="s">
        <v>29</v>
      </c>
      <c r="V4" s="532"/>
      <c r="W4" s="532"/>
      <c r="X4" s="532"/>
      <c r="Y4" s="532"/>
      <c r="Z4" s="173"/>
      <c r="AA4" s="531"/>
    </row>
    <row r="5" spans="1:27" s="37" customFormat="1" ht="15" x14ac:dyDescent="0.2">
      <c r="A5" s="534" t="s">
        <v>57</v>
      </c>
      <c r="B5" s="534"/>
      <c r="C5" s="534"/>
      <c r="D5" s="534"/>
      <c r="E5" s="534"/>
      <c r="F5" s="534"/>
      <c r="G5" s="534"/>
      <c r="H5" s="535"/>
      <c r="I5" s="534"/>
      <c r="J5" s="534"/>
      <c r="K5" s="534"/>
      <c r="L5" s="534"/>
      <c r="M5" s="534"/>
      <c r="N5" s="534"/>
      <c r="O5" s="534"/>
      <c r="P5" s="534"/>
      <c r="Q5" s="534"/>
      <c r="R5" s="534"/>
      <c r="S5" s="534"/>
      <c r="T5" s="534"/>
      <c r="U5" s="534"/>
      <c r="V5" s="534"/>
      <c r="W5" s="534"/>
      <c r="X5" s="534"/>
      <c r="Y5" s="534"/>
      <c r="Z5" s="56"/>
      <c r="AA5" s="56"/>
    </row>
    <row r="6" spans="1:27" ht="108" x14ac:dyDescent="0.2">
      <c r="A6" s="79">
        <v>1</v>
      </c>
      <c r="B6" s="138" t="s">
        <v>165</v>
      </c>
      <c r="C6" s="89" t="s">
        <v>166</v>
      </c>
      <c r="D6" s="84" t="s">
        <v>348</v>
      </c>
      <c r="E6" s="84" t="s">
        <v>115</v>
      </c>
      <c r="F6" s="84" t="s">
        <v>348</v>
      </c>
      <c r="G6" s="85">
        <v>1890</v>
      </c>
      <c r="H6" s="497">
        <v>11143600</v>
      </c>
      <c r="I6" s="146" t="s">
        <v>1020</v>
      </c>
      <c r="J6" s="185" t="s">
        <v>318</v>
      </c>
      <c r="K6" s="87" t="s">
        <v>167</v>
      </c>
      <c r="L6" s="88" t="s">
        <v>168</v>
      </c>
      <c r="M6" s="88" t="s">
        <v>169</v>
      </c>
      <c r="N6" s="88" t="s">
        <v>170</v>
      </c>
      <c r="O6" s="206" t="s">
        <v>323</v>
      </c>
      <c r="P6" s="88" t="s">
        <v>171</v>
      </c>
      <c r="Q6" s="88" t="s">
        <v>171</v>
      </c>
      <c r="R6" s="88" t="s">
        <v>171</v>
      </c>
      <c r="S6" s="88" t="s">
        <v>172</v>
      </c>
      <c r="T6" s="88" t="s">
        <v>171</v>
      </c>
      <c r="U6" s="88" t="s">
        <v>171</v>
      </c>
      <c r="V6" s="86">
        <v>1423</v>
      </c>
      <c r="W6" s="88" t="s">
        <v>173</v>
      </c>
      <c r="X6" s="84" t="s">
        <v>348</v>
      </c>
      <c r="Y6" s="84" t="s">
        <v>348</v>
      </c>
    </row>
    <row r="7" spans="1:27" ht="72" x14ac:dyDescent="0.2">
      <c r="A7" s="79">
        <v>2</v>
      </c>
      <c r="B7" s="110" t="s">
        <v>174</v>
      </c>
      <c r="C7" s="87" t="s">
        <v>175</v>
      </c>
      <c r="D7" s="84" t="s">
        <v>348</v>
      </c>
      <c r="E7" s="84" t="s">
        <v>115</v>
      </c>
      <c r="F7" s="90" t="s">
        <v>115</v>
      </c>
      <c r="G7" s="91" t="s">
        <v>176</v>
      </c>
      <c r="H7" s="498">
        <v>279000</v>
      </c>
      <c r="I7" s="146" t="s">
        <v>1004</v>
      </c>
      <c r="J7" s="186" t="s">
        <v>250</v>
      </c>
      <c r="K7" s="87" t="s">
        <v>167</v>
      </c>
      <c r="L7" s="92" t="s">
        <v>177</v>
      </c>
      <c r="M7" s="92" t="s">
        <v>178</v>
      </c>
      <c r="N7" s="92" t="s">
        <v>179</v>
      </c>
      <c r="O7" s="207" t="s">
        <v>180</v>
      </c>
      <c r="P7" s="92" t="s">
        <v>171</v>
      </c>
      <c r="Q7" s="88" t="s">
        <v>172</v>
      </c>
      <c r="R7" s="88" t="s">
        <v>172</v>
      </c>
      <c r="S7" s="88" t="s">
        <v>172</v>
      </c>
      <c r="T7" s="88" t="s">
        <v>172</v>
      </c>
      <c r="U7" s="92" t="s">
        <v>171</v>
      </c>
      <c r="V7" s="93">
        <v>53</v>
      </c>
      <c r="W7" s="92">
        <v>2</v>
      </c>
      <c r="X7" s="90" t="s">
        <v>115</v>
      </c>
      <c r="Y7" s="90" t="s">
        <v>115</v>
      </c>
    </row>
    <row r="8" spans="1:27" ht="60" customHeight="1" x14ac:dyDescent="0.2">
      <c r="A8" s="79">
        <v>3</v>
      </c>
      <c r="B8" s="110" t="s">
        <v>181</v>
      </c>
      <c r="C8" s="87" t="s">
        <v>182</v>
      </c>
      <c r="D8" s="84" t="s">
        <v>348</v>
      </c>
      <c r="E8" s="84" t="s">
        <v>115</v>
      </c>
      <c r="F8" s="90" t="s">
        <v>115</v>
      </c>
      <c r="G8" s="91" t="s">
        <v>183</v>
      </c>
      <c r="H8" s="498">
        <v>180000</v>
      </c>
      <c r="I8" s="146" t="s">
        <v>1004</v>
      </c>
      <c r="J8" s="186" t="s">
        <v>319</v>
      </c>
      <c r="K8" s="87" t="s">
        <v>167</v>
      </c>
      <c r="L8" s="92" t="s">
        <v>184</v>
      </c>
      <c r="M8" s="92" t="s">
        <v>185</v>
      </c>
      <c r="N8" s="92" t="s">
        <v>186</v>
      </c>
      <c r="O8" s="188" t="s">
        <v>100</v>
      </c>
      <c r="P8" s="92" t="s">
        <v>171</v>
      </c>
      <c r="Q8" s="92" t="s">
        <v>187</v>
      </c>
      <c r="R8" s="92" t="s">
        <v>188</v>
      </c>
      <c r="S8" s="92" t="s">
        <v>187</v>
      </c>
      <c r="T8" s="92" t="s">
        <v>188</v>
      </c>
      <c r="U8" s="92" t="s">
        <v>188</v>
      </c>
      <c r="V8" s="93">
        <v>45</v>
      </c>
      <c r="W8" s="92">
        <v>1</v>
      </c>
      <c r="X8" s="90" t="s">
        <v>115</v>
      </c>
      <c r="Y8" s="90" t="s">
        <v>115</v>
      </c>
    </row>
    <row r="9" spans="1:27" ht="204" x14ac:dyDescent="0.2">
      <c r="A9" s="79">
        <v>4</v>
      </c>
      <c r="B9" s="110" t="s">
        <v>189</v>
      </c>
      <c r="C9" s="87" t="s">
        <v>190</v>
      </c>
      <c r="D9" s="84" t="s">
        <v>348</v>
      </c>
      <c r="E9" s="84" t="s">
        <v>115</v>
      </c>
      <c r="F9" s="90" t="s">
        <v>115</v>
      </c>
      <c r="G9" s="91" t="s">
        <v>183</v>
      </c>
      <c r="H9" s="498">
        <v>7732000</v>
      </c>
      <c r="I9" s="146" t="s">
        <v>1004</v>
      </c>
      <c r="J9" s="187" t="s">
        <v>320</v>
      </c>
      <c r="K9" s="87" t="s">
        <v>191</v>
      </c>
      <c r="L9" s="92" t="s">
        <v>192</v>
      </c>
      <c r="M9" s="92" t="s">
        <v>193</v>
      </c>
      <c r="N9" s="92" t="s">
        <v>194</v>
      </c>
      <c r="O9" s="207" t="s">
        <v>324</v>
      </c>
      <c r="P9" s="92" t="s">
        <v>171</v>
      </c>
      <c r="Q9" s="92" t="s">
        <v>187</v>
      </c>
      <c r="R9" s="92" t="s">
        <v>171</v>
      </c>
      <c r="S9" s="92" t="s">
        <v>172</v>
      </c>
      <c r="T9" s="92" t="s">
        <v>188</v>
      </c>
      <c r="U9" s="92" t="s">
        <v>171</v>
      </c>
      <c r="V9" s="93">
        <v>1513.84</v>
      </c>
      <c r="W9" s="92" t="s">
        <v>195</v>
      </c>
      <c r="X9" s="84" t="s">
        <v>348</v>
      </c>
      <c r="Y9" s="84" t="s">
        <v>348</v>
      </c>
    </row>
    <row r="10" spans="1:27" ht="144" x14ac:dyDescent="0.2">
      <c r="A10" s="79">
        <v>5</v>
      </c>
      <c r="B10" s="110" t="s">
        <v>196</v>
      </c>
      <c r="C10" s="87" t="s">
        <v>197</v>
      </c>
      <c r="D10" s="84" t="s">
        <v>348</v>
      </c>
      <c r="E10" s="84" t="s">
        <v>115</v>
      </c>
      <c r="F10" s="90" t="s">
        <v>115</v>
      </c>
      <c r="G10" s="92">
        <v>1984</v>
      </c>
      <c r="H10" s="498">
        <v>4645000</v>
      </c>
      <c r="I10" s="146" t="s">
        <v>1004</v>
      </c>
      <c r="J10" s="187" t="s">
        <v>321</v>
      </c>
      <c r="K10" s="87" t="s">
        <v>198</v>
      </c>
      <c r="L10" s="92" t="s">
        <v>199</v>
      </c>
      <c r="M10" s="92" t="s">
        <v>200</v>
      </c>
      <c r="N10" s="92" t="s">
        <v>201</v>
      </c>
      <c r="O10" s="207" t="s">
        <v>251</v>
      </c>
      <c r="P10" s="92" t="s">
        <v>171</v>
      </c>
      <c r="Q10" s="92" t="s">
        <v>171</v>
      </c>
      <c r="R10" s="88" t="s">
        <v>172</v>
      </c>
      <c r="S10" s="92" t="s">
        <v>171</v>
      </c>
      <c r="T10" s="88" t="s">
        <v>172</v>
      </c>
      <c r="U10" s="92" t="s">
        <v>171</v>
      </c>
      <c r="V10" s="93">
        <v>883.43</v>
      </c>
      <c r="W10" s="92">
        <v>2</v>
      </c>
      <c r="X10" s="90" t="s">
        <v>115</v>
      </c>
      <c r="Y10" s="90" t="s">
        <v>115</v>
      </c>
    </row>
    <row r="11" spans="1:27" ht="57" x14ac:dyDescent="0.2">
      <c r="A11" s="79">
        <v>6</v>
      </c>
      <c r="B11" s="110" t="s">
        <v>202</v>
      </c>
      <c r="C11" s="87" t="s">
        <v>197</v>
      </c>
      <c r="D11" s="84" t="s">
        <v>348</v>
      </c>
      <c r="E11" s="84" t="s">
        <v>115</v>
      </c>
      <c r="F11" s="90" t="s">
        <v>115</v>
      </c>
      <c r="G11" s="92">
        <v>1984</v>
      </c>
      <c r="H11" s="498">
        <v>409000</v>
      </c>
      <c r="I11" s="146" t="s">
        <v>1004</v>
      </c>
      <c r="J11" s="187" t="s">
        <v>322</v>
      </c>
      <c r="K11" s="87" t="s">
        <v>198</v>
      </c>
      <c r="L11" s="92" t="s">
        <v>203</v>
      </c>
      <c r="M11" s="92" t="s">
        <v>185</v>
      </c>
      <c r="N11" s="92" t="s">
        <v>204</v>
      </c>
      <c r="O11" s="188" t="s">
        <v>100</v>
      </c>
      <c r="P11" s="92" t="s">
        <v>171</v>
      </c>
      <c r="Q11" s="92" t="s">
        <v>171</v>
      </c>
      <c r="R11" s="92" t="s">
        <v>171</v>
      </c>
      <c r="S11" s="92" t="s">
        <v>171</v>
      </c>
      <c r="T11" s="90" t="s">
        <v>188</v>
      </c>
      <c r="U11" s="90" t="s">
        <v>171</v>
      </c>
      <c r="V11" s="94">
        <v>99.9</v>
      </c>
      <c r="W11" s="90">
        <v>1</v>
      </c>
      <c r="X11" s="90" t="s">
        <v>115</v>
      </c>
      <c r="Y11" s="90" t="s">
        <v>115</v>
      </c>
    </row>
    <row r="12" spans="1:27" ht="142.5" x14ac:dyDescent="0.2">
      <c r="A12" s="79">
        <v>7</v>
      </c>
      <c r="B12" s="87" t="s">
        <v>174</v>
      </c>
      <c r="C12" s="87" t="s">
        <v>317</v>
      </c>
      <c r="D12" s="84" t="s">
        <v>348</v>
      </c>
      <c r="E12" s="84" t="s">
        <v>115</v>
      </c>
      <c r="F12" s="90" t="s">
        <v>115</v>
      </c>
      <c r="G12" s="92">
        <v>1974</v>
      </c>
      <c r="H12" s="499">
        <v>1264000</v>
      </c>
      <c r="I12" s="146" t="s">
        <v>1004</v>
      </c>
      <c r="J12" s="188" t="s">
        <v>205</v>
      </c>
      <c r="K12" s="87" t="s">
        <v>198</v>
      </c>
      <c r="L12" s="92" t="s">
        <v>203</v>
      </c>
      <c r="M12" s="92" t="s">
        <v>200</v>
      </c>
      <c r="N12" s="92" t="s">
        <v>201</v>
      </c>
      <c r="O12" s="188" t="s">
        <v>100</v>
      </c>
      <c r="P12" s="92" t="s">
        <v>171</v>
      </c>
      <c r="Q12" s="92" t="s">
        <v>172</v>
      </c>
      <c r="R12" s="92" t="s">
        <v>206</v>
      </c>
      <c r="S12" s="92" t="s">
        <v>172</v>
      </c>
      <c r="T12" s="92" t="s">
        <v>188</v>
      </c>
      <c r="U12" s="92" t="s">
        <v>171</v>
      </c>
      <c r="V12" s="94">
        <v>240.4</v>
      </c>
      <c r="W12" s="92">
        <v>2</v>
      </c>
      <c r="X12" s="90" t="s">
        <v>115</v>
      </c>
      <c r="Y12" s="90" t="s">
        <v>115</v>
      </c>
    </row>
    <row r="13" spans="1:27" ht="22.5" customHeight="1" x14ac:dyDescent="0.2">
      <c r="A13" s="530" t="s">
        <v>8</v>
      </c>
      <c r="B13" s="530"/>
      <c r="C13" s="530"/>
      <c r="D13" s="530"/>
      <c r="E13" s="530"/>
      <c r="F13" s="530"/>
      <c r="G13" s="530"/>
      <c r="H13" s="474">
        <f>SUM(H6:H12)</f>
        <v>25652600</v>
      </c>
      <c r="I13" s="98"/>
      <c r="J13" s="189"/>
      <c r="K13" s="99"/>
      <c r="L13" s="100"/>
      <c r="M13" s="100"/>
      <c r="N13" s="100"/>
      <c r="O13" s="208"/>
      <c r="P13" s="100"/>
      <c r="Q13" s="100"/>
      <c r="R13" s="100"/>
      <c r="S13" s="100"/>
      <c r="T13" s="100"/>
      <c r="U13" s="100"/>
      <c r="V13" s="101"/>
      <c r="W13" s="101"/>
      <c r="X13" s="101"/>
      <c r="Y13" s="101"/>
      <c r="Z13" s="57"/>
      <c r="AA13" s="58"/>
    </row>
    <row r="14" spans="1:27" s="37" customFormat="1" ht="15" x14ac:dyDescent="0.2">
      <c r="A14" s="534" t="s">
        <v>58</v>
      </c>
      <c r="B14" s="534"/>
      <c r="C14" s="534"/>
      <c r="D14" s="534"/>
      <c r="E14" s="534"/>
      <c r="F14" s="534"/>
      <c r="G14" s="534"/>
      <c r="H14" s="535"/>
      <c r="I14" s="534"/>
      <c r="J14" s="534"/>
      <c r="K14" s="534"/>
      <c r="L14" s="534"/>
      <c r="M14" s="534"/>
      <c r="N14" s="534"/>
      <c r="O14" s="534"/>
      <c r="P14" s="534"/>
      <c r="Q14" s="534"/>
      <c r="R14" s="534"/>
      <c r="S14" s="534"/>
      <c r="T14" s="534"/>
      <c r="U14" s="534"/>
      <c r="V14" s="534"/>
      <c r="W14" s="534"/>
      <c r="X14" s="534"/>
      <c r="Y14" s="534"/>
      <c r="Z14" s="56"/>
      <c r="AA14" s="56"/>
    </row>
    <row r="15" spans="1:27" s="285" customFormat="1" ht="33" customHeight="1" x14ac:dyDescent="0.2">
      <c r="A15" s="79">
        <v>1</v>
      </c>
      <c r="B15" s="102" t="s">
        <v>1006</v>
      </c>
      <c r="C15" s="102" t="s">
        <v>347</v>
      </c>
      <c r="D15" s="84" t="s">
        <v>348</v>
      </c>
      <c r="E15" s="84" t="s">
        <v>115</v>
      </c>
      <c r="F15" s="90" t="s">
        <v>115</v>
      </c>
      <c r="G15" s="104">
        <v>1976</v>
      </c>
      <c r="H15" s="500">
        <v>2834000</v>
      </c>
      <c r="I15" s="585" t="s">
        <v>1004</v>
      </c>
      <c r="J15" s="284" t="s">
        <v>349</v>
      </c>
      <c r="K15" s="79" t="s">
        <v>350</v>
      </c>
      <c r="L15" s="104" t="s">
        <v>351</v>
      </c>
      <c r="M15" s="104" t="s">
        <v>352</v>
      </c>
      <c r="N15" s="104" t="s">
        <v>353</v>
      </c>
      <c r="O15" s="104" t="s">
        <v>354</v>
      </c>
      <c r="P15" s="104" t="s">
        <v>355</v>
      </c>
      <c r="Q15" s="104" t="s">
        <v>356</v>
      </c>
      <c r="R15" s="104" t="s">
        <v>206</v>
      </c>
      <c r="S15" s="104" t="s">
        <v>356</v>
      </c>
      <c r="T15" s="104"/>
      <c r="U15" s="105" t="s">
        <v>206</v>
      </c>
      <c r="V15" s="103">
        <v>539</v>
      </c>
      <c r="W15" s="103">
        <v>1</v>
      </c>
      <c r="X15" s="103" t="s">
        <v>115</v>
      </c>
      <c r="Y15" s="103" t="s">
        <v>115</v>
      </c>
      <c r="AA15" s="286"/>
    </row>
    <row r="16" spans="1:27" ht="21" customHeight="1" x14ac:dyDescent="0.2">
      <c r="A16" s="530" t="s">
        <v>8</v>
      </c>
      <c r="B16" s="530"/>
      <c r="C16" s="530"/>
      <c r="D16" s="530"/>
      <c r="E16" s="530"/>
      <c r="F16" s="530"/>
      <c r="G16" s="530"/>
      <c r="H16" s="474">
        <f>SUM(H15)</f>
        <v>2834000</v>
      </c>
      <c r="I16" s="106"/>
      <c r="J16" s="189"/>
      <c r="K16" s="99"/>
      <c r="L16" s="100"/>
      <c r="M16" s="100"/>
      <c r="N16" s="100"/>
      <c r="O16" s="208"/>
      <c r="P16" s="100"/>
      <c r="Q16" s="100"/>
      <c r="R16" s="100"/>
      <c r="S16" s="100"/>
      <c r="T16" s="100"/>
      <c r="U16" s="100"/>
      <c r="V16" s="101"/>
      <c r="W16" s="101"/>
      <c r="X16" s="101"/>
      <c r="Y16" s="101"/>
      <c r="Z16" s="57"/>
      <c r="AA16" s="58"/>
    </row>
    <row r="17" spans="1:27" s="37" customFormat="1" ht="15" x14ac:dyDescent="0.2">
      <c r="A17" s="534" t="s">
        <v>59</v>
      </c>
      <c r="B17" s="534"/>
      <c r="C17" s="534"/>
      <c r="D17" s="534"/>
      <c r="E17" s="534"/>
      <c r="F17" s="534"/>
      <c r="G17" s="534"/>
      <c r="H17" s="535"/>
      <c r="I17" s="534"/>
      <c r="J17" s="534"/>
      <c r="K17" s="534"/>
      <c r="L17" s="534"/>
      <c r="M17" s="534"/>
      <c r="N17" s="534"/>
      <c r="O17" s="534"/>
      <c r="P17" s="534"/>
      <c r="Q17" s="534"/>
      <c r="R17" s="534"/>
      <c r="S17" s="534"/>
      <c r="T17" s="534"/>
      <c r="U17" s="534"/>
      <c r="V17" s="534"/>
      <c r="W17" s="534"/>
      <c r="X17" s="534"/>
      <c r="Y17" s="534"/>
      <c r="Z17" s="56"/>
      <c r="AA17" s="56"/>
    </row>
    <row r="18" spans="1:27" s="12" customFormat="1" ht="72" x14ac:dyDescent="0.2">
      <c r="A18" s="107">
        <v>1</v>
      </c>
      <c r="B18" s="87" t="s">
        <v>360</v>
      </c>
      <c r="C18" s="87" t="s">
        <v>361</v>
      </c>
      <c r="D18" s="90" t="s">
        <v>348</v>
      </c>
      <c r="E18" s="92" t="s">
        <v>115</v>
      </c>
      <c r="F18" s="92" t="s">
        <v>115</v>
      </c>
      <c r="G18" s="92">
        <v>1969</v>
      </c>
      <c r="H18" s="498">
        <v>3803000</v>
      </c>
      <c r="I18" s="79" t="s">
        <v>1004</v>
      </c>
      <c r="J18" s="191" t="s">
        <v>362</v>
      </c>
      <c r="K18" s="87" t="s">
        <v>363</v>
      </c>
      <c r="L18" s="151" t="s">
        <v>364</v>
      </c>
      <c r="M18" s="151" t="s">
        <v>365</v>
      </c>
      <c r="N18" s="151" t="s">
        <v>366</v>
      </c>
      <c r="O18" s="207" t="s">
        <v>367</v>
      </c>
      <c r="P18" s="92" t="s">
        <v>171</v>
      </c>
      <c r="Q18" s="92" t="s">
        <v>206</v>
      </c>
      <c r="R18" s="92" t="s">
        <v>206</v>
      </c>
      <c r="S18" s="92" t="s">
        <v>206</v>
      </c>
      <c r="T18" s="92" t="s">
        <v>206</v>
      </c>
      <c r="U18" s="92" t="s">
        <v>206</v>
      </c>
      <c r="V18" s="90">
        <v>723.24</v>
      </c>
      <c r="W18" s="92">
        <v>4</v>
      </c>
      <c r="X18" s="90" t="s">
        <v>348</v>
      </c>
      <c r="Y18" s="108" t="s">
        <v>115</v>
      </c>
      <c r="AA18" s="60"/>
    </row>
    <row r="19" spans="1:27" ht="24" customHeight="1" x14ac:dyDescent="0.2">
      <c r="A19" s="530" t="s">
        <v>8</v>
      </c>
      <c r="B19" s="530"/>
      <c r="C19" s="530"/>
      <c r="D19" s="530"/>
      <c r="E19" s="530"/>
      <c r="F19" s="530"/>
      <c r="G19" s="530"/>
      <c r="H19" s="474">
        <f>SUM(H18)</f>
        <v>3803000</v>
      </c>
      <c r="I19" s="106"/>
      <c r="J19" s="189"/>
      <c r="K19" s="99"/>
      <c r="L19" s="100"/>
      <c r="M19" s="100"/>
      <c r="N19" s="100"/>
      <c r="O19" s="208"/>
      <c r="P19" s="100"/>
      <c r="Q19" s="100"/>
      <c r="R19" s="100"/>
      <c r="S19" s="100"/>
      <c r="T19" s="100"/>
      <c r="U19" s="100"/>
      <c r="V19" s="101"/>
      <c r="W19" s="101"/>
      <c r="X19" s="101"/>
      <c r="Y19" s="101"/>
      <c r="Z19" s="57"/>
      <c r="AA19" s="61"/>
    </row>
    <row r="20" spans="1:27" s="37" customFormat="1" ht="15" x14ac:dyDescent="0.2">
      <c r="A20" s="534" t="s">
        <v>161</v>
      </c>
      <c r="B20" s="534"/>
      <c r="C20" s="534"/>
      <c r="D20" s="534"/>
      <c r="E20" s="534"/>
      <c r="F20" s="534"/>
      <c r="G20" s="534"/>
      <c r="H20" s="535"/>
      <c r="I20" s="534"/>
      <c r="J20" s="534"/>
      <c r="K20" s="534"/>
      <c r="L20" s="534"/>
      <c r="M20" s="534"/>
      <c r="N20" s="534"/>
      <c r="O20" s="540"/>
      <c r="P20" s="540"/>
      <c r="Q20" s="540"/>
      <c r="R20" s="540"/>
      <c r="S20" s="540"/>
      <c r="T20" s="540"/>
      <c r="U20" s="540"/>
      <c r="V20" s="540"/>
      <c r="W20" s="540"/>
      <c r="X20" s="540"/>
      <c r="Y20" s="540"/>
      <c r="Z20" s="56"/>
      <c r="AA20" s="56"/>
    </row>
    <row r="21" spans="1:27" s="12" customFormat="1" ht="228" x14ac:dyDescent="0.2">
      <c r="A21" s="79">
        <v>1</v>
      </c>
      <c r="B21" s="109" t="s">
        <v>409</v>
      </c>
      <c r="C21" s="87" t="s">
        <v>410</v>
      </c>
      <c r="D21" s="90" t="s">
        <v>348</v>
      </c>
      <c r="E21" s="90" t="s">
        <v>115</v>
      </c>
      <c r="F21" s="92" t="s">
        <v>1002</v>
      </c>
      <c r="G21" s="90" t="s">
        <v>411</v>
      </c>
      <c r="H21" s="501">
        <v>19364000</v>
      </c>
      <c r="I21" s="90" t="s">
        <v>1004</v>
      </c>
      <c r="J21" s="188" t="s">
        <v>414</v>
      </c>
      <c r="K21" s="109" t="s">
        <v>415</v>
      </c>
      <c r="L21" s="92" t="s">
        <v>416</v>
      </c>
      <c r="M21" s="92" t="s">
        <v>417</v>
      </c>
      <c r="N21" s="92" t="s">
        <v>418</v>
      </c>
      <c r="O21" s="207" t="s">
        <v>423</v>
      </c>
      <c r="P21" s="92" t="s">
        <v>425</v>
      </c>
      <c r="Q21" s="92" t="s">
        <v>426</v>
      </c>
      <c r="R21" s="92" t="s">
        <v>426</v>
      </c>
      <c r="S21" s="92" t="s">
        <v>427</v>
      </c>
      <c r="T21" s="92" t="s">
        <v>427</v>
      </c>
      <c r="U21" s="90" t="s">
        <v>427</v>
      </c>
      <c r="V21" s="90">
        <v>3577</v>
      </c>
      <c r="W21" s="90">
        <v>3</v>
      </c>
      <c r="X21" s="90" t="s">
        <v>348</v>
      </c>
      <c r="Y21" s="108" t="s">
        <v>115</v>
      </c>
      <c r="AA21" s="62"/>
    </row>
    <row r="22" spans="1:27" s="12" customFormat="1" ht="96" x14ac:dyDescent="0.2">
      <c r="A22" s="79">
        <v>2</v>
      </c>
      <c r="B22" s="110" t="s">
        <v>412</v>
      </c>
      <c r="C22" s="87" t="s">
        <v>413</v>
      </c>
      <c r="D22" s="90" t="s">
        <v>348</v>
      </c>
      <c r="E22" s="90" t="s">
        <v>115</v>
      </c>
      <c r="F22" s="90" t="s">
        <v>348</v>
      </c>
      <c r="G22" s="111">
        <v>1878</v>
      </c>
      <c r="H22" s="501">
        <v>1691000</v>
      </c>
      <c r="I22" s="90" t="s">
        <v>1004</v>
      </c>
      <c r="J22" s="188"/>
      <c r="K22" s="87" t="s">
        <v>419</v>
      </c>
      <c r="L22" s="92" t="s">
        <v>420</v>
      </c>
      <c r="M22" s="92" t="s">
        <v>421</v>
      </c>
      <c r="N22" s="92" t="s">
        <v>422</v>
      </c>
      <c r="O22" s="207" t="s">
        <v>424</v>
      </c>
      <c r="P22" s="90" t="s">
        <v>171</v>
      </c>
      <c r="Q22" s="90" t="s">
        <v>171</v>
      </c>
      <c r="R22" s="90" t="s">
        <v>171</v>
      </c>
      <c r="S22" s="90" t="s">
        <v>171</v>
      </c>
      <c r="T22" s="90" t="s">
        <v>188</v>
      </c>
      <c r="U22" s="90" t="s">
        <v>171</v>
      </c>
      <c r="V22" s="90">
        <v>302</v>
      </c>
      <c r="W22" s="90">
        <v>2</v>
      </c>
      <c r="X22" s="90" t="s">
        <v>348</v>
      </c>
      <c r="Y22" s="108" t="s">
        <v>115</v>
      </c>
      <c r="AA22" s="62"/>
    </row>
    <row r="23" spans="1:27" ht="24" customHeight="1" x14ac:dyDescent="0.2">
      <c r="A23" s="530" t="s">
        <v>8</v>
      </c>
      <c r="B23" s="530"/>
      <c r="C23" s="530"/>
      <c r="D23" s="530"/>
      <c r="E23" s="530"/>
      <c r="F23" s="530"/>
      <c r="G23" s="530"/>
      <c r="H23" s="474">
        <f>SUM(H21:H22)</f>
        <v>21055000</v>
      </c>
      <c r="I23" s="112"/>
      <c r="J23" s="189"/>
      <c r="K23" s="99"/>
      <c r="L23" s="100"/>
      <c r="M23" s="100"/>
      <c r="N23" s="100"/>
      <c r="O23" s="210"/>
      <c r="P23" s="113"/>
      <c r="Q23" s="113"/>
      <c r="R23" s="113"/>
      <c r="S23" s="113"/>
      <c r="T23" s="113"/>
      <c r="U23" s="113"/>
      <c r="V23" s="114"/>
      <c r="W23" s="114"/>
      <c r="X23" s="114"/>
      <c r="Y23" s="114"/>
      <c r="Z23" s="57"/>
      <c r="AA23" s="61"/>
    </row>
    <row r="24" spans="1:27" s="37" customFormat="1" ht="15" x14ac:dyDescent="0.2">
      <c r="A24" s="534" t="s">
        <v>162</v>
      </c>
      <c r="B24" s="534"/>
      <c r="C24" s="534"/>
      <c r="D24" s="534"/>
      <c r="E24" s="534"/>
      <c r="F24" s="534"/>
      <c r="G24" s="534"/>
      <c r="H24" s="535"/>
      <c r="I24" s="534"/>
      <c r="J24" s="534"/>
      <c r="K24" s="534"/>
      <c r="L24" s="534"/>
      <c r="M24" s="534"/>
      <c r="N24" s="534"/>
      <c r="O24" s="534"/>
      <c r="P24" s="534"/>
      <c r="Q24" s="534"/>
      <c r="R24" s="534"/>
      <c r="S24" s="534"/>
      <c r="T24" s="534"/>
      <c r="U24" s="534"/>
      <c r="V24" s="534"/>
      <c r="W24" s="534"/>
      <c r="X24" s="534"/>
      <c r="Y24" s="534"/>
      <c r="Z24" s="56"/>
      <c r="AA24" s="56"/>
    </row>
    <row r="25" spans="1:27" s="12" customFormat="1" ht="84" x14ac:dyDescent="0.2">
      <c r="A25" s="79">
        <v>1</v>
      </c>
      <c r="B25" s="139" t="s">
        <v>461</v>
      </c>
      <c r="C25" s="140" t="s">
        <v>462</v>
      </c>
      <c r="D25" s="115" t="s">
        <v>348</v>
      </c>
      <c r="E25" s="116" t="s">
        <v>115</v>
      </c>
      <c r="F25" s="116" t="s">
        <v>115</v>
      </c>
      <c r="G25" s="116">
        <v>1967</v>
      </c>
      <c r="H25" s="502">
        <v>20475000</v>
      </c>
      <c r="I25" s="103" t="s">
        <v>1004</v>
      </c>
      <c r="J25" s="192" t="s">
        <v>469</v>
      </c>
      <c r="K25" s="140" t="s">
        <v>470</v>
      </c>
      <c r="L25" s="116" t="s">
        <v>471</v>
      </c>
      <c r="M25" s="116" t="s">
        <v>472</v>
      </c>
      <c r="N25" s="116" t="s">
        <v>473</v>
      </c>
      <c r="O25" s="211"/>
      <c r="P25" s="116" t="s">
        <v>187</v>
      </c>
      <c r="Q25" s="116" t="s">
        <v>171</v>
      </c>
      <c r="R25" s="116" t="s">
        <v>171</v>
      </c>
      <c r="S25" s="116" t="s">
        <v>171</v>
      </c>
      <c r="T25" s="116" t="s">
        <v>171</v>
      </c>
      <c r="U25" s="117" t="s">
        <v>171</v>
      </c>
      <c r="V25" s="116">
        <v>3782.24</v>
      </c>
      <c r="W25" s="115">
        <v>2</v>
      </c>
      <c r="X25" s="115" t="s">
        <v>348</v>
      </c>
      <c r="Y25" s="115" t="s">
        <v>348</v>
      </c>
      <c r="AA25" s="63"/>
    </row>
    <row r="26" spans="1:27" s="12" customFormat="1" ht="48" x14ac:dyDescent="0.2">
      <c r="A26" s="79">
        <v>2</v>
      </c>
      <c r="B26" s="141" t="s">
        <v>463</v>
      </c>
      <c r="C26" s="123" t="s">
        <v>462</v>
      </c>
      <c r="D26" s="103" t="s">
        <v>348</v>
      </c>
      <c r="E26" s="79" t="s">
        <v>115</v>
      </c>
      <c r="F26" s="79" t="s">
        <v>115</v>
      </c>
      <c r="G26" s="79">
        <v>1967</v>
      </c>
      <c r="H26" s="503">
        <v>10065000</v>
      </c>
      <c r="I26" s="103" t="s">
        <v>1004</v>
      </c>
      <c r="J26" s="193" t="s">
        <v>474</v>
      </c>
      <c r="K26" s="123" t="s">
        <v>470</v>
      </c>
      <c r="L26" s="79" t="s">
        <v>475</v>
      </c>
      <c r="M26" s="79" t="s">
        <v>476</v>
      </c>
      <c r="N26" s="79" t="s">
        <v>477</v>
      </c>
      <c r="O26" s="212"/>
      <c r="P26" s="79" t="s">
        <v>187</v>
      </c>
      <c r="Q26" s="79" t="s">
        <v>171</v>
      </c>
      <c r="R26" s="79" t="s">
        <v>171</v>
      </c>
      <c r="S26" s="79" t="s">
        <v>171</v>
      </c>
      <c r="T26" s="79" t="s">
        <v>171</v>
      </c>
      <c r="U26" s="118" t="s">
        <v>171</v>
      </c>
      <c r="V26" s="79">
        <v>2459.5</v>
      </c>
      <c r="W26" s="103">
        <v>1</v>
      </c>
      <c r="X26" s="103" t="s">
        <v>115</v>
      </c>
      <c r="Y26" s="103" t="s">
        <v>115</v>
      </c>
      <c r="AA26" s="63"/>
    </row>
    <row r="27" spans="1:27" s="12" customFormat="1" ht="48" customHeight="1" x14ac:dyDescent="0.2">
      <c r="A27" s="79">
        <v>3</v>
      </c>
      <c r="B27" s="179" t="s">
        <v>464</v>
      </c>
      <c r="C27" s="180" t="s">
        <v>462</v>
      </c>
      <c r="D27" s="181" t="s">
        <v>348</v>
      </c>
      <c r="E27" s="178" t="s">
        <v>115</v>
      </c>
      <c r="F27" s="178" t="s">
        <v>115</v>
      </c>
      <c r="G27" s="178">
        <v>2023</v>
      </c>
      <c r="H27" s="503">
        <v>12867663.710000001</v>
      </c>
      <c r="I27" s="103" t="s">
        <v>1007</v>
      </c>
      <c r="J27" s="194" t="s">
        <v>478</v>
      </c>
      <c r="K27" s="180" t="s">
        <v>470</v>
      </c>
      <c r="L27" s="178" t="s">
        <v>479</v>
      </c>
      <c r="M27" s="178" t="s">
        <v>480</v>
      </c>
      <c r="N27" s="178" t="s">
        <v>481</v>
      </c>
      <c r="O27" s="213"/>
      <c r="P27" s="178" t="s">
        <v>494</v>
      </c>
      <c r="Q27" s="178" t="s">
        <v>495</v>
      </c>
      <c r="R27" s="178" t="s">
        <v>494</v>
      </c>
      <c r="S27" s="178" t="s">
        <v>494</v>
      </c>
      <c r="T27" s="178" t="s">
        <v>494</v>
      </c>
      <c r="U27" s="182" t="s">
        <v>494</v>
      </c>
      <c r="V27" s="178">
        <v>2103.09</v>
      </c>
      <c r="W27" s="181" t="s">
        <v>496</v>
      </c>
      <c r="X27" s="181" t="s">
        <v>348</v>
      </c>
      <c r="Y27" s="181" t="s">
        <v>348</v>
      </c>
      <c r="AA27" s="63"/>
    </row>
    <row r="28" spans="1:27" s="12" customFormat="1" ht="28.5" x14ac:dyDescent="0.2">
      <c r="A28" s="79">
        <v>4</v>
      </c>
      <c r="B28" s="141" t="s">
        <v>465</v>
      </c>
      <c r="C28" s="123" t="s">
        <v>466</v>
      </c>
      <c r="D28" s="79" t="s">
        <v>348</v>
      </c>
      <c r="E28" s="79" t="s">
        <v>115</v>
      </c>
      <c r="F28" s="79" t="s">
        <v>115</v>
      </c>
      <c r="G28" s="79">
        <v>1982</v>
      </c>
      <c r="H28" s="503">
        <v>415000</v>
      </c>
      <c r="I28" s="103" t="s">
        <v>1004</v>
      </c>
      <c r="J28" s="190" t="s">
        <v>482</v>
      </c>
      <c r="K28" s="123" t="s">
        <v>470</v>
      </c>
      <c r="L28" s="79" t="s">
        <v>483</v>
      </c>
      <c r="M28" s="79" t="s">
        <v>484</v>
      </c>
      <c r="N28" s="79" t="s">
        <v>485</v>
      </c>
      <c r="O28" s="212"/>
      <c r="P28" s="79" t="s">
        <v>171</v>
      </c>
      <c r="Q28" s="79" t="s">
        <v>171</v>
      </c>
      <c r="R28" s="79" t="s">
        <v>188</v>
      </c>
      <c r="S28" s="79" t="s">
        <v>187</v>
      </c>
      <c r="T28" s="79" t="s">
        <v>497</v>
      </c>
      <c r="U28" s="119" t="s">
        <v>188</v>
      </c>
      <c r="V28" s="79">
        <v>119</v>
      </c>
      <c r="W28" s="103">
        <v>1</v>
      </c>
      <c r="X28" s="103" t="s">
        <v>115</v>
      </c>
      <c r="Y28" s="103" t="s">
        <v>115</v>
      </c>
      <c r="AA28" s="63"/>
    </row>
    <row r="29" spans="1:27" s="12" customFormat="1" ht="24" x14ac:dyDescent="0.2">
      <c r="A29" s="79">
        <v>5</v>
      </c>
      <c r="B29" s="141" t="s">
        <v>467</v>
      </c>
      <c r="C29" s="123" t="s">
        <v>462</v>
      </c>
      <c r="D29" s="103" t="s">
        <v>348</v>
      </c>
      <c r="E29" s="79" t="s">
        <v>115</v>
      </c>
      <c r="F29" s="79" t="s">
        <v>115</v>
      </c>
      <c r="G29" s="79">
        <v>2005</v>
      </c>
      <c r="H29" s="503">
        <v>1023000</v>
      </c>
      <c r="I29" s="103" t="s">
        <v>1004</v>
      </c>
      <c r="J29" s="190" t="s">
        <v>486</v>
      </c>
      <c r="K29" s="123" t="s">
        <v>470</v>
      </c>
      <c r="L29" s="79" t="s">
        <v>487</v>
      </c>
      <c r="M29" s="79" t="s">
        <v>488</v>
      </c>
      <c r="N29" s="79" t="s">
        <v>489</v>
      </c>
      <c r="O29" s="212"/>
      <c r="P29" s="79" t="s">
        <v>187</v>
      </c>
      <c r="Q29" s="79" t="s">
        <v>171</v>
      </c>
      <c r="R29" s="79" t="s">
        <v>171</v>
      </c>
      <c r="S29" s="79" t="s">
        <v>171</v>
      </c>
      <c r="T29" s="79" t="s">
        <v>171</v>
      </c>
      <c r="U29" s="118" t="s">
        <v>171</v>
      </c>
      <c r="V29" s="79">
        <v>189</v>
      </c>
      <c r="W29" s="103">
        <v>1</v>
      </c>
      <c r="X29" s="103" t="s">
        <v>115</v>
      </c>
      <c r="Y29" s="103" t="s">
        <v>115</v>
      </c>
      <c r="AA29" s="63"/>
    </row>
    <row r="30" spans="1:27" s="12" customFormat="1" ht="30" x14ac:dyDescent="0.2">
      <c r="A30" s="79">
        <v>6</v>
      </c>
      <c r="B30" s="102" t="s">
        <v>554</v>
      </c>
      <c r="C30" s="102" t="s">
        <v>468</v>
      </c>
      <c r="D30" s="104" t="s">
        <v>348</v>
      </c>
      <c r="E30" s="104" t="s">
        <v>115</v>
      </c>
      <c r="F30" s="104" t="s">
        <v>115</v>
      </c>
      <c r="G30" s="104">
        <v>2023</v>
      </c>
      <c r="H30" s="504">
        <v>1506406.3</v>
      </c>
      <c r="I30" s="105" t="s">
        <v>1007</v>
      </c>
      <c r="J30" s="195" t="s">
        <v>490</v>
      </c>
      <c r="K30" s="102" t="s">
        <v>470</v>
      </c>
      <c r="L30" s="104" t="s">
        <v>491</v>
      </c>
      <c r="M30" s="104" t="s">
        <v>492</v>
      </c>
      <c r="N30" s="104" t="s">
        <v>493</v>
      </c>
      <c r="O30" s="209"/>
      <c r="P30" s="104" t="s">
        <v>494</v>
      </c>
      <c r="Q30" s="104" t="s">
        <v>495</v>
      </c>
      <c r="R30" s="104" t="s">
        <v>497</v>
      </c>
      <c r="S30" s="119" t="s">
        <v>494</v>
      </c>
      <c r="T30" s="104" t="s">
        <v>497</v>
      </c>
      <c r="U30" s="103" t="s">
        <v>498</v>
      </c>
      <c r="V30" s="103">
        <v>762.93</v>
      </c>
      <c r="W30" s="103">
        <v>1</v>
      </c>
      <c r="X30" s="103" t="s">
        <v>115</v>
      </c>
      <c r="Y30" s="103" t="s">
        <v>115</v>
      </c>
      <c r="AA30" s="64"/>
    </row>
    <row r="31" spans="1:27" s="12" customFormat="1" ht="42.75" x14ac:dyDescent="0.2">
      <c r="A31" s="79">
        <v>7</v>
      </c>
      <c r="B31" s="515" t="s">
        <v>1021</v>
      </c>
      <c r="C31" s="515" t="s">
        <v>468</v>
      </c>
      <c r="D31" s="516" t="s">
        <v>348</v>
      </c>
      <c r="E31" s="516" t="s">
        <v>115</v>
      </c>
      <c r="F31" s="516" t="s">
        <v>115</v>
      </c>
      <c r="G31" s="516">
        <v>2024</v>
      </c>
      <c r="H31" s="517">
        <v>703936.12</v>
      </c>
      <c r="I31" s="105" t="s">
        <v>1007</v>
      </c>
      <c r="J31" s="521" t="s">
        <v>490</v>
      </c>
      <c r="K31" s="123" t="s">
        <v>470</v>
      </c>
      <c r="L31" s="516" t="s">
        <v>1022</v>
      </c>
      <c r="M31" s="516" t="s">
        <v>1023</v>
      </c>
      <c r="N31" s="516" t="s">
        <v>489</v>
      </c>
      <c r="O31" s="518"/>
      <c r="P31" s="516" t="s">
        <v>494</v>
      </c>
      <c r="Q31" s="516" t="s">
        <v>495</v>
      </c>
      <c r="R31" s="516" t="s">
        <v>494</v>
      </c>
      <c r="S31" s="519" t="s">
        <v>494</v>
      </c>
      <c r="T31" s="516" t="s">
        <v>1024</v>
      </c>
      <c r="U31" s="520" t="s">
        <v>494</v>
      </c>
      <c r="V31" s="520">
        <v>123.27</v>
      </c>
      <c r="W31" s="520">
        <v>1</v>
      </c>
      <c r="X31" s="520" t="s">
        <v>115</v>
      </c>
      <c r="Y31" s="520" t="s">
        <v>540</v>
      </c>
      <c r="AA31" s="64"/>
    </row>
    <row r="32" spans="1:27" ht="24" customHeight="1" x14ac:dyDescent="0.2">
      <c r="A32" s="530" t="s">
        <v>8</v>
      </c>
      <c r="B32" s="530"/>
      <c r="C32" s="530"/>
      <c r="D32" s="530"/>
      <c r="E32" s="530"/>
      <c r="F32" s="530"/>
      <c r="G32" s="530"/>
      <c r="H32" s="474">
        <f>SUM(H25:H31)</f>
        <v>47056006.129999995</v>
      </c>
      <c r="I32" s="106"/>
      <c r="J32" s="189"/>
      <c r="K32" s="99"/>
      <c r="L32" s="100"/>
      <c r="M32" s="100"/>
      <c r="N32" s="100"/>
      <c r="O32" s="208"/>
      <c r="P32" s="100"/>
      <c r="Q32" s="100"/>
      <c r="R32" s="100"/>
      <c r="S32" s="100"/>
      <c r="T32" s="120"/>
      <c r="U32" s="100"/>
      <c r="V32" s="101"/>
      <c r="W32" s="101"/>
      <c r="X32" s="101"/>
      <c r="Y32" s="101"/>
      <c r="Z32" s="57"/>
      <c r="AA32" s="61"/>
    </row>
    <row r="33" spans="1:30" s="37" customFormat="1" ht="15" x14ac:dyDescent="0.2">
      <c r="A33" s="534" t="s">
        <v>160</v>
      </c>
      <c r="B33" s="534"/>
      <c r="C33" s="534"/>
      <c r="D33" s="534"/>
      <c r="E33" s="534"/>
      <c r="F33" s="534"/>
      <c r="G33" s="534"/>
      <c r="H33" s="535"/>
      <c r="I33" s="534"/>
      <c r="J33" s="534"/>
      <c r="K33" s="534"/>
      <c r="L33" s="534"/>
      <c r="M33" s="534"/>
      <c r="N33" s="534"/>
      <c r="O33" s="534"/>
      <c r="P33" s="534"/>
      <c r="Q33" s="534"/>
      <c r="R33" s="534"/>
      <c r="S33" s="534"/>
      <c r="T33" s="534"/>
      <c r="U33" s="534"/>
      <c r="V33" s="534"/>
      <c r="W33" s="534"/>
      <c r="X33" s="534"/>
      <c r="Y33" s="534"/>
      <c r="Z33" s="56"/>
      <c r="AA33" s="56"/>
    </row>
    <row r="34" spans="1:30" s="22" customFormat="1" ht="57" x14ac:dyDescent="0.2">
      <c r="A34" s="121">
        <v>1</v>
      </c>
      <c r="B34" s="123" t="s">
        <v>590</v>
      </c>
      <c r="C34" s="123" t="s">
        <v>591</v>
      </c>
      <c r="D34" s="103" t="s">
        <v>348</v>
      </c>
      <c r="E34" s="105" t="s">
        <v>115</v>
      </c>
      <c r="F34" s="79" t="s">
        <v>348</v>
      </c>
      <c r="G34" s="79">
        <v>1909</v>
      </c>
      <c r="H34" s="505">
        <v>51912000</v>
      </c>
      <c r="I34" s="122" t="s">
        <v>1004</v>
      </c>
      <c r="J34" s="196" t="s">
        <v>595</v>
      </c>
      <c r="K34" s="123" t="s">
        <v>596</v>
      </c>
      <c r="L34" s="79" t="s">
        <v>597</v>
      </c>
      <c r="M34" s="79" t="s">
        <v>598</v>
      </c>
      <c r="N34" s="79" t="s">
        <v>599</v>
      </c>
      <c r="O34" s="212" t="s">
        <v>604</v>
      </c>
      <c r="P34" s="79" t="s">
        <v>187</v>
      </c>
      <c r="Q34" s="103" t="s">
        <v>187</v>
      </c>
      <c r="R34" s="103" t="s">
        <v>171</v>
      </c>
      <c r="S34" s="103" t="s">
        <v>172</v>
      </c>
      <c r="T34" s="103" t="s">
        <v>171</v>
      </c>
      <c r="U34" s="103" t="s">
        <v>605</v>
      </c>
      <c r="V34" s="103">
        <v>10788</v>
      </c>
      <c r="W34" s="103">
        <v>4</v>
      </c>
      <c r="X34" s="103" t="s">
        <v>348</v>
      </c>
      <c r="Y34" s="103" t="s">
        <v>115</v>
      </c>
      <c r="AA34" s="65"/>
    </row>
    <row r="35" spans="1:30" s="150" customFormat="1" x14ac:dyDescent="0.2">
      <c r="A35" s="121">
        <v>2</v>
      </c>
      <c r="B35" s="102" t="s">
        <v>1008</v>
      </c>
      <c r="C35" s="149" t="s">
        <v>592</v>
      </c>
      <c r="D35" s="103" t="s">
        <v>348</v>
      </c>
      <c r="E35" s="105" t="s">
        <v>115</v>
      </c>
      <c r="F35" s="79" t="s">
        <v>115</v>
      </c>
      <c r="G35" s="104">
        <v>1984</v>
      </c>
      <c r="H35" s="506">
        <v>477811.1</v>
      </c>
      <c r="I35" s="124" t="s">
        <v>1007</v>
      </c>
      <c r="J35" s="195" t="s">
        <v>600</v>
      </c>
      <c r="K35" s="123" t="s">
        <v>596</v>
      </c>
      <c r="L35" s="103" t="s">
        <v>601</v>
      </c>
      <c r="M35" s="103" t="s">
        <v>602</v>
      </c>
      <c r="N35" s="105" t="s">
        <v>603</v>
      </c>
      <c r="O35" s="214"/>
      <c r="P35" s="105" t="s">
        <v>171</v>
      </c>
      <c r="Q35" s="105" t="s">
        <v>171</v>
      </c>
      <c r="R35" s="105" t="s">
        <v>188</v>
      </c>
      <c r="S35" s="105" t="s">
        <v>172</v>
      </c>
      <c r="T35" s="105" t="s">
        <v>188</v>
      </c>
      <c r="U35" s="105" t="s">
        <v>171</v>
      </c>
      <c r="V35" s="105">
        <v>112.45</v>
      </c>
      <c r="W35" s="105">
        <v>1</v>
      </c>
      <c r="X35" s="103" t="s">
        <v>115</v>
      </c>
      <c r="Y35" s="103" t="s">
        <v>115</v>
      </c>
      <c r="AA35" s="65"/>
    </row>
    <row r="36" spans="1:30" s="22" customFormat="1" x14ac:dyDescent="0.2">
      <c r="A36" s="121">
        <v>3</v>
      </c>
      <c r="B36" s="102" t="s">
        <v>593</v>
      </c>
      <c r="C36" s="102" t="s">
        <v>594</v>
      </c>
      <c r="D36" s="103" t="s">
        <v>348</v>
      </c>
      <c r="E36" s="105" t="s">
        <v>115</v>
      </c>
      <c r="F36" s="79" t="s">
        <v>115</v>
      </c>
      <c r="G36" s="104">
        <v>2018</v>
      </c>
      <c r="H36" s="504">
        <v>1118707.71</v>
      </c>
      <c r="I36" s="124" t="s">
        <v>1007</v>
      </c>
      <c r="J36" s="195" t="s">
        <v>600</v>
      </c>
      <c r="K36" s="123" t="s">
        <v>596</v>
      </c>
      <c r="L36" s="104" t="s">
        <v>100</v>
      </c>
      <c r="M36" s="104" t="s">
        <v>100</v>
      </c>
      <c r="N36" s="104" t="s">
        <v>100</v>
      </c>
      <c r="O36" s="214"/>
      <c r="P36" s="104" t="s">
        <v>188</v>
      </c>
      <c r="Q36" s="104" t="s">
        <v>188</v>
      </c>
      <c r="R36" s="104" t="s">
        <v>188</v>
      </c>
      <c r="S36" s="104" t="s">
        <v>188</v>
      </c>
      <c r="T36" s="104" t="s">
        <v>188</v>
      </c>
      <c r="U36" s="104" t="s">
        <v>188</v>
      </c>
      <c r="V36" s="105">
        <v>3478</v>
      </c>
      <c r="W36" s="105" t="s">
        <v>100</v>
      </c>
      <c r="X36" s="105" t="s">
        <v>100</v>
      </c>
      <c r="Y36" s="105" t="s">
        <v>100</v>
      </c>
      <c r="AA36" s="65"/>
    </row>
    <row r="37" spans="1:30" ht="24" customHeight="1" x14ac:dyDescent="0.2">
      <c r="A37" s="530" t="s">
        <v>8</v>
      </c>
      <c r="B37" s="530"/>
      <c r="C37" s="530"/>
      <c r="D37" s="530"/>
      <c r="E37" s="530"/>
      <c r="F37" s="530"/>
      <c r="G37" s="530"/>
      <c r="H37" s="474">
        <f>SUM(H34:H36)</f>
        <v>53508518.810000002</v>
      </c>
      <c r="I37" s="106"/>
      <c r="J37" s="189"/>
      <c r="K37" s="99"/>
      <c r="L37" s="100"/>
      <c r="M37" s="100"/>
      <c r="N37" s="100"/>
      <c r="O37" s="208"/>
      <c r="P37" s="100"/>
      <c r="Q37" s="100"/>
      <c r="R37" s="100"/>
      <c r="S37" s="100"/>
      <c r="T37" s="100"/>
      <c r="U37" s="100"/>
      <c r="V37" s="101"/>
      <c r="W37" s="101"/>
      <c r="X37" s="101"/>
      <c r="Y37" s="101"/>
      <c r="Z37" s="57"/>
      <c r="AA37" s="61"/>
    </row>
    <row r="38" spans="1:30" s="37" customFormat="1" ht="15" x14ac:dyDescent="0.2">
      <c r="A38" s="534" t="s">
        <v>163</v>
      </c>
      <c r="B38" s="534"/>
      <c r="C38" s="534"/>
      <c r="D38" s="534"/>
      <c r="E38" s="534"/>
      <c r="F38" s="534"/>
      <c r="G38" s="534"/>
      <c r="H38" s="535"/>
      <c r="I38" s="534"/>
      <c r="J38" s="534"/>
      <c r="K38" s="534"/>
      <c r="L38" s="534"/>
      <c r="M38" s="534"/>
      <c r="N38" s="534"/>
      <c r="O38" s="534"/>
      <c r="P38" s="534"/>
      <c r="Q38" s="534"/>
      <c r="R38" s="534"/>
      <c r="S38" s="534"/>
      <c r="T38" s="534"/>
      <c r="U38" s="534"/>
      <c r="V38" s="534"/>
      <c r="W38" s="534"/>
      <c r="X38" s="534"/>
      <c r="Y38" s="534"/>
      <c r="Z38" s="56"/>
      <c r="AA38" s="56"/>
    </row>
    <row r="39" spans="1:30" s="12" customFormat="1" ht="84" x14ac:dyDescent="0.2">
      <c r="A39" s="79">
        <v>1</v>
      </c>
      <c r="B39" s="97" t="s">
        <v>652</v>
      </c>
      <c r="C39" s="97" t="s">
        <v>653</v>
      </c>
      <c r="D39" s="96" t="s">
        <v>348</v>
      </c>
      <c r="E39" s="96" t="s">
        <v>115</v>
      </c>
      <c r="F39" s="96" t="s">
        <v>115</v>
      </c>
      <c r="G39" s="96">
        <v>1968</v>
      </c>
      <c r="H39" s="507">
        <v>16141000</v>
      </c>
      <c r="I39" s="125" t="s">
        <v>1004</v>
      </c>
      <c r="J39" s="197" t="s">
        <v>658</v>
      </c>
      <c r="K39" s="97" t="s">
        <v>654</v>
      </c>
      <c r="L39" s="96" t="s">
        <v>655</v>
      </c>
      <c r="M39" s="96" t="s">
        <v>656</v>
      </c>
      <c r="N39" s="96" t="s">
        <v>657</v>
      </c>
      <c r="O39" s="215"/>
      <c r="P39" s="95" t="s">
        <v>171</v>
      </c>
      <c r="Q39" s="95" t="s">
        <v>171</v>
      </c>
      <c r="R39" s="95" t="s">
        <v>171</v>
      </c>
      <c r="S39" s="95" t="s">
        <v>171</v>
      </c>
      <c r="T39" s="95" t="s">
        <v>171</v>
      </c>
      <c r="U39" s="126" t="s">
        <v>659</v>
      </c>
      <c r="V39" s="522">
        <v>3565.1</v>
      </c>
      <c r="W39" s="127">
        <v>3</v>
      </c>
      <c r="X39" s="128" t="s">
        <v>660</v>
      </c>
      <c r="Y39" s="147" t="s">
        <v>661</v>
      </c>
      <c r="AA39" s="74"/>
      <c r="AD39" s="75"/>
    </row>
    <row r="40" spans="1:30" ht="21" customHeight="1" x14ac:dyDescent="0.2">
      <c r="A40" s="530" t="s">
        <v>8</v>
      </c>
      <c r="B40" s="530"/>
      <c r="C40" s="530"/>
      <c r="D40" s="530"/>
      <c r="E40" s="530"/>
      <c r="F40" s="530"/>
      <c r="G40" s="530"/>
      <c r="H40" s="474">
        <f>SUM(H39)</f>
        <v>16141000</v>
      </c>
      <c r="I40" s="106"/>
      <c r="J40" s="189"/>
      <c r="K40" s="99"/>
      <c r="L40" s="100"/>
      <c r="M40" s="100"/>
      <c r="N40" s="100"/>
      <c r="O40" s="208"/>
      <c r="P40" s="100"/>
      <c r="Q40" s="100"/>
      <c r="R40" s="100"/>
      <c r="S40" s="100"/>
      <c r="T40" s="100"/>
      <c r="U40" s="100"/>
      <c r="V40" s="101"/>
      <c r="W40" s="101"/>
      <c r="X40" s="101"/>
      <c r="Y40" s="101"/>
      <c r="Z40" s="57"/>
      <c r="AA40" s="66"/>
    </row>
    <row r="41" spans="1:30" s="37" customFormat="1" ht="15" x14ac:dyDescent="0.2">
      <c r="A41" s="534" t="s">
        <v>159</v>
      </c>
      <c r="B41" s="534"/>
      <c r="C41" s="534"/>
      <c r="D41" s="534"/>
      <c r="E41" s="534"/>
      <c r="F41" s="534"/>
      <c r="G41" s="534"/>
      <c r="H41" s="535"/>
      <c r="I41" s="534"/>
      <c r="J41" s="534"/>
      <c r="K41" s="534"/>
      <c r="L41" s="534"/>
      <c r="M41" s="534"/>
      <c r="N41" s="534"/>
      <c r="O41" s="534"/>
      <c r="P41" s="534"/>
      <c r="Q41" s="534"/>
      <c r="R41" s="534"/>
      <c r="S41" s="534"/>
      <c r="T41" s="534"/>
      <c r="U41" s="534"/>
      <c r="V41" s="534"/>
      <c r="W41" s="534"/>
      <c r="X41" s="534"/>
      <c r="Y41" s="534"/>
      <c r="Z41" s="56"/>
      <c r="AA41" s="56"/>
    </row>
    <row r="42" spans="1:30" s="12" customFormat="1" ht="132" x14ac:dyDescent="0.2">
      <c r="A42" s="79">
        <v>1</v>
      </c>
      <c r="B42" s="142" t="s">
        <v>673</v>
      </c>
      <c r="C42" s="142" t="s">
        <v>674</v>
      </c>
      <c r="D42" s="129" t="s">
        <v>348</v>
      </c>
      <c r="E42" s="130" t="s">
        <v>115</v>
      </c>
      <c r="F42" s="130" t="s">
        <v>115</v>
      </c>
      <c r="G42" s="130">
        <v>1964</v>
      </c>
      <c r="H42" s="508">
        <v>4866000</v>
      </c>
      <c r="I42" s="169" t="s">
        <v>1004</v>
      </c>
      <c r="J42" s="198" t="s">
        <v>675</v>
      </c>
      <c r="K42" s="142" t="s">
        <v>676</v>
      </c>
      <c r="L42" s="130" t="s">
        <v>677</v>
      </c>
      <c r="M42" s="130" t="s">
        <v>678</v>
      </c>
      <c r="N42" s="130" t="s">
        <v>679</v>
      </c>
      <c r="O42" s="216" t="s">
        <v>680</v>
      </c>
      <c r="P42" s="130" t="s">
        <v>681</v>
      </c>
      <c r="Q42" s="130" t="s">
        <v>681</v>
      </c>
      <c r="R42" s="130" t="s">
        <v>681</v>
      </c>
      <c r="S42" s="130" t="s">
        <v>681</v>
      </c>
      <c r="T42" s="130" t="s">
        <v>681</v>
      </c>
      <c r="U42" s="130" t="s">
        <v>681</v>
      </c>
      <c r="V42" s="129">
        <v>925.41</v>
      </c>
      <c r="W42" s="129">
        <v>2</v>
      </c>
      <c r="X42" s="129" t="s">
        <v>348</v>
      </c>
      <c r="Y42" s="130" t="s">
        <v>348</v>
      </c>
      <c r="AA42" s="67"/>
    </row>
    <row r="43" spans="1:30" ht="25.5" customHeight="1" x14ac:dyDescent="0.2">
      <c r="A43" s="530" t="s">
        <v>8</v>
      </c>
      <c r="B43" s="530"/>
      <c r="C43" s="530"/>
      <c r="D43" s="530"/>
      <c r="E43" s="530"/>
      <c r="F43" s="530"/>
      <c r="G43" s="530"/>
      <c r="H43" s="474">
        <f>SUM(H42)</f>
        <v>4866000</v>
      </c>
      <c r="I43" s="106"/>
      <c r="J43" s="189"/>
      <c r="K43" s="99"/>
      <c r="L43" s="100"/>
      <c r="M43" s="100"/>
      <c r="N43" s="100"/>
      <c r="O43" s="208"/>
      <c r="P43" s="100"/>
      <c r="Q43" s="100"/>
      <c r="R43" s="100"/>
      <c r="S43" s="100"/>
      <c r="T43" s="100"/>
      <c r="U43" s="100"/>
      <c r="V43" s="101"/>
      <c r="W43" s="101"/>
      <c r="X43" s="101"/>
      <c r="Y43" s="101"/>
      <c r="Z43" s="57"/>
      <c r="AA43" s="68"/>
    </row>
    <row r="44" spans="1:30" s="37" customFormat="1" ht="15" x14ac:dyDescent="0.2">
      <c r="A44" s="534" t="s">
        <v>158</v>
      </c>
      <c r="B44" s="534"/>
      <c r="C44" s="534"/>
      <c r="D44" s="534"/>
      <c r="E44" s="534"/>
      <c r="F44" s="534"/>
      <c r="G44" s="534"/>
      <c r="H44" s="535"/>
      <c r="I44" s="534"/>
      <c r="J44" s="534"/>
      <c r="K44" s="534"/>
      <c r="L44" s="534"/>
      <c r="M44" s="534"/>
      <c r="N44" s="534"/>
      <c r="O44" s="534"/>
      <c r="P44" s="534"/>
      <c r="Q44" s="534"/>
      <c r="R44" s="534"/>
      <c r="S44" s="534"/>
      <c r="T44" s="534"/>
      <c r="U44" s="534"/>
      <c r="V44" s="534"/>
      <c r="W44" s="534"/>
      <c r="X44" s="534"/>
      <c r="Y44" s="534"/>
      <c r="Z44" s="56"/>
      <c r="AA44" s="56"/>
    </row>
    <row r="45" spans="1:30" s="24" customFormat="1" ht="72" x14ac:dyDescent="0.2">
      <c r="A45" s="79">
        <v>1</v>
      </c>
      <c r="B45" s="143" t="s">
        <v>461</v>
      </c>
      <c r="C45" s="144" t="s">
        <v>696</v>
      </c>
      <c r="D45" s="131" t="s">
        <v>348</v>
      </c>
      <c r="E45" s="131" t="s">
        <v>115</v>
      </c>
      <c r="F45" s="131" t="s">
        <v>115</v>
      </c>
      <c r="G45" s="132" t="s">
        <v>697</v>
      </c>
      <c r="H45" s="509">
        <v>6233000</v>
      </c>
      <c r="I45" s="133" t="s">
        <v>1004</v>
      </c>
      <c r="J45" s="199" t="s">
        <v>719</v>
      </c>
      <c r="K45" s="144" t="s">
        <v>101</v>
      </c>
      <c r="L45" s="131" t="s">
        <v>720</v>
      </c>
      <c r="M45" s="131" t="s">
        <v>721</v>
      </c>
      <c r="N45" s="131" t="s">
        <v>722</v>
      </c>
      <c r="O45" s="217" t="s">
        <v>748</v>
      </c>
      <c r="P45" s="131" t="s">
        <v>206</v>
      </c>
      <c r="Q45" s="131" t="s">
        <v>206</v>
      </c>
      <c r="R45" s="131" t="s">
        <v>206</v>
      </c>
      <c r="S45" s="131" t="s">
        <v>206</v>
      </c>
      <c r="T45" s="131" t="s">
        <v>206</v>
      </c>
      <c r="U45" s="131" t="s">
        <v>206</v>
      </c>
      <c r="V45" s="131">
        <v>1151.44</v>
      </c>
      <c r="W45" s="131">
        <v>3</v>
      </c>
      <c r="X45" s="131" t="s">
        <v>749</v>
      </c>
      <c r="Y45" s="131" t="s">
        <v>115</v>
      </c>
      <c r="AA45" s="23"/>
    </row>
    <row r="46" spans="1:30" s="24" customFormat="1" ht="49.5" customHeight="1" x14ac:dyDescent="0.2">
      <c r="A46" s="79">
        <v>2</v>
      </c>
      <c r="B46" s="143" t="s">
        <v>698</v>
      </c>
      <c r="C46" s="144" t="s">
        <v>699</v>
      </c>
      <c r="D46" s="131" t="s">
        <v>348</v>
      </c>
      <c r="E46" s="131" t="s">
        <v>115</v>
      </c>
      <c r="F46" s="131" t="s">
        <v>115</v>
      </c>
      <c r="G46" s="132" t="s">
        <v>700</v>
      </c>
      <c r="H46" s="509">
        <v>2487000</v>
      </c>
      <c r="I46" s="133" t="s">
        <v>1004</v>
      </c>
      <c r="J46" s="200" t="s">
        <v>723</v>
      </c>
      <c r="K46" s="144" t="s">
        <v>101</v>
      </c>
      <c r="L46" s="134" t="s">
        <v>724</v>
      </c>
      <c r="M46" s="131" t="s">
        <v>725</v>
      </c>
      <c r="N46" s="131" t="s">
        <v>726</v>
      </c>
      <c r="O46" s="218"/>
      <c r="P46" s="131" t="s">
        <v>206</v>
      </c>
      <c r="Q46" s="131" t="s">
        <v>206</v>
      </c>
      <c r="R46" s="131" t="s">
        <v>188</v>
      </c>
      <c r="S46" s="131" t="s">
        <v>188</v>
      </c>
      <c r="T46" s="131" t="s">
        <v>188</v>
      </c>
      <c r="U46" s="131" t="s">
        <v>188</v>
      </c>
      <c r="V46" s="131">
        <v>672.96</v>
      </c>
      <c r="W46" s="131" t="s">
        <v>750</v>
      </c>
      <c r="X46" s="131" t="s">
        <v>115</v>
      </c>
      <c r="Y46" s="131" t="s">
        <v>115</v>
      </c>
      <c r="AA46" s="73"/>
    </row>
    <row r="47" spans="1:30" s="24" customFormat="1" ht="71.25" x14ac:dyDescent="0.2">
      <c r="A47" s="79">
        <v>3</v>
      </c>
      <c r="B47" s="97" t="s">
        <v>910</v>
      </c>
      <c r="C47" s="144" t="s">
        <v>701</v>
      </c>
      <c r="D47" s="131" t="s">
        <v>348</v>
      </c>
      <c r="E47" s="131" t="s">
        <v>115</v>
      </c>
      <c r="F47" s="131" t="s">
        <v>115</v>
      </c>
      <c r="G47" s="132" t="s">
        <v>702</v>
      </c>
      <c r="H47" s="509">
        <v>9136000</v>
      </c>
      <c r="I47" s="133" t="s">
        <v>1004</v>
      </c>
      <c r="J47" s="199" t="s">
        <v>727</v>
      </c>
      <c r="K47" s="144" t="s">
        <v>101</v>
      </c>
      <c r="L47" s="131" t="s">
        <v>728</v>
      </c>
      <c r="M47" s="131" t="s">
        <v>729</v>
      </c>
      <c r="N47" s="131" t="s">
        <v>730</v>
      </c>
      <c r="O47" s="218" t="s">
        <v>751</v>
      </c>
      <c r="P47" s="131" t="s">
        <v>206</v>
      </c>
      <c r="Q47" s="131" t="s">
        <v>206</v>
      </c>
      <c r="R47" s="131" t="s">
        <v>206</v>
      </c>
      <c r="S47" s="131" t="s">
        <v>206</v>
      </c>
      <c r="T47" s="131" t="s">
        <v>206</v>
      </c>
      <c r="U47" s="131" t="s">
        <v>206</v>
      </c>
      <c r="V47" s="131">
        <v>2017.77</v>
      </c>
      <c r="W47" s="131">
        <v>3</v>
      </c>
      <c r="X47" s="131" t="s">
        <v>749</v>
      </c>
      <c r="Y47" s="131" t="s">
        <v>115</v>
      </c>
      <c r="AA47" s="23"/>
    </row>
    <row r="48" spans="1:30" s="24" customFormat="1" ht="60" x14ac:dyDescent="0.2">
      <c r="A48" s="79">
        <v>4</v>
      </c>
      <c r="B48" s="143" t="s">
        <v>703</v>
      </c>
      <c r="C48" s="144" t="s">
        <v>704</v>
      </c>
      <c r="D48" s="131" t="s">
        <v>348</v>
      </c>
      <c r="E48" s="131" t="s">
        <v>115</v>
      </c>
      <c r="F48" s="131" t="s">
        <v>115</v>
      </c>
      <c r="G48" s="132" t="s">
        <v>702</v>
      </c>
      <c r="H48" s="509">
        <v>2943000</v>
      </c>
      <c r="I48" s="133" t="s">
        <v>1004</v>
      </c>
      <c r="J48" s="199" t="s">
        <v>731</v>
      </c>
      <c r="K48" s="144" t="s">
        <v>101</v>
      </c>
      <c r="L48" s="131" t="s">
        <v>732</v>
      </c>
      <c r="M48" s="131" t="s">
        <v>733</v>
      </c>
      <c r="N48" s="131" t="s">
        <v>734</v>
      </c>
      <c r="O48" s="218"/>
      <c r="P48" s="131" t="s">
        <v>206</v>
      </c>
      <c r="Q48" s="131" t="s">
        <v>206</v>
      </c>
      <c r="R48" s="131" t="s">
        <v>206</v>
      </c>
      <c r="S48" s="131" t="s">
        <v>206</v>
      </c>
      <c r="T48" s="131" t="s">
        <v>188</v>
      </c>
      <c r="U48" s="131" t="s">
        <v>206</v>
      </c>
      <c r="V48" s="131">
        <v>616.80999999999995</v>
      </c>
      <c r="W48" s="131">
        <v>1</v>
      </c>
      <c r="X48" s="131" t="s">
        <v>115</v>
      </c>
      <c r="Y48" s="131" t="s">
        <v>115</v>
      </c>
      <c r="AA48" s="23"/>
    </row>
    <row r="49" spans="1:27" s="24" customFormat="1" ht="42.75" x14ac:dyDescent="0.2">
      <c r="A49" s="79">
        <v>5</v>
      </c>
      <c r="B49" s="143" t="s">
        <v>705</v>
      </c>
      <c r="C49" s="144" t="s">
        <v>706</v>
      </c>
      <c r="D49" s="131" t="s">
        <v>348</v>
      </c>
      <c r="E49" s="131" t="s">
        <v>115</v>
      </c>
      <c r="F49" s="131" t="s">
        <v>115</v>
      </c>
      <c r="G49" s="132" t="s">
        <v>707</v>
      </c>
      <c r="H49" s="510">
        <v>31194</v>
      </c>
      <c r="I49" s="133" t="s">
        <v>1007</v>
      </c>
      <c r="J49" s="200" t="s">
        <v>735</v>
      </c>
      <c r="K49" s="144" t="s">
        <v>101</v>
      </c>
      <c r="L49" s="134" t="s">
        <v>736</v>
      </c>
      <c r="M49" s="131" t="s">
        <v>737</v>
      </c>
      <c r="N49" s="131" t="s">
        <v>738</v>
      </c>
      <c r="O49" s="218"/>
      <c r="P49" s="131" t="s">
        <v>206</v>
      </c>
      <c r="Q49" s="131" t="s">
        <v>188</v>
      </c>
      <c r="R49" s="131" t="s">
        <v>188</v>
      </c>
      <c r="S49" s="131" t="s">
        <v>188</v>
      </c>
      <c r="T49" s="131" t="s">
        <v>188</v>
      </c>
      <c r="U49" s="131" t="s">
        <v>188</v>
      </c>
      <c r="V49" s="131">
        <v>347.52</v>
      </c>
      <c r="W49" s="131"/>
      <c r="X49" s="131" t="s">
        <v>115</v>
      </c>
      <c r="Y49" s="131" t="s">
        <v>115</v>
      </c>
      <c r="AA49" s="25"/>
    </row>
    <row r="50" spans="1:27" s="24" customFormat="1" ht="42.75" x14ac:dyDescent="0.2">
      <c r="A50" s="79">
        <v>6</v>
      </c>
      <c r="B50" s="143" t="s">
        <v>708</v>
      </c>
      <c r="C50" s="144" t="s">
        <v>709</v>
      </c>
      <c r="D50" s="131" t="s">
        <v>348</v>
      </c>
      <c r="E50" s="131" t="s">
        <v>115</v>
      </c>
      <c r="F50" s="131" t="s">
        <v>115</v>
      </c>
      <c r="G50" s="132" t="s">
        <v>710</v>
      </c>
      <c r="H50" s="509">
        <v>1742000</v>
      </c>
      <c r="I50" s="133" t="s">
        <v>1004</v>
      </c>
      <c r="J50" s="200" t="s">
        <v>739</v>
      </c>
      <c r="K50" s="144" t="s">
        <v>101</v>
      </c>
      <c r="L50" s="134" t="s">
        <v>740</v>
      </c>
      <c r="M50" s="131" t="s">
        <v>741</v>
      </c>
      <c r="N50" s="131" t="s">
        <v>742</v>
      </c>
      <c r="O50" s="218"/>
      <c r="P50" s="131" t="s">
        <v>206</v>
      </c>
      <c r="Q50" s="131" t="s">
        <v>206</v>
      </c>
      <c r="R50" s="131" t="s">
        <v>188</v>
      </c>
      <c r="S50" s="131" t="s">
        <v>188</v>
      </c>
      <c r="T50" s="131" t="s">
        <v>188</v>
      </c>
      <c r="U50" s="131" t="s">
        <v>188</v>
      </c>
      <c r="V50" s="131">
        <v>472.16</v>
      </c>
      <c r="W50" s="131" t="s">
        <v>750</v>
      </c>
      <c r="X50" s="131" t="s">
        <v>115</v>
      </c>
      <c r="Y50" s="131" t="s">
        <v>115</v>
      </c>
      <c r="AA50" s="25"/>
    </row>
    <row r="51" spans="1:27" s="24" customFormat="1" ht="108" customHeight="1" x14ac:dyDescent="0.2">
      <c r="A51" s="79">
        <v>7</v>
      </c>
      <c r="B51" s="143" t="s">
        <v>711</v>
      </c>
      <c r="C51" s="144" t="s">
        <v>712</v>
      </c>
      <c r="D51" s="131" t="s">
        <v>348</v>
      </c>
      <c r="E51" s="131" t="s">
        <v>115</v>
      </c>
      <c r="F51" s="131" t="s">
        <v>115</v>
      </c>
      <c r="G51" s="132" t="s">
        <v>713</v>
      </c>
      <c r="H51" s="509">
        <v>10209000</v>
      </c>
      <c r="I51" s="133" t="s">
        <v>1004</v>
      </c>
      <c r="J51" s="200" t="s">
        <v>743</v>
      </c>
      <c r="K51" s="144" t="s">
        <v>101</v>
      </c>
      <c r="L51" s="131" t="s">
        <v>744</v>
      </c>
      <c r="M51" s="134" t="s">
        <v>745</v>
      </c>
      <c r="N51" s="131" t="s">
        <v>746</v>
      </c>
      <c r="O51" s="218"/>
      <c r="P51" s="131" t="s">
        <v>206</v>
      </c>
      <c r="Q51" s="131" t="s">
        <v>206</v>
      </c>
      <c r="R51" s="131" t="s">
        <v>188</v>
      </c>
      <c r="S51" s="131" t="s">
        <v>188</v>
      </c>
      <c r="T51" s="131" t="s">
        <v>188</v>
      </c>
      <c r="U51" s="131" t="s">
        <v>188</v>
      </c>
      <c r="V51" s="131">
        <v>1734.3</v>
      </c>
      <c r="W51" s="131">
        <v>1</v>
      </c>
      <c r="X51" s="131" t="s">
        <v>115</v>
      </c>
      <c r="Y51" s="131" t="s">
        <v>115</v>
      </c>
      <c r="AA51" s="23"/>
    </row>
    <row r="52" spans="1:27" s="24" customFormat="1" ht="28.5" x14ac:dyDescent="0.2">
      <c r="A52" s="79">
        <v>8</v>
      </c>
      <c r="B52" s="143" t="s">
        <v>714</v>
      </c>
      <c r="C52" s="144" t="s">
        <v>715</v>
      </c>
      <c r="D52" s="131" t="s">
        <v>100</v>
      </c>
      <c r="E52" s="131" t="s">
        <v>100</v>
      </c>
      <c r="F52" s="131" t="s">
        <v>100</v>
      </c>
      <c r="G52" s="132" t="s">
        <v>716</v>
      </c>
      <c r="H52" s="510">
        <v>38242.49</v>
      </c>
      <c r="I52" s="133" t="s">
        <v>1007</v>
      </c>
      <c r="J52" s="201"/>
      <c r="K52" s="144" t="s">
        <v>101</v>
      </c>
      <c r="L52" s="134" t="s">
        <v>100</v>
      </c>
      <c r="M52" s="134" t="s">
        <v>100</v>
      </c>
      <c r="N52" s="134" t="s">
        <v>100</v>
      </c>
      <c r="O52" s="218"/>
      <c r="P52" s="131" t="s">
        <v>100</v>
      </c>
      <c r="Q52" s="131" t="s">
        <v>100</v>
      </c>
      <c r="R52" s="131" t="s">
        <v>100</v>
      </c>
      <c r="S52" s="131" t="s">
        <v>100</v>
      </c>
      <c r="T52" s="131" t="s">
        <v>100</v>
      </c>
      <c r="U52" s="131" t="s">
        <v>100</v>
      </c>
      <c r="V52" s="131" t="s">
        <v>100</v>
      </c>
      <c r="W52" s="131" t="s">
        <v>100</v>
      </c>
      <c r="X52" s="131" t="s">
        <v>100</v>
      </c>
      <c r="Y52" s="131" t="s">
        <v>100</v>
      </c>
      <c r="AA52" s="25"/>
    </row>
    <row r="53" spans="1:27" s="24" customFormat="1" ht="146.25" x14ac:dyDescent="0.2">
      <c r="A53" s="79">
        <v>9</v>
      </c>
      <c r="B53" s="102" t="s">
        <v>717</v>
      </c>
      <c r="C53" s="102" t="s">
        <v>718</v>
      </c>
      <c r="D53" s="104" t="s">
        <v>348</v>
      </c>
      <c r="E53" s="104" t="s">
        <v>115</v>
      </c>
      <c r="F53" s="104" t="s">
        <v>115</v>
      </c>
      <c r="G53" s="104">
        <v>2018</v>
      </c>
      <c r="H53" s="511">
        <v>1099813.18</v>
      </c>
      <c r="I53" s="124" t="s">
        <v>1007</v>
      </c>
      <c r="J53" s="195" t="s">
        <v>747</v>
      </c>
      <c r="K53" s="144" t="s">
        <v>101</v>
      </c>
      <c r="L53" s="134" t="s">
        <v>100</v>
      </c>
      <c r="M53" s="134" t="s">
        <v>100</v>
      </c>
      <c r="N53" s="134" t="s">
        <v>100</v>
      </c>
      <c r="O53" s="218"/>
      <c r="P53" s="131" t="s">
        <v>188</v>
      </c>
      <c r="Q53" s="131" t="s">
        <v>206</v>
      </c>
      <c r="R53" s="131" t="s">
        <v>188</v>
      </c>
      <c r="S53" s="131" t="s">
        <v>188</v>
      </c>
      <c r="T53" s="131" t="s">
        <v>188</v>
      </c>
      <c r="U53" s="131" t="s">
        <v>188</v>
      </c>
      <c r="V53" s="477" t="s">
        <v>752</v>
      </c>
      <c r="W53" s="131" t="s">
        <v>188</v>
      </c>
      <c r="X53" s="131" t="s">
        <v>188</v>
      </c>
      <c r="Y53" s="131" t="s">
        <v>188</v>
      </c>
      <c r="AA53" s="25"/>
    </row>
    <row r="54" spans="1:27" ht="23.25" customHeight="1" x14ac:dyDescent="0.2">
      <c r="A54" s="530" t="s">
        <v>8</v>
      </c>
      <c r="B54" s="530"/>
      <c r="C54" s="530"/>
      <c r="D54" s="530"/>
      <c r="E54" s="530"/>
      <c r="F54" s="530"/>
      <c r="G54" s="530"/>
      <c r="H54" s="474">
        <f>SUM(H45:H51,H52:H53)</f>
        <v>33919249.670000002</v>
      </c>
      <c r="I54" s="112"/>
      <c r="J54" s="189"/>
      <c r="K54" s="99"/>
      <c r="L54" s="100"/>
      <c r="M54" s="100"/>
      <c r="N54" s="100"/>
      <c r="O54" s="208"/>
      <c r="P54" s="100"/>
      <c r="Q54" s="100"/>
      <c r="R54" s="100"/>
      <c r="S54" s="100"/>
      <c r="T54" s="100"/>
      <c r="U54" s="100"/>
      <c r="V54" s="101"/>
      <c r="W54" s="101"/>
      <c r="X54" s="101"/>
      <c r="Y54" s="101"/>
      <c r="Z54" s="57"/>
      <c r="AA54" s="61"/>
    </row>
    <row r="55" spans="1:27" s="37" customFormat="1" ht="15" x14ac:dyDescent="0.2">
      <c r="A55" s="534" t="s">
        <v>164</v>
      </c>
      <c r="B55" s="534"/>
      <c r="C55" s="534"/>
      <c r="D55" s="534"/>
      <c r="E55" s="534"/>
      <c r="F55" s="534"/>
      <c r="G55" s="534"/>
      <c r="H55" s="535"/>
      <c r="I55" s="534"/>
      <c r="J55" s="534"/>
      <c r="K55" s="534"/>
      <c r="L55" s="534"/>
      <c r="M55" s="534"/>
      <c r="N55" s="534"/>
      <c r="O55" s="534"/>
      <c r="P55" s="534"/>
      <c r="Q55" s="534"/>
      <c r="R55" s="534"/>
      <c r="S55" s="534"/>
      <c r="T55" s="534"/>
      <c r="U55" s="534"/>
      <c r="V55" s="534"/>
      <c r="W55" s="534"/>
      <c r="X55" s="534"/>
      <c r="Y55" s="534"/>
      <c r="Z55" s="56"/>
      <c r="AA55" s="56"/>
    </row>
    <row r="56" spans="1:27" s="167" customFormat="1" ht="36" x14ac:dyDescent="0.2">
      <c r="A56" s="107">
        <v>1</v>
      </c>
      <c r="B56" s="168" t="s">
        <v>817</v>
      </c>
      <c r="C56" s="168" t="s">
        <v>818</v>
      </c>
      <c r="D56" s="169" t="s">
        <v>348</v>
      </c>
      <c r="E56" s="151" t="s">
        <v>115</v>
      </c>
      <c r="F56" s="151" t="s">
        <v>348</v>
      </c>
      <c r="G56" s="151">
        <v>1937</v>
      </c>
      <c r="H56" s="512">
        <v>2281000</v>
      </c>
      <c r="I56" s="170" t="s">
        <v>1004</v>
      </c>
      <c r="J56" s="202" t="s">
        <v>821</v>
      </c>
      <c r="K56" s="168" t="s">
        <v>822</v>
      </c>
      <c r="L56" s="169" t="s">
        <v>823</v>
      </c>
      <c r="M56" s="169" t="s">
        <v>824</v>
      </c>
      <c r="N56" s="169" t="s">
        <v>825</v>
      </c>
      <c r="O56" s="219"/>
      <c r="P56" s="169" t="s">
        <v>187</v>
      </c>
      <c r="Q56" s="169" t="s">
        <v>171</v>
      </c>
      <c r="R56" s="169" t="s">
        <v>171</v>
      </c>
      <c r="S56" s="169" t="s">
        <v>827</v>
      </c>
      <c r="T56" s="169" t="s">
        <v>171</v>
      </c>
      <c r="U56" s="169" t="s">
        <v>187</v>
      </c>
      <c r="V56" s="169">
        <v>554</v>
      </c>
      <c r="W56" s="169">
        <v>2</v>
      </c>
      <c r="X56" s="169" t="s">
        <v>348</v>
      </c>
      <c r="Y56" s="169" t="s">
        <v>115</v>
      </c>
      <c r="AA56" s="171"/>
    </row>
    <row r="57" spans="1:27" s="30" customFormat="1" ht="28.5" x14ac:dyDescent="0.2">
      <c r="A57" s="299">
        <v>2</v>
      </c>
      <c r="B57" s="300" t="s">
        <v>819</v>
      </c>
      <c r="C57" s="300" t="s">
        <v>820</v>
      </c>
      <c r="D57" s="302" t="s">
        <v>348</v>
      </c>
      <c r="E57" s="301" t="s">
        <v>115</v>
      </c>
      <c r="F57" s="301" t="s">
        <v>115</v>
      </c>
      <c r="G57" s="301">
        <v>2024</v>
      </c>
      <c r="H57" s="513">
        <v>30000</v>
      </c>
      <c r="I57" s="170" t="s">
        <v>1007</v>
      </c>
      <c r="J57" s="303"/>
      <c r="K57" s="300" t="s">
        <v>826</v>
      </c>
      <c r="L57" s="304" t="s">
        <v>824</v>
      </c>
      <c r="M57" s="304" t="s">
        <v>824</v>
      </c>
      <c r="N57" s="304" t="s">
        <v>100</v>
      </c>
      <c r="O57" s="305"/>
      <c r="P57" s="304" t="s">
        <v>171</v>
      </c>
      <c r="Q57" s="304" t="s">
        <v>171</v>
      </c>
      <c r="R57" s="304" t="s">
        <v>497</v>
      </c>
      <c r="S57" s="304" t="s">
        <v>171</v>
      </c>
      <c r="T57" s="304" t="s">
        <v>497</v>
      </c>
      <c r="U57" s="304" t="s">
        <v>206</v>
      </c>
      <c r="V57" s="304">
        <v>12</v>
      </c>
      <c r="W57" s="304">
        <v>1</v>
      </c>
      <c r="X57" s="304" t="s">
        <v>115</v>
      </c>
      <c r="Y57" s="304" t="s">
        <v>115</v>
      </c>
      <c r="AA57" s="172"/>
    </row>
    <row r="58" spans="1:27" ht="23.25" customHeight="1" x14ac:dyDescent="0.2">
      <c r="A58" s="530" t="s">
        <v>8</v>
      </c>
      <c r="B58" s="530"/>
      <c r="C58" s="530"/>
      <c r="D58" s="530"/>
      <c r="E58" s="530"/>
      <c r="F58" s="530"/>
      <c r="G58" s="530"/>
      <c r="H58" s="474">
        <f>SUM(H56,H57)</f>
        <v>2311000</v>
      </c>
      <c r="I58" s="106"/>
      <c r="J58" s="189"/>
      <c r="K58" s="99"/>
      <c r="L58" s="100"/>
      <c r="M58" s="100"/>
      <c r="N58" s="100"/>
      <c r="O58" s="208"/>
      <c r="P58" s="100"/>
      <c r="Q58" s="100"/>
      <c r="R58" s="100"/>
      <c r="S58" s="100"/>
      <c r="T58" s="100"/>
      <c r="U58" s="100"/>
      <c r="V58" s="101"/>
      <c r="W58" s="101"/>
      <c r="X58" s="101"/>
      <c r="Y58" s="101"/>
      <c r="Z58" s="57"/>
      <c r="AA58" s="69"/>
    </row>
    <row r="59" spans="1:27" s="37" customFormat="1" ht="15" x14ac:dyDescent="0.2">
      <c r="A59" s="534" t="s">
        <v>89</v>
      </c>
      <c r="B59" s="534"/>
      <c r="C59" s="534"/>
      <c r="D59" s="534"/>
      <c r="E59" s="534"/>
      <c r="F59" s="534"/>
      <c r="G59" s="534"/>
      <c r="H59" s="535"/>
      <c r="I59" s="534"/>
      <c r="J59" s="534"/>
      <c r="K59" s="534"/>
      <c r="L59" s="534"/>
      <c r="M59" s="534"/>
      <c r="N59" s="534"/>
      <c r="O59" s="534"/>
      <c r="P59" s="534"/>
      <c r="Q59" s="534"/>
      <c r="R59" s="534"/>
      <c r="S59" s="534"/>
      <c r="T59" s="534"/>
      <c r="U59" s="534"/>
      <c r="V59" s="534"/>
      <c r="W59" s="534"/>
      <c r="X59" s="534"/>
      <c r="Y59" s="534"/>
      <c r="Z59" s="56"/>
      <c r="AA59" s="56"/>
    </row>
    <row r="60" spans="1:27" s="12" customFormat="1" ht="81.75" customHeight="1" x14ac:dyDescent="0.2">
      <c r="A60" s="79">
        <v>1</v>
      </c>
      <c r="B60" s="145" t="s">
        <v>871</v>
      </c>
      <c r="C60" s="145" t="s">
        <v>872</v>
      </c>
      <c r="D60" s="135" t="s">
        <v>348</v>
      </c>
      <c r="E60" s="136" t="s">
        <v>115</v>
      </c>
      <c r="F60" s="136" t="s">
        <v>348</v>
      </c>
      <c r="G60" s="136">
        <v>1799</v>
      </c>
      <c r="H60" s="498">
        <v>6554000</v>
      </c>
      <c r="I60" s="137" t="s">
        <v>1004</v>
      </c>
      <c r="J60" s="203" t="s">
        <v>880</v>
      </c>
      <c r="K60" s="475" t="s">
        <v>1003</v>
      </c>
      <c r="L60" s="136" t="s">
        <v>881</v>
      </c>
      <c r="M60" s="136" t="s">
        <v>882</v>
      </c>
      <c r="N60" s="136" t="s">
        <v>883</v>
      </c>
      <c r="O60" s="220"/>
      <c r="P60" s="135" t="s">
        <v>171</v>
      </c>
      <c r="Q60" s="135" t="s">
        <v>171</v>
      </c>
      <c r="R60" s="135" t="s">
        <v>171</v>
      </c>
      <c r="S60" s="135" t="s">
        <v>171</v>
      </c>
      <c r="T60" s="135" t="s">
        <v>188</v>
      </c>
      <c r="U60" s="135" t="s">
        <v>171</v>
      </c>
      <c r="V60" s="135">
        <v>850.9</v>
      </c>
      <c r="W60" s="135">
        <v>3</v>
      </c>
      <c r="X60" s="135" t="s">
        <v>348</v>
      </c>
      <c r="Y60" s="135" t="s">
        <v>348</v>
      </c>
      <c r="Z60" s="59"/>
      <c r="AA60" s="70"/>
    </row>
    <row r="61" spans="1:27" s="12" customFormat="1" ht="79.5" customHeight="1" x14ac:dyDescent="0.2">
      <c r="A61" s="79">
        <v>2</v>
      </c>
      <c r="B61" s="145" t="s">
        <v>873</v>
      </c>
      <c r="C61" s="145" t="s">
        <v>874</v>
      </c>
      <c r="D61" s="135" t="s">
        <v>348</v>
      </c>
      <c r="E61" s="136" t="s">
        <v>115</v>
      </c>
      <c r="F61" s="136" t="s">
        <v>348</v>
      </c>
      <c r="G61" s="136">
        <v>1799</v>
      </c>
      <c r="H61" s="498">
        <v>3697000</v>
      </c>
      <c r="I61" s="137" t="s">
        <v>1004</v>
      </c>
      <c r="J61" s="204" t="s">
        <v>884</v>
      </c>
      <c r="K61" s="475" t="s">
        <v>1003</v>
      </c>
      <c r="L61" s="136" t="s">
        <v>881</v>
      </c>
      <c r="M61" s="136" t="s">
        <v>882</v>
      </c>
      <c r="N61" s="136" t="s">
        <v>883</v>
      </c>
      <c r="O61" s="221"/>
      <c r="P61" s="135" t="s">
        <v>171</v>
      </c>
      <c r="Q61" s="135" t="s">
        <v>171</v>
      </c>
      <c r="R61" s="135" t="s">
        <v>171</v>
      </c>
      <c r="S61" s="135" t="s">
        <v>171</v>
      </c>
      <c r="T61" s="135" t="s">
        <v>188</v>
      </c>
      <c r="U61" s="135" t="s">
        <v>171</v>
      </c>
      <c r="V61" s="135">
        <v>480</v>
      </c>
      <c r="W61" s="135">
        <v>3</v>
      </c>
      <c r="X61" s="135" t="s">
        <v>348</v>
      </c>
      <c r="Y61" s="135" t="s">
        <v>348</v>
      </c>
      <c r="Z61" s="59"/>
      <c r="AA61" s="71"/>
    </row>
    <row r="62" spans="1:27" s="12" customFormat="1" ht="79.5" customHeight="1" x14ac:dyDescent="0.2">
      <c r="A62" s="79">
        <v>3</v>
      </c>
      <c r="B62" s="145" t="s">
        <v>875</v>
      </c>
      <c r="C62" s="145" t="s">
        <v>874</v>
      </c>
      <c r="D62" s="135" t="s">
        <v>348</v>
      </c>
      <c r="E62" s="136" t="s">
        <v>115</v>
      </c>
      <c r="F62" s="136" t="s">
        <v>348</v>
      </c>
      <c r="G62" s="136">
        <v>1799</v>
      </c>
      <c r="H62" s="498">
        <v>3939000</v>
      </c>
      <c r="I62" s="137" t="s">
        <v>1004</v>
      </c>
      <c r="J62" s="204" t="s">
        <v>885</v>
      </c>
      <c r="K62" s="475" t="s">
        <v>1003</v>
      </c>
      <c r="L62" s="136" t="s">
        <v>881</v>
      </c>
      <c r="M62" s="136" t="s">
        <v>882</v>
      </c>
      <c r="N62" s="136" t="s">
        <v>883</v>
      </c>
      <c r="O62" s="221"/>
      <c r="P62" s="135" t="s">
        <v>171</v>
      </c>
      <c r="Q62" s="135" t="s">
        <v>171</v>
      </c>
      <c r="R62" s="135" t="s">
        <v>171</v>
      </c>
      <c r="S62" s="135" t="s">
        <v>171</v>
      </c>
      <c r="T62" s="135" t="s">
        <v>188</v>
      </c>
      <c r="U62" s="135" t="s">
        <v>171</v>
      </c>
      <c r="V62" s="135">
        <v>511.34</v>
      </c>
      <c r="W62" s="135">
        <v>3</v>
      </c>
      <c r="X62" s="135" t="s">
        <v>348</v>
      </c>
      <c r="Y62" s="135" t="s">
        <v>348</v>
      </c>
      <c r="Z62" s="59"/>
      <c r="AA62" s="71"/>
    </row>
    <row r="63" spans="1:27" s="12" customFormat="1" ht="63.75" customHeight="1" x14ac:dyDescent="0.2">
      <c r="A63" s="79">
        <v>4</v>
      </c>
      <c r="B63" s="145" t="s">
        <v>876</v>
      </c>
      <c r="C63" s="145" t="s">
        <v>877</v>
      </c>
      <c r="D63" s="135" t="s">
        <v>348</v>
      </c>
      <c r="E63" s="136" t="s">
        <v>115</v>
      </c>
      <c r="F63" s="136" t="s">
        <v>115</v>
      </c>
      <c r="G63" s="136">
        <v>1975</v>
      </c>
      <c r="H63" s="498">
        <v>831000</v>
      </c>
      <c r="I63" s="137" t="s">
        <v>1004</v>
      </c>
      <c r="J63" s="204" t="s">
        <v>886</v>
      </c>
      <c r="K63" s="475" t="s">
        <v>1003</v>
      </c>
      <c r="L63" s="136" t="s">
        <v>887</v>
      </c>
      <c r="M63" s="136" t="s">
        <v>888</v>
      </c>
      <c r="N63" s="136" t="s">
        <v>889</v>
      </c>
      <c r="O63" s="221"/>
      <c r="P63" s="135" t="s">
        <v>171</v>
      </c>
      <c r="Q63" s="135" t="s">
        <v>171</v>
      </c>
      <c r="R63" s="135" t="s">
        <v>171</v>
      </c>
      <c r="S63" s="135" t="s">
        <v>171</v>
      </c>
      <c r="T63" s="135" t="s">
        <v>188</v>
      </c>
      <c r="U63" s="135" t="s">
        <v>171</v>
      </c>
      <c r="V63" s="135">
        <v>262.2</v>
      </c>
      <c r="W63" s="135">
        <v>1</v>
      </c>
      <c r="X63" s="135" t="s">
        <v>115</v>
      </c>
      <c r="Y63" s="135" t="s">
        <v>115</v>
      </c>
      <c r="Z63" s="59"/>
      <c r="AA63" s="71"/>
    </row>
    <row r="64" spans="1:27" s="12" customFormat="1" ht="63.75" customHeight="1" x14ac:dyDescent="0.2">
      <c r="A64" s="79">
        <v>5</v>
      </c>
      <c r="B64" s="145" t="s">
        <v>878</v>
      </c>
      <c r="C64" s="145" t="s">
        <v>879</v>
      </c>
      <c r="D64" s="135" t="s">
        <v>348</v>
      </c>
      <c r="E64" s="136" t="s">
        <v>115</v>
      </c>
      <c r="F64" s="136" t="s">
        <v>115</v>
      </c>
      <c r="G64" s="136">
        <v>1983</v>
      </c>
      <c r="H64" s="498">
        <v>379000</v>
      </c>
      <c r="I64" s="137" t="s">
        <v>1004</v>
      </c>
      <c r="J64" s="204" t="s">
        <v>890</v>
      </c>
      <c r="K64" s="475" t="s">
        <v>1003</v>
      </c>
      <c r="L64" s="136" t="s">
        <v>891</v>
      </c>
      <c r="M64" s="136" t="s">
        <v>888</v>
      </c>
      <c r="N64" s="136" t="s">
        <v>892</v>
      </c>
      <c r="O64" s="221"/>
      <c r="P64" s="135" t="s">
        <v>171</v>
      </c>
      <c r="Q64" s="135" t="s">
        <v>171</v>
      </c>
      <c r="R64" s="135" t="s">
        <v>171</v>
      </c>
      <c r="S64" s="135" t="s">
        <v>171</v>
      </c>
      <c r="T64" s="135" t="s">
        <v>188</v>
      </c>
      <c r="U64" s="135" t="s">
        <v>171</v>
      </c>
      <c r="V64" s="135">
        <v>102.73</v>
      </c>
      <c r="W64" s="135">
        <v>1</v>
      </c>
      <c r="X64" s="135" t="s">
        <v>115</v>
      </c>
      <c r="Y64" s="135" t="s">
        <v>115</v>
      </c>
      <c r="Z64" s="59"/>
      <c r="AA64" s="71"/>
    </row>
    <row r="65" spans="1:27" x14ac:dyDescent="0.2">
      <c r="A65" s="530" t="s">
        <v>8</v>
      </c>
      <c r="B65" s="530"/>
      <c r="C65" s="530"/>
      <c r="D65" s="530"/>
      <c r="E65" s="530"/>
      <c r="F65" s="530"/>
      <c r="G65" s="530"/>
      <c r="H65" s="474">
        <f>SUM(H60:H64)</f>
        <v>15400000</v>
      </c>
      <c r="I65" s="106"/>
      <c r="J65" s="189"/>
      <c r="K65" s="99"/>
      <c r="L65" s="100"/>
      <c r="M65" s="100"/>
      <c r="N65" s="100"/>
      <c r="O65" s="208"/>
      <c r="P65" s="100"/>
      <c r="Q65" s="100"/>
      <c r="R65" s="100"/>
      <c r="S65" s="100"/>
      <c r="T65" s="100"/>
      <c r="U65" s="100"/>
      <c r="V65" s="101"/>
      <c r="W65" s="101"/>
      <c r="X65" s="101"/>
      <c r="Y65" s="101"/>
      <c r="Z65" s="57"/>
      <c r="AA65" s="61"/>
    </row>
    <row r="66" spans="1:27" s="37" customFormat="1" ht="15" x14ac:dyDescent="0.2">
      <c r="A66" s="534" t="s">
        <v>90</v>
      </c>
      <c r="B66" s="537"/>
      <c r="C66" s="537"/>
      <c r="D66" s="537"/>
      <c r="E66" s="537"/>
      <c r="F66" s="537"/>
      <c r="G66" s="537"/>
      <c r="H66" s="538"/>
      <c r="I66" s="537"/>
      <c r="J66" s="537"/>
      <c r="K66" s="537"/>
      <c r="L66" s="537"/>
      <c r="M66" s="537"/>
      <c r="N66" s="537"/>
      <c r="O66" s="537"/>
      <c r="P66" s="537"/>
      <c r="Q66" s="537"/>
      <c r="R66" s="537"/>
      <c r="S66" s="537"/>
      <c r="T66" s="537"/>
      <c r="U66" s="537"/>
      <c r="V66" s="537"/>
      <c r="W66" s="537"/>
      <c r="X66" s="537"/>
      <c r="Y66" s="537"/>
      <c r="Z66" s="72"/>
      <c r="AA66" s="56"/>
    </row>
    <row r="67" spans="1:27" ht="41.25" customHeight="1" x14ac:dyDescent="0.2">
      <c r="A67" s="105">
        <v>1</v>
      </c>
      <c r="B67" s="145" t="s">
        <v>911</v>
      </c>
      <c r="C67" s="145" t="s">
        <v>912</v>
      </c>
      <c r="D67" s="136" t="s">
        <v>348</v>
      </c>
      <c r="E67" s="136" t="s">
        <v>115</v>
      </c>
      <c r="F67" s="135" t="s">
        <v>348</v>
      </c>
      <c r="G67" s="136" t="s">
        <v>913</v>
      </c>
      <c r="H67" s="499">
        <v>2042000</v>
      </c>
      <c r="I67" s="137" t="s">
        <v>1004</v>
      </c>
      <c r="J67" s="203" t="s">
        <v>926</v>
      </c>
      <c r="K67" s="145" t="s">
        <v>103</v>
      </c>
      <c r="L67" s="135" t="s">
        <v>823</v>
      </c>
      <c r="M67" s="135" t="s">
        <v>927</v>
      </c>
      <c r="N67" s="136" t="s">
        <v>928</v>
      </c>
      <c r="O67" s="222" t="s">
        <v>934</v>
      </c>
      <c r="P67" s="135" t="s">
        <v>171</v>
      </c>
      <c r="Q67" s="135" t="s">
        <v>171</v>
      </c>
      <c r="R67" s="135" t="s">
        <v>171</v>
      </c>
      <c r="S67" s="135" t="s">
        <v>171</v>
      </c>
      <c r="T67" s="135" t="s">
        <v>188</v>
      </c>
      <c r="U67" s="135" t="s">
        <v>171</v>
      </c>
      <c r="V67" s="135">
        <v>451</v>
      </c>
      <c r="W67" s="135">
        <v>2</v>
      </c>
      <c r="X67" s="135" t="s">
        <v>348</v>
      </c>
      <c r="Y67" s="135" t="s">
        <v>115</v>
      </c>
    </row>
    <row r="68" spans="1:27" ht="36" customHeight="1" x14ac:dyDescent="0.2">
      <c r="A68" s="105">
        <v>2</v>
      </c>
      <c r="B68" s="145" t="s">
        <v>914</v>
      </c>
      <c r="C68" s="145" t="s">
        <v>912</v>
      </c>
      <c r="D68" s="136" t="s">
        <v>348</v>
      </c>
      <c r="E68" s="136" t="s">
        <v>115</v>
      </c>
      <c r="F68" s="135" t="s">
        <v>348</v>
      </c>
      <c r="G68" s="136" t="s">
        <v>913</v>
      </c>
      <c r="H68" s="499">
        <v>2042000</v>
      </c>
      <c r="I68" s="137" t="s">
        <v>1004</v>
      </c>
      <c r="J68" s="203" t="s">
        <v>926</v>
      </c>
      <c r="K68" s="145" t="s">
        <v>103</v>
      </c>
      <c r="L68" s="135" t="s">
        <v>823</v>
      </c>
      <c r="M68" s="135" t="s">
        <v>927</v>
      </c>
      <c r="N68" s="136" t="s">
        <v>928</v>
      </c>
      <c r="O68" s="222" t="s">
        <v>935</v>
      </c>
      <c r="P68" s="135" t="s">
        <v>171</v>
      </c>
      <c r="Q68" s="135" t="s">
        <v>171</v>
      </c>
      <c r="R68" s="135" t="s">
        <v>171</v>
      </c>
      <c r="S68" s="135" t="s">
        <v>171</v>
      </c>
      <c r="T68" s="135" t="s">
        <v>188</v>
      </c>
      <c r="U68" s="135" t="s">
        <v>171</v>
      </c>
      <c r="V68" s="135">
        <v>451</v>
      </c>
      <c r="W68" s="135">
        <v>2</v>
      </c>
      <c r="X68" s="135" t="s">
        <v>348</v>
      </c>
      <c r="Y68" s="135" t="s">
        <v>115</v>
      </c>
    </row>
    <row r="69" spans="1:27" ht="51" customHeight="1" x14ac:dyDescent="0.2">
      <c r="A69" s="105">
        <v>3</v>
      </c>
      <c r="B69" s="145" t="s">
        <v>915</v>
      </c>
      <c r="C69" s="145" t="s">
        <v>912</v>
      </c>
      <c r="D69" s="136" t="s">
        <v>348</v>
      </c>
      <c r="E69" s="136" t="s">
        <v>115</v>
      </c>
      <c r="F69" s="135" t="s">
        <v>348</v>
      </c>
      <c r="G69" s="136" t="s">
        <v>913</v>
      </c>
      <c r="H69" s="499">
        <v>2042000</v>
      </c>
      <c r="I69" s="137" t="s">
        <v>1004</v>
      </c>
      <c r="J69" s="203" t="s">
        <v>926</v>
      </c>
      <c r="K69" s="145" t="s">
        <v>103</v>
      </c>
      <c r="L69" s="135" t="s">
        <v>823</v>
      </c>
      <c r="M69" s="135" t="s">
        <v>927</v>
      </c>
      <c r="N69" s="136" t="s">
        <v>928</v>
      </c>
      <c r="O69" s="222" t="s">
        <v>936</v>
      </c>
      <c r="P69" s="135" t="s">
        <v>171</v>
      </c>
      <c r="Q69" s="135" t="s">
        <v>171</v>
      </c>
      <c r="R69" s="135" t="s">
        <v>171</v>
      </c>
      <c r="S69" s="135" t="s">
        <v>171</v>
      </c>
      <c r="T69" s="135" t="s">
        <v>188</v>
      </c>
      <c r="U69" s="135" t="s">
        <v>171</v>
      </c>
      <c r="V69" s="135">
        <v>451</v>
      </c>
      <c r="W69" s="135">
        <v>2</v>
      </c>
      <c r="X69" s="135" t="s">
        <v>348</v>
      </c>
      <c r="Y69" s="135" t="s">
        <v>115</v>
      </c>
    </row>
    <row r="70" spans="1:27" ht="36" customHeight="1" x14ac:dyDescent="0.2">
      <c r="A70" s="105">
        <v>4</v>
      </c>
      <c r="B70" s="145" t="s">
        <v>916</v>
      </c>
      <c r="C70" s="145" t="s">
        <v>917</v>
      </c>
      <c r="D70" s="136" t="s">
        <v>348</v>
      </c>
      <c r="E70" s="136" t="s">
        <v>115</v>
      </c>
      <c r="F70" s="135" t="s">
        <v>348</v>
      </c>
      <c r="G70" s="136" t="s">
        <v>913</v>
      </c>
      <c r="H70" s="499">
        <v>1767000</v>
      </c>
      <c r="I70" s="137" t="s">
        <v>1004</v>
      </c>
      <c r="J70" s="203" t="s">
        <v>929</v>
      </c>
      <c r="K70" s="145" t="s">
        <v>103</v>
      </c>
      <c r="L70" s="135" t="s">
        <v>823</v>
      </c>
      <c r="M70" s="135" t="s">
        <v>927</v>
      </c>
      <c r="N70" s="136" t="s">
        <v>928</v>
      </c>
      <c r="O70" s="222"/>
      <c r="P70" s="135" t="s">
        <v>171</v>
      </c>
      <c r="Q70" s="135" t="s">
        <v>171</v>
      </c>
      <c r="R70" s="135" t="s">
        <v>171</v>
      </c>
      <c r="S70" s="135" t="s">
        <v>187</v>
      </c>
      <c r="T70" s="135" t="s">
        <v>188</v>
      </c>
      <c r="U70" s="135" t="s">
        <v>171</v>
      </c>
      <c r="V70" s="135">
        <v>429</v>
      </c>
      <c r="W70" s="135">
        <v>3</v>
      </c>
      <c r="X70" s="135" t="s">
        <v>348</v>
      </c>
      <c r="Y70" s="135" t="s">
        <v>115</v>
      </c>
    </row>
    <row r="71" spans="1:27" ht="31.5" customHeight="1" x14ac:dyDescent="0.2">
      <c r="A71" s="105">
        <v>5</v>
      </c>
      <c r="B71" s="145" t="s">
        <v>918</v>
      </c>
      <c r="C71" s="145" t="s">
        <v>919</v>
      </c>
      <c r="D71" s="136" t="s">
        <v>348</v>
      </c>
      <c r="E71" s="136" t="s">
        <v>115</v>
      </c>
      <c r="F71" s="135" t="s">
        <v>348</v>
      </c>
      <c r="G71" s="136" t="s">
        <v>913</v>
      </c>
      <c r="H71" s="514">
        <v>2372000</v>
      </c>
      <c r="I71" s="137" t="s">
        <v>1004</v>
      </c>
      <c r="J71" s="203" t="s">
        <v>926</v>
      </c>
      <c r="K71" s="145" t="s">
        <v>103</v>
      </c>
      <c r="L71" s="135" t="s">
        <v>823</v>
      </c>
      <c r="M71" s="135" t="s">
        <v>927</v>
      </c>
      <c r="N71" s="136" t="s">
        <v>928</v>
      </c>
      <c r="O71" s="222" t="s">
        <v>937</v>
      </c>
      <c r="P71" s="135" t="s">
        <v>494</v>
      </c>
      <c r="Q71" s="135" t="s">
        <v>171</v>
      </c>
      <c r="R71" s="135" t="s">
        <v>171</v>
      </c>
      <c r="S71" s="135" t="s">
        <v>171</v>
      </c>
      <c r="T71" s="135" t="s">
        <v>188</v>
      </c>
      <c r="U71" s="135" t="s">
        <v>171</v>
      </c>
      <c r="V71" s="135">
        <v>748</v>
      </c>
      <c r="W71" s="135">
        <v>2</v>
      </c>
      <c r="X71" s="135" t="s">
        <v>348</v>
      </c>
      <c r="Y71" s="135" t="s">
        <v>115</v>
      </c>
    </row>
    <row r="72" spans="1:27" ht="31.5" customHeight="1" x14ac:dyDescent="0.2">
      <c r="A72" s="105">
        <v>6</v>
      </c>
      <c r="B72" s="145" t="s">
        <v>920</v>
      </c>
      <c r="C72" s="145" t="s">
        <v>921</v>
      </c>
      <c r="D72" s="136" t="s">
        <v>348</v>
      </c>
      <c r="E72" s="136" t="s">
        <v>115</v>
      </c>
      <c r="F72" s="136" t="s">
        <v>115</v>
      </c>
      <c r="G72" s="136" t="s">
        <v>913</v>
      </c>
      <c r="H72" s="499">
        <v>588000</v>
      </c>
      <c r="I72" s="137" t="s">
        <v>1004</v>
      </c>
      <c r="J72" s="203" t="s">
        <v>926</v>
      </c>
      <c r="K72" s="145" t="s">
        <v>103</v>
      </c>
      <c r="L72" s="135" t="s">
        <v>823</v>
      </c>
      <c r="M72" s="135" t="s">
        <v>824</v>
      </c>
      <c r="N72" s="136" t="s">
        <v>930</v>
      </c>
      <c r="O72" s="222" t="s">
        <v>938</v>
      </c>
      <c r="P72" s="135" t="s">
        <v>187</v>
      </c>
      <c r="Q72" s="135" t="s">
        <v>171</v>
      </c>
      <c r="R72" s="135" t="s">
        <v>171</v>
      </c>
      <c r="S72" s="135" t="s">
        <v>171</v>
      </c>
      <c r="T72" s="135" t="s">
        <v>188</v>
      </c>
      <c r="U72" s="135" t="s">
        <v>171</v>
      </c>
      <c r="V72" s="135">
        <v>123.2</v>
      </c>
      <c r="W72" s="135">
        <v>1</v>
      </c>
      <c r="X72" s="135" t="s">
        <v>115</v>
      </c>
      <c r="Y72" s="135" t="s">
        <v>115</v>
      </c>
    </row>
    <row r="73" spans="1:27" ht="33" customHeight="1" x14ac:dyDescent="0.2">
      <c r="A73" s="105">
        <v>7</v>
      </c>
      <c r="B73" s="145" t="s">
        <v>922</v>
      </c>
      <c r="C73" s="145" t="s">
        <v>923</v>
      </c>
      <c r="D73" s="136" t="s">
        <v>348</v>
      </c>
      <c r="E73" s="136" t="s">
        <v>115</v>
      </c>
      <c r="F73" s="136" t="s">
        <v>115</v>
      </c>
      <c r="G73" s="136">
        <v>1992</v>
      </c>
      <c r="H73" s="499">
        <v>362000</v>
      </c>
      <c r="I73" s="137" t="s">
        <v>1004</v>
      </c>
      <c r="J73" s="203" t="s">
        <v>926</v>
      </c>
      <c r="K73" s="145" t="s">
        <v>103</v>
      </c>
      <c r="L73" s="135" t="s">
        <v>823</v>
      </c>
      <c r="M73" s="135" t="s">
        <v>931</v>
      </c>
      <c r="N73" s="136" t="s">
        <v>932</v>
      </c>
      <c r="O73" s="222"/>
      <c r="P73" s="476" t="s">
        <v>171</v>
      </c>
      <c r="Q73" s="476" t="s">
        <v>171</v>
      </c>
      <c r="R73" s="476" t="s">
        <v>497</v>
      </c>
      <c r="S73" s="476" t="s">
        <v>171</v>
      </c>
      <c r="T73" s="476" t="s">
        <v>188</v>
      </c>
      <c r="U73" s="476" t="s">
        <v>171</v>
      </c>
      <c r="V73" s="135">
        <v>114</v>
      </c>
      <c r="W73" s="135">
        <v>1</v>
      </c>
      <c r="X73" s="135" t="s">
        <v>115</v>
      </c>
      <c r="Y73" s="135" t="s">
        <v>115</v>
      </c>
    </row>
    <row r="74" spans="1:27" ht="33" customHeight="1" x14ac:dyDescent="0.2">
      <c r="A74" s="105">
        <v>8</v>
      </c>
      <c r="B74" s="145" t="s">
        <v>924</v>
      </c>
      <c r="C74" s="145" t="s">
        <v>925</v>
      </c>
      <c r="D74" s="136" t="s">
        <v>348</v>
      </c>
      <c r="E74" s="136" t="s">
        <v>115</v>
      </c>
      <c r="F74" s="136" t="s">
        <v>115</v>
      </c>
      <c r="G74" s="136">
        <v>2002</v>
      </c>
      <c r="H74" s="499">
        <v>3707000</v>
      </c>
      <c r="I74" s="137" t="s">
        <v>1004</v>
      </c>
      <c r="J74" s="203" t="s">
        <v>926</v>
      </c>
      <c r="K74" s="145" t="s">
        <v>103</v>
      </c>
      <c r="L74" s="135" t="s">
        <v>823</v>
      </c>
      <c r="M74" s="135" t="s">
        <v>927</v>
      </c>
      <c r="N74" s="136" t="s">
        <v>933</v>
      </c>
      <c r="O74" s="222" t="s">
        <v>939</v>
      </c>
      <c r="P74" s="476" t="s">
        <v>187</v>
      </c>
      <c r="Q74" s="476" t="s">
        <v>171</v>
      </c>
      <c r="R74" s="476" t="s">
        <v>171</v>
      </c>
      <c r="S74" s="476" t="s">
        <v>187</v>
      </c>
      <c r="T74" s="476" t="s">
        <v>188</v>
      </c>
      <c r="U74" s="476" t="s">
        <v>171</v>
      </c>
      <c r="V74" s="135">
        <v>629.79999999999995</v>
      </c>
      <c r="W74" s="135">
        <v>1</v>
      </c>
      <c r="X74" s="135" t="s">
        <v>115</v>
      </c>
      <c r="Y74" s="135" t="s">
        <v>115</v>
      </c>
    </row>
    <row r="75" spans="1:27" ht="24" customHeight="1" x14ac:dyDescent="0.2">
      <c r="A75" s="530" t="s">
        <v>8</v>
      </c>
      <c r="B75" s="530"/>
      <c r="C75" s="530"/>
      <c r="D75" s="530"/>
      <c r="E75" s="530"/>
      <c r="F75" s="530"/>
      <c r="G75" s="530"/>
      <c r="H75" s="474">
        <f>SUM(H67:H74)</f>
        <v>14922000</v>
      </c>
      <c r="I75" s="106"/>
      <c r="J75" s="189"/>
      <c r="K75" s="99"/>
      <c r="L75" s="100"/>
      <c r="M75" s="100"/>
      <c r="N75" s="100"/>
      <c r="O75" s="208"/>
      <c r="P75" s="100"/>
      <c r="Q75" s="100"/>
      <c r="R75" s="100"/>
      <c r="S75" s="100"/>
      <c r="T75" s="100"/>
      <c r="U75" s="100"/>
      <c r="V75" s="101"/>
      <c r="W75" s="101"/>
      <c r="X75" s="101"/>
      <c r="Y75" s="101"/>
      <c r="Z75" s="57"/>
      <c r="AA75" s="61"/>
    </row>
    <row r="76" spans="1:27" ht="16.5" thickBot="1" x14ac:dyDescent="0.25"/>
    <row r="77" spans="1:27" ht="22.5" customHeight="1" thickBot="1" x14ac:dyDescent="0.25">
      <c r="G77" s="148" t="s">
        <v>120</v>
      </c>
      <c r="H77" s="176">
        <f>SUM(H75,H65,H58,H54,H43,H40,H37,H32,H23,H19,H16,H13)</f>
        <v>241468374.61000001</v>
      </c>
      <c r="I77" s="177"/>
    </row>
  </sheetData>
  <mergeCells count="44">
    <mergeCell ref="A33:Y33"/>
    <mergeCell ref="A38:Y38"/>
    <mergeCell ref="A32:G32"/>
    <mergeCell ref="B3:B4"/>
    <mergeCell ref="A13:G13"/>
    <mergeCell ref="A16:G16"/>
    <mergeCell ref="A19:G19"/>
    <mergeCell ref="A23:G23"/>
    <mergeCell ref="A14:Y14"/>
    <mergeCell ref="A17:Y17"/>
    <mergeCell ref="A20:Y20"/>
    <mergeCell ref="H3:H4"/>
    <mergeCell ref="A1:D1"/>
    <mergeCell ref="A66:Y66"/>
    <mergeCell ref="A40:G40"/>
    <mergeCell ref="A43:G43"/>
    <mergeCell ref="A58:G58"/>
    <mergeCell ref="A3:A4"/>
    <mergeCell ref="C3:C4"/>
    <mergeCell ref="F3:F4"/>
    <mergeCell ref="A65:G65"/>
    <mergeCell ref="A41:Y41"/>
    <mergeCell ref="A44:Y44"/>
    <mergeCell ref="A55:Y55"/>
    <mergeCell ref="D3:D4"/>
    <mergeCell ref="E3:E4"/>
    <mergeCell ref="A59:Y59"/>
    <mergeCell ref="A54:G54"/>
    <mergeCell ref="A75:G75"/>
    <mergeCell ref="A37:G37"/>
    <mergeCell ref="AA3:AA4"/>
    <mergeCell ref="G3:G4"/>
    <mergeCell ref="W3:W4"/>
    <mergeCell ref="X3:X4"/>
    <mergeCell ref="K3:K4"/>
    <mergeCell ref="Y3:Y4"/>
    <mergeCell ref="O3:O4"/>
    <mergeCell ref="I3:I4"/>
    <mergeCell ref="L3:N3"/>
    <mergeCell ref="P3:U3"/>
    <mergeCell ref="J3:J4"/>
    <mergeCell ref="V3:V4"/>
    <mergeCell ref="A5:Y5"/>
    <mergeCell ref="A24:Y24"/>
  </mergeCells>
  <phoneticPr fontId="5" type="noConversion"/>
  <pageMargins left="0" right="0" top="0" bottom="0" header="0.51181102362204722" footer="0.51181102362204722"/>
  <pageSetup paperSize="9" scale="23" fitToHeight="4" orientation="landscape" r:id="rId1"/>
  <headerFooter alignWithMargins="0"/>
  <rowBreaks count="1" manualBreakCount="1">
    <brk id="23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0FA5D-511C-423C-BE0C-53811B4CC3C4}">
  <dimension ref="A1:B25"/>
  <sheetViews>
    <sheetView view="pageBreakPreview" zoomScale="70" zoomScaleNormal="100" zoomScaleSheetLayoutView="70" workbookViewId="0">
      <selection activeCell="E12" sqref="E12"/>
    </sheetView>
  </sheetViews>
  <sheetFormatPr defaultRowHeight="12.75" x14ac:dyDescent="0.2"/>
  <cols>
    <col min="1" max="1" width="53.28515625" customWidth="1"/>
    <col min="2" max="2" width="40.7109375" customWidth="1"/>
  </cols>
  <sheetData>
    <row r="1" spans="1:2" ht="15.75" x14ac:dyDescent="0.2">
      <c r="A1" s="42" t="s">
        <v>583</v>
      </c>
    </row>
    <row r="2" spans="1:2" ht="13.5" thickBot="1" x14ac:dyDescent="0.25"/>
    <row r="3" spans="1:2" ht="18.75" customHeight="1" thickBot="1" x14ac:dyDescent="0.25">
      <c r="A3" s="541" t="s">
        <v>555</v>
      </c>
      <c r="B3" s="484" t="s">
        <v>556</v>
      </c>
    </row>
    <row r="4" spans="1:2" ht="13.5" thickBot="1" x14ac:dyDescent="0.25">
      <c r="A4" s="542"/>
      <c r="B4" s="485" t="s">
        <v>146</v>
      </c>
    </row>
    <row r="5" spans="1:2" ht="15.75" thickBot="1" x14ac:dyDescent="0.25">
      <c r="A5" s="543"/>
      <c r="B5" s="486" t="s">
        <v>470</v>
      </c>
    </row>
    <row r="6" spans="1:2" x14ac:dyDescent="0.2">
      <c r="A6" s="288" t="s">
        <v>557</v>
      </c>
      <c r="B6" s="296">
        <v>417823.42</v>
      </c>
    </row>
    <row r="7" spans="1:2" x14ac:dyDescent="0.2">
      <c r="A7" s="282" t="s">
        <v>558</v>
      </c>
      <c r="B7" s="291">
        <v>2022</v>
      </c>
    </row>
    <row r="8" spans="1:2" x14ac:dyDescent="0.2">
      <c r="A8" s="290" t="s">
        <v>559</v>
      </c>
      <c r="B8" s="291">
        <v>162</v>
      </c>
    </row>
    <row r="9" spans="1:2" x14ac:dyDescent="0.2">
      <c r="A9" s="290" t="s">
        <v>560</v>
      </c>
      <c r="B9" s="239" t="s">
        <v>561</v>
      </c>
    </row>
    <row r="10" spans="1:2" x14ac:dyDescent="0.2">
      <c r="A10" s="288" t="s">
        <v>562</v>
      </c>
      <c r="B10" s="289" t="s">
        <v>563</v>
      </c>
    </row>
    <row r="11" spans="1:2" x14ac:dyDescent="0.2">
      <c r="A11" s="290" t="s">
        <v>564</v>
      </c>
      <c r="B11" s="291">
        <v>2022</v>
      </c>
    </row>
    <row r="12" spans="1:2" x14ac:dyDescent="0.2">
      <c r="A12" s="282" t="s">
        <v>565</v>
      </c>
      <c r="B12" s="239" t="s">
        <v>566</v>
      </c>
    </row>
    <row r="13" spans="1:2" x14ac:dyDescent="0.2">
      <c r="A13" s="282" t="s">
        <v>567</v>
      </c>
      <c r="B13" s="239" t="s">
        <v>262</v>
      </c>
    </row>
    <row r="14" spans="1:2" x14ac:dyDescent="0.2">
      <c r="A14" s="282" t="s">
        <v>568</v>
      </c>
      <c r="B14" s="239" t="s">
        <v>262</v>
      </c>
    </row>
    <row r="15" spans="1:2" ht="25.5" x14ac:dyDescent="0.2">
      <c r="A15" s="282" t="s">
        <v>569</v>
      </c>
      <c r="B15" s="239" t="s">
        <v>262</v>
      </c>
    </row>
    <row r="16" spans="1:2" ht="25.5" x14ac:dyDescent="0.2">
      <c r="A16" s="282" t="s">
        <v>570</v>
      </c>
      <c r="B16" s="239" t="s">
        <v>262</v>
      </c>
    </row>
    <row r="17" spans="1:2" ht="25.5" x14ac:dyDescent="0.2">
      <c r="A17" s="282" t="s">
        <v>571</v>
      </c>
      <c r="B17" s="239" t="s">
        <v>262</v>
      </c>
    </row>
    <row r="18" spans="1:2" x14ac:dyDescent="0.2">
      <c r="A18" s="290" t="s">
        <v>572</v>
      </c>
      <c r="B18" s="239" t="s">
        <v>262</v>
      </c>
    </row>
    <row r="19" spans="1:2" ht="51" x14ac:dyDescent="0.2">
      <c r="A19" s="290" t="s">
        <v>573</v>
      </c>
      <c r="B19" s="239" t="s">
        <v>574</v>
      </c>
    </row>
    <row r="20" spans="1:2" ht="25.5" x14ac:dyDescent="0.2">
      <c r="A20" s="282" t="s">
        <v>575</v>
      </c>
      <c r="B20" s="239" t="s">
        <v>576</v>
      </c>
    </row>
    <row r="21" spans="1:2" ht="63.75" x14ac:dyDescent="0.2">
      <c r="A21" s="282" t="s">
        <v>577</v>
      </c>
      <c r="B21" s="239" t="s">
        <v>578</v>
      </c>
    </row>
    <row r="22" spans="1:2" ht="69.75" customHeight="1" x14ac:dyDescent="0.2">
      <c r="A22" s="290" t="s">
        <v>579</v>
      </c>
      <c r="B22" s="239" t="s">
        <v>580</v>
      </c>
    </row>
    <row r="23" spans="1:2" ht="38.25" x14ac:dyDescent="0.2">
      <c r="A23" s="290" t="s">
        <v>581</v>
      </c>
      <c r="B23" s="239" t="s">
        <v>262</v>
      </c>
    </row>
    <row r="24" spans="1:2" ht="25.5" x14ac:dyDescent="0.2">
      <c r="A24" s="290" t="s">
        <v>582</v>
      </c>
      <c r="B24" s="239" t="s">
        <v>263</v>
      </c>
    </row>
    <row r="25" spans="1:2" ht="15.75" x14ac:dyDescent="0.25">
      <c r="A25" s="482" t="s">
        <v>120</v>
      </c>
      <c r="B25" s="483">
        <f>SUM(B6)</f>
        <v>417823.42</v>
      </c>
    </row>
  </sheetData>
  <mergeCells count="1">
    <mergeCell ref="A3:A5"/>
  </mergeCells>
  <pageMargins left="0.7" right="0.7" top="0.75" bottom="0.75" header="0.3" footer="0.3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619"/>
  <sheetViews>
    <sheetView view="pageBreakPreview" topLeftCell="A572" zoomScale="70" zoomScaleNormal="70" zoomScaleSheetLayoutView="70" workbookViewId="0">
      <selection activeCell="A271" sqref="A271:XFD271"/>
    </sheetView>
  </sheetViews>
  <sheetFormatPr defaultColWidth="9.140625" defaultRowHeight="14.25" x14ac:dyDescent="0.2"/>
  <cols>
    <col min="1" max="1" width="5" style="441" customWidth="1"/>
    <col min="2" max="2" width="56.7109375" style="329" customWidth="1"/>
    <col min="3" max="3" width="19.7109375" style="326" customWidth="1"/>
    <col min="4" max="4" width="29.140625" style="330" customWidth="1"/>
    <col min="5" max="5" width="23.5703125" style="31" customWidth="1"/>
    <col min="6" max="6" width="22" style="1" customWidth="1"/>
    <col min="7" max="7" width="14.7109375" style="1" customWidth="1"/>
    <col min="8" max="8" width="9.140625" style="1"/>
    <col min="9" max="9" width="11.85546875" style="1" bestFit="1" customWidth="1"/>
    <col min="10" max="10" width="13.42578125" style="1" bestFit="1" customWidth="1"/>
    <col min="11" max="11" width="10.7109375" style="1" customWidth="1"/>
    <col min="12" max="16384" width="9.140625" style="1"/>
  </cols>
  <sheetData>
    <row r="1" spans="1:7" s="26" customFormat="1" ht="16.5" thickBot="1" x14ac:dyDescent="0.25">
      <c r="A1" s="560" t="s">
        <v>584</v>
      </c>
      <c r="B1" s="561"/>
      <c r="C1" s="326"/>
      <c r="D1" s="327"/>
      <c r="E1" s="31"/>
    </row>
    <row r="2" spans="1:7" s="26" customFormat="1" x14ac:dyDescent="0.2">
      <c r="A2" s="328"/>
      <c r="B2" s="329"/>
      <c r="C2" s="326"/>
      <c r="D2" s="330"/>
      <c r="E2" s="31"/>
    </row>
    <row r="3" spans="1:7" s="38" customFormat="1" ht="15" x14ac:dyDescent="0.2">
      <c r="A3" s="547" t="s">
        <v>57</v>
      </c>
      <c r="B3" s="547"/>
      <c r="C3" s="547"/>
      <c r="D3" s="547"/>
      <c r="E3" s="31"/>
      <c r="F3" s="552"/>
      <c r="G3" s="552"/>
    </row>
    <row r="4" spans="1:7" s="26" customFormat="1" ht="15" x14ac:dyDescent="0.2">
      <c r="A4" s="545" t="s">
        <v>311</v>
      </c>
      <c r="B4" s="545"/>
      <c r="C4" s="545"/>
      <c r="D4" s="545"/>
      <c r="E4" s="31"/>
      <c r="F4" s="553"/>
      <c r="G4" s="553"/>
    </row>
    <row r="5" spans="1:7" s="26" customFormat="1" ht="25.5" x14ac:dyDescent="0.2">
      <c r="A5" s="331" t="s">
        <v>0</v>
      </c>
      <c r="B5" s="332" t="s">
        <v>9</v>
      </c>
      <c r="C5" s="331" t="s">
        <v>10</v>
      </c>
      <c r="D5" s="333" t="s">
        <v>11</v>
      </c>
      <c r="E5" s="31"/>
    </row>
    <row r="6" spans="1:7" s="26" customFormat="1" x14ac:dyDescent="0.2">
      <c r="A6" s="334">
        <v>1</v>
      </c>
      <c r="B6" s="335" t="s">
        <v>270</v>
      </c>
      <c r="C6" s="336">
        <v>2020</v>
      </c>
      <c r="D6" s="337">
        <v>1200</v>
      </c>
      <c r="E6" s="31"/>
    </row>
    <row r="7" spans="1:7" s="26" customFormat="1" x14ac:dyDescent="0.2">
      <c r="A7" s="334">
        <v>2</v>
      </c>
      <c r="B7" s="335" t="s">
        <v>211</v>
      </c>
      <c r="C7" s="336">
        <v>2020</v>
      </c>
      <c r="D7" s="337">
        <v>2269.13</v>
      </c>
      <c r="E7" s="31"/>
    </row>
    <row r="8" spans="1:7" s="26" customFormat="1" x14ac:dyDescent="0.2">
      <c r="A8" s="334">
        <v>3</v>
      </c>
      <c r="B8" s="335" t="s">
        <v>212</v>
      </c>
      <c r="C8" s="336">
        <v>2020</v>
      </c>
      <c r="D8" s="337">
        <v>989</v>
      </c>
      <c r="E8" s="31"/>
    </row>
    <row r="9" spans="1:7" s="26" customFormat="1" x14ac:dyDescent="0.2">
      <c r="A9" s="334">
        <v>4</v>
      </c>
      <c r="B9" s="335" t="s">
        <v>213</v>
      </c>
      <c r="C9" s="336">
        <v>2020</v>
      </c>
      <c r="D9" s="337">
        <v>1299</v>
      </c>
      <c r="E9" s="31"/>
    </row>
    <row r="10" spans="1:7" s="26" customFormat="1" x14ac:dyDescent="0.2">
      <c r="A10" s="334">
        <v>5</v>
      </c>
      <c r="B10" s="335" t="s">
        <v>214</v>
      </c>
      <c r="C10" s="336">
        <v>2020</v>
      </c>
      <c r="D10" s="337">
        <v>1775.27</v>
      </c>
      <c r="E10" s="31"/>
    </row>
    <row r="11" spans="1:7" s="26" customFormat="1" x14ac:dyDescent="0.2">
      <c r="A11" s="334">
        <v>6</v>
      </c>
      <c r="B11" s="335" t="s">
        <v>215</v>
      </c>
      <c r="C11" s="336">
        <v>2020</v>
      </c>
      <c r="D11" s="337">
        <v>6765</v>
      </c>
      <c r="E11" s="31"/>
    </row>
    <row r="12" spans="1:7" s="26" customFormat="1" x14ac:dyDescent="0.2">
      <c r="A12" s="334">
        <v>7</v>
      </c>
      <c r="B12" s="335" t="s">
        <v>210</v>
      </c>
      <c r="C12" s="336">
        <v>2020</v>
      </c>
      <c r="D12" s="337">
        <v>922.5</v>
      </c>
      <c r="E12" s="31"/>
    </row>
    <row r="13" spans="1:7" s="26" customFormat="1" x14ac:dyDescent="0.2">
      <c r="A13" s="334">
        <v>8</v>
      </c>
      <c r="B13" s="335" t="s">
        <v>216</v>
      </c>
      <c r="C13" s="336">
        <v>2020</v>
      </c>
      <c r="D13" s="337">
        <v>1783.5</v>
      </c>
      <c r="E13" s="31"/>
    </row>
    <row r="14" spans="1:7" s="26" customFormat="1" x14ac:dyDescent="0.2">
      <c r="A14" s="334">
        <v>9</v>
      </c>
      <c r="B14" s="335" t="s">
        <v>217</v>
      </c>
      <c r="C14" s="336">
        <v>2020</v>
      </c>
      <c r="D14" s="337">
        <v>1900.01</v>
      </c>
      <c r="E14" s="223"/>
    </row>
    <row r="15" spans="1:7" s="26" customFormat="1" x14ac:dyDescent="0.2">
      <c r="A15" s="334">
        <v>10</v>
      </c>
      <c r="B15" s="335" t="s">
        <v>218</v>
      </c>
      <c r="C15" s="336">
        <v>2020</v>
      </c>
      <c r="D15" s="337">
        <v>950</v>
      </c>
      <c r="E15" s="223"/>
    </row>
    <row r="16" spans="1:7" s="26" customFormat="1" x14ac:dyDescent="0.2">
      <c r="A16" s="334">
        <v>11</v>
      </c>
      <c r="B16" s="335" t="s">
        <v>219</v>
      </c>
      <c r="C16" s="336">
        <v>2020</v>
      </c>
      <c r="D16" s="337">
        <v>1299</v>
      </c>
      <c r="E16" s="223"/>
    </row>
    <row r="17" spans="1:5" s="26" customFormat="1" x14ac:dyDescent="0.2">
      <c r="A17" s="334">
        <v>12</v>
      </c>
      <c r="B17" s="335" t="s">
        <v>207</v>
      </c>
      <c r="C17" s="336">
        <v>2020</v>
      </c>
      <c r="D17" s="337">
        <v>9000</v>
      </c>
      <c r="E17" s="223"/>
    </row>
    <row r="18" spans="1:5" s="26" customFormat="1" x14ac:dyDescent="0.2">
      <c r="A18" s="334">
        <v>13</v>
      </c>
      <c r="B18" s="335" t="s">
        <v>220</v>
      </c>
      <c r="C18" s="336">
        <v>2020</v>
      </c>
      <c r="D18" s="337">
        <v>6500</v>
      </c>
      <c r="E18" s="223"/>
    </row>
    <row r="19" spans="1:5" s="26" customFormat="1" x14ac:dyDescent="0.2">
      <c r="A19" s="334">
        <v>14</v>
      </c>
      <c r="B19" s="335" t="s">
        <v>216</v>
      </c>
      <c r="C19" s="336">
        <v>2021</v>
      </c>
      <c r="D19" s="337">
        <v>2275.5</v>
      </c>
      <c r="E19" s="223"/>
    </row>
    <row r="20" spans="1:5" s="26" customFormat="1" x14ac:dyDescent="0.2">
      <c r="A20" s="334">
        <v>15</v>
      </c>
      <c r="B20" s="335" t="s">
        <v>228</v>
      </c>
      <c r="C20" s="336">
        <v>2021</v>
      </c>
      <c r="D20" s="337">
        <v>499</v>
      </c>
      <c r="E20" s="223"/>
    </row>
    <row r="21" spans="1:5" s="26" customFormat="1" x14ac:dyDescent="0.2">
      <c r="A21" s="334">
        <v>16</v>
      </c>
      <c r="B21" s="335" t="s">
        <v>229</v>
      </c>
      <c r="C21" s="336">
        <v>2021</v>
      </c>
      <c r="D21" s="337">
        <v>2699</v>
      </c>
      <c r="E21" s="223"/>
    </row>
    <row r="22" spans="1:5" s="26" customFormat="1" x14ac:dyDescent="0.2">
      <c r="A22" s="334">
        <v>17</v>
      </c>
      <c r="B22" s="335" t="s">
        <v>210</v>
      </c>
      <c r="C22" s="336">
        <v>2021</v>
      </c>
      <c r="D22" s="337">
        <v>1107</v>
      </c>
      <c r="E22" s="223"/>
    </row>
    <row r="23" spans="1:5" s="26" customFormat="1" x14ac:dyDescent="0.2">
      <c r="A23" s="334">
        <v>18</v>
      </c>
      <c r="B23" s="335" t="s">
        <v>230</v>
      </c>
      <c r="C23" s="336">
        <v>2021</v>
      </c>
      <c r="D23" s="337">
        <v>509</v>
      </c>
      <c r="E23" s="223"/>
    </row>
    <row r="24" spans="1:5" s="26" customFormat="1" x14ac:dyDescent="0.2">
      <c r="A24" s="334">
        <v>19</v>
      </c>
      <c r="B24" s="335" t="s">
        <v>231</v>
      </c>
      <c r="C24" s="336">
        <v>2021</v>
      </c>
      <c r="D24" s="337">
        <v>2599</v>
      </c>
      <c r="E24" s="223"/>
    </row>
    <row r="25" spans="1:5" s="26" customFormat="1" x14ac:dyDescent="0.2">
      <c r="A25" s="334">
        <v>20</v>
      </c>
      <c r="B25" s="335" t="s">
        <v>207</v>
      </c>
      <c r="C25" s="336">
        <v>2021</v>
      </c>
      <c r="D25" s="337">
        <v>4627</v>
      </c>
      <c r="E25" s="223"/>
    </row>
    <row r="26" spans="1:5" s="26" customFormat="1" x14ac:dyDescent="0.2">
      <c r="A26" s="334">
        <v>21</v>
      </c>
      <c r="B26" s="335" t="s">
        <v>232</v>
      </c>
      <c r="C26" s="336">
        <v>2021</v>
      </c>
      <c r="D26" s="337">
        <v>3713</v>
      </c>
      <c r="E26" s="223"/>
    </row>
    <row r="27" spans="1:5" s="26" customFormat="1" x14ac:dyDescent="0.2">
      <c r="A27" s="334">
        <v>22</v>
      </c>
      <c r="B27" s="335" t="s">
        <v>271</v>
      </c>
      <c r="C27" s="336">
        <v>2021</v>
      </c>
      <c r="D27" s="337">
        <v>14999.85</v>
      </c>
      <c r="E27" s="223"/>
    </row>
    <row r="28" spans="1:5" s="26" customFormat="1" x14ac:dyDescent="0.2">
      <c r="A28" s="334">
        <v>23</v>
      </c>
      <c r="B28" s="335" t="s">
        <v>233</v>
      </c>
      <c r="C28" s="336">
        <v>2021</v>
      </c>
      <c r="D28" s="337">
        <v>4398</v>
      </c>
      <c r="E28" s="223"/>
    </row>
    <row r="29" spans="1:5" s="26" customFormat="1" x14ac:dyDescent="0.2">
      <c r="A29" s="334">
        <v>24</v>
      </c>
      <c r="B29" s="335" t="s">
        <v>295</v>
      </c>
      <c r="C29" s="336">
        <v>2021</v>
      </c>
      <c r="D29" s="337">
        <v>2740</v>
      </c>
      <c r="E29" s="223"/>
    </row>
    <row r="30" spans="1:5" s="26" customFormat="1" x14ac:dyDescent="0.2">
      <c r="A30" s="334">
        <v>25</v>
      </c>
      <c r="B30" s="335" t="s">
        <v>234</v>
      </c>
      <c r="C30" s="336">
        <v>2021</v>
      </c>
      <c r="D30" s="337">
        <v>11000</v>
      </c>
      <c r="E30" s="223"/>
    </row>
    <row r="31" spans="1:5" s="26" customFormat="1" x14ac:dyDescent="0.2">
      <c r="A31" s="334">
        <v>26</v>
      </c>
      <c r="B31" s="335" t="s">
        <v>235</v>
      </c>
      <c r="C31" s="336">
        <v>2021</v>
      </c>
      <c r="D31" s="337">
        <v>1549</v>
      </c>
      <c r="E31" s="223"/>
    </row>
    <row r="32" spans="1:5" s="26" customFormat="1" x14ac:dyDescent="0.2">
      <c r="A32" s="334">
        <v>27</v>
      </c>
      <c r="B32" s="335" t="s">
        <v>236</v>
      </c>
      <c r="C32" s="336">
        <v>2021</v>
      </c>
      <c r="D32" s="337">
        <v>529</v>
      </c>
      <c r="E32" s="223"/>
    </row>
    <row r="33" spans="1:5" s="26" customFormat="1" x14ac:dyDescent="0.2">
      <c r="A33" s="334">
        <v>28</v>
      </c>
      <c r="B33" s="335" t="s">
        <v>272</v>
      </c>
      <c r="C33" s="336">
        <v>2021</v>
      </c>
      <c r="D33" s="337">
        <v>2275.5</v>
      </c>
      <c r="E33" s="223"/>
    </row>
    <row r="34" spans="1:5" s="26" customFormat="1" x14ac:dyDescent="0.2">
      <c r="A34" s="334">
        <v>29</v>
      </c>
      <c r="B34" s="335" t="s">
        <v>237</v>
      </c>
      <c r="C34" s="336">
        <v>2021</v>
      </c>
      <c r="D34" s="337">
        <v>6094</v>
      </c>
      <c r="E34" s="223"/>
    </row>
    <row r="35" spans="1:5" s="26" customFormat="1" x14ac:dyDescent="0.2">
      <c r="A35" s="334">
        <v>30</v>
      </c>
      <c r="B35" s="335" t="s">
        <v>273</v>
      </c>
      <c r="C35" s="336">
        <v>2021</v>
      </c>
      <c r="D35" s="337">
        <v>1450</v>
      </c>
      <c r="E35" s="223"/>
    </row>
    <row r="36" spans="1:5" s="26" customFormat="1" x14ac:dyDescent="0.2">
      <c r="A36" s="334">
        <v>31</v>
      </c>
      <c r="B36" s="335" t="s">
        <v>238</v>
      </c>
      <c r="C36" s="336">
        <v>2021</v>
      </c>
      <c r="D36" s="337">
        <v>2116</v>
      </c>
      <c r="E36" s="223"/>
    </row>
    <row r="37" spans="1:5" s="26" customFormat="1" x14ac:dyDescent="0.2">
      <c r="A37" s="334">
        <v>32</v>
      </c>
      <c r="B37" s="335" t="s">
        <v>207</v>
      </c>
      <c r="C37" s="336">
        <v>2021</v>
      </c>
      <c r="D37" s="337">
        <v>7209</v>
      </c>
      <c r="E37" s="223"/>
    </row>
    <row r="38" spans="1:5" s="26" customFormat="1" x14ac:dyDescent="0.2">
      <c r="A38" s="334">
        <v>33</v>
      </c>
      <c r="B38" s="335" t="s">
        <v>274</v>
      </c>
      <c r="C38" s="336">
        <v>2021</v>
      </c>
      <c r="D38" s="337">
        <v>2099</v>
      </c>
      <c r="E38" s="223"/>
    </row>
    <row r="39" spans="1:5" s="26" customFormat="1" x14ac:dyDescent="0.2">
      <c r="A39" s="334">
        <v>34</v>
      </c>
      <c r="B39" s="335" t="s">
        <v>239</v>
      </c>
      <c r="C39" s="336">
        <v>2021</v>
      </c>
      <c r="D39" s="337">
        <v>4671.54</v>
      </c>
      <c r="E39" s="223"/>
    </row>
    <row r="40" spans="1:5" s="26" customFormat="1" x14ac:dyDescent="0.2">
      <c r="A40" s="334">
        <v>35</v>
      </c>
      <c r="B40" s="335" t="s">
        <v>240</v>
      </c>
      <c r="C40" s="336">
        <v>2021</v>
      </c>
      <c r="D40" s="337">
        <v>1432</v>
      </c>
      <c r="E40" s="223"/>
    </row>
    <row r="41" spans="1:5" s="26" customFormat="1" x14ac:dyDescent="0.2">
      <c r="A41" s="334">
        <v>36</v>
      </c>
      <c r="B41" s="335" t="s">
        <v>207</v>
      </c>
      <c r="C41" s="336">
        <v>2021</v>
      </c>
      <c r="D41" s="337">
        <v>9600</v>
      </c>
      <c r="E41" s="223"/>
    </row>
    <row r="42" spans="1:5" s="26" customFormat="1" x14ac:dyDescent="0.2">
      <c r="A42" s="334">
        <v>37</v>
      </c>
      <c r="B42" s="335" t="s">
        <v>241</v>
      </c>
      <c r="C42" s="336">
        <v>2022</v>
      </c>
      <c r="D42" s="337">
        <v>4797</v>
      </c>
      <c r="E42" s="223"/>
    </row>
    <row r="43" spans="1:5" s="26" customFormat="1" x14ac:dyDescent="0.2">
      <c r="A43" s="334">
        <v>38</v>
      </c>
      <c r="B43" s="335" t="s">
        <v>252</v>
      </c>
      <c r="C43" s="336">
        <v>2022</v>
      </c>
      <c r="D43" s="337">
        <v>1353</v>
      </c>
      <c r="E43" s="223"/>
    </row>
    <row r="44" spans="1:5" s="26" customFormat="1" ht="25.5" x14ac:dyDescent="0.2">
      <c r="A44" s="334">
        <v>39</v>
      </c>
      <c r="B44" s="335" t="s">
        <v>275</v>
      </c>
      <c r="C44" s="336">
        <v>2022</v>
      </c>
      <c r="D44" s="337">
        <v>12242</v>
      </c>
      <c r="E44" s="223"/>
    </row>
    <row r="45" spans="1:5" s="26" customFormat="1" ht="25.5" x14ac:dyDescent="0.2">
      <c r="A45" s="334">
        <v>40</v>
      </c>
      <c r="B45" s="335" t="s">
        <v>276</v>
      </c>
      <c r="C45" s="336">
        <v>2022</v>
      </c>
      <c r="D45" s="337">
        <v>8396</v>
      </c>
      <c r="E45" s="223"/>
    </row>
    <row r="46" spans="1:5" s="26" customFormat="1" x14ac:dyDescent="0.2">
      <c r="A46" s="334">
        <v>41</v>
      </c>
      <c r="B46" s="335" t="s">
        <v>253</v>
      </c>
      <c r="C46" s="336">
        <v>2022</v>
      </c>
      <c r="D46" s="337">
        <v>10996</v>
      </c>
      <c r="E46" s="223"/>
    </row>
    <row r="47" spans="1:5" s="26" customFormat="1" x14ac:dyDescent="0.2">
      <c r="A47" s="334">
        <v>42</v>
      </c>
      <c r="B47" s="335" t="s">
        <v>254</v>
      </c>
      <c r="C47" s="336">
        <v>2022</v>
      </c>
      <c r="D47" s="337">
        <v>2356</v>
      </c>
      <c r="E47" s="223"/>
    </row>
    <row r="48" spans="1:5" s="26" customFormat="1" x14ac:dyDescent="0.2">
      <c r="A48" s="334">
        <v>43</v>
      </c>
      <c r="B48" s="335" t="s">
        <v>255</v>
      </c>
      <c r="C48" s="336">
        <v>2022</v>
      </c>
      <c r="D48" s="337">
        <v>17000</v>
      </c>
      <c r="E48" s="223"/>
    </row>
    <row r="49" spans="1:5" s="26" customFormat="1" x14ac:dyDescent="0.2">
      <c r="A49" s="334">
        <v>44</v>
      </c>
      <c r="B49" s="335" t="s">
        <v>256</v>
      </c>
      <c r="C49" s="336">
        <v>2022</v>
      </c>
      <c r="D49" s="337">
        <v>4168</v>
      </c>
      <c r="E49" s="223"/>
    </row>
    <row r="50" spans="1:5" s="26" customFormat="1" x14ac:dyDescent="0.2">
      <c r="A50" s="334">
        <v>45</v>
      </c>
      <c r="B50" s="335" t="s">
        <v>257</v>
      </c>
      <c r="C50" s="336">
        <v>2022</v>
      </c>
      <c r="D50" s="337">
        <v>619</v>
      </c>
      <c r="E50" s="223"/>
    </row>
    <row r="51" spans="1:5" s="26" customFormat="1" x14ac:dyDescent="0.2">
      <c r="A51" s="334">
        <v>46</v>
      </c>
      <c r="B51" s="335" t="s">
        <v>258</v>
      </c>
      <c r="C51" s="336">
        <v>2022</v>
      </c>
      <c r="D51" s="337">
        <v>1205.4000000000001</v>
      </c>
      <c r="E51" s="223"/>
    </row>
    <row r="52" spans="1:5" s="26" customFormat="1" x14ac:dyDescent="0.2">
      <c r="A52" s="334">
        <v>47</v>
      </c>
      <c r="B52" s="335" t="s">
        <v>277</v>
      </c>
      <c r="C52" s="336">
        <v>2022</v>
      </c>
      <c r="D52" s="337">
        <v>7503</v>
      </c>
      <c r="E52" s="223"/>
    </row>
    <row r="53" spans="1:5" s="26" customFormat="1" x14ac:dyDescent="0.2">
      <c r="A53" s="334">
        <v>48</v>
      </c>
      <c r="B53" s="335" t="s">
        <v>278</v>
      </c>
      <c r="C53" s="336">
        <v>2022</v>
      </c>
      <c r="D53" s="337">
        <v>6888</v>
      </c>
      <c r="E53" s="223"/>
    </row>
    <row r="54" spans="1:5" s="26" customFormat="1" x14ac:dyDescent="0.2">
      <c r="A54" s="334">
        <v>49</v>
      </c>
      <c r="B54" s="335" t="s">
        <v>279</v>
      </c>
      <c r="C54" s="336">
        <v>2023</v>
      </c>
      <c r="D54" s="337">
        <v>3699</v>
      </c>
      <c r="E54" s="223"/>
    </row>
    <row r="55" spans="1:5" s="26" customFormat="1" x14ac:dyDescent="0.2">
      <c r="A55" s="334">
        <v>50</v>
      </c>
      <c r="B55" s="335" t="s">
        <v>280</v>
      </c>
      <c r="C55" s="336">
        <v>2023</v>
      </c>
      <c r="D55" s="337">
        <v>3726</v>
      </c>
      <c r="E55" s="223"/>
    </row>
    <row r="56" spans="1:5" s="26" customFormat="1" x14ac:dyDescent="0.2">
      <c r="A56" s="334">
        <v>51</v>
      </c>
      <c r="B56" s="335" t="s">
        <v>281</v>
      </c>
      <c r="C56" s="336">
        <v>2023</v>
      </c>
      <c r="D56" s="337">
        <v>649</v>
      </c>
      <c r="E56" s="223"/>
    </row>
    <row r="57" spans="1:5" s="26" customFormat="1" x14ac:dyDescent="0.2">
      <c r="A57" s="334">
        <v>52</v>
      </c>
      <c r="B57" s="335" t="s">
        <v>282</v>
      </c>
      <c r="C57" s="336">
        <v>2023</v>
      </c>
      <c r="D57" s="337">
        <v>959</v>
      </c>
      <c r="E57" s="223"/>
    </row>
    <row r="58" spans="1:5" s="26" customFormat="1" x14ac:dyDescent="0.2">
      <c r="A58" s="334">
        <v>53</v>
      </c>
      <c r="B58" s="335" t="s">
        <v>283</v>
      </c>
      <c r="C58" s="336">
        <v>2023</v>
      </c>
      <c r="D58" s="337">
        <v>1690</v>
      </c>
      <c r="E58" s="223"/>
    </row>
    <row r="59" spans="1:5" s="26" customFormat="1" x14ac:dyDescent="0.2">
      <c r="A59" s="334">
        <v>54</v>
      </c>
      <c r="B59" s="335" t="s">
        <v>284</v>
      </c>
      <c r="C59" s="336">
        <v>2023</v>
      </c>
      <c r="D59" s="337">
        <v>861</v>
      </c>
      <c r="E59" s="223"/>
    </row>
    <row r="60" spans="1:5" s="26" customFormat="1" x14ac:dyDescent="0.2">
      <c r="A60" s="334">
        <v>55</v>
      </c>
      <c r="B60" s="335" t="s">
        <v>285</v>
      </c>
      <c r="C60" s="336">
        <v>2023</v>
      </c>
      <c r="D60" s="337">
        <v>5535</v>
      </c>
      <c r="E60" s="223"/>
    </row>
    <row r="61" spans="1:5" s="26" customFormat="1" x14ac:dyDescent="0.2">
      <c r="A61" s="334">
        <v>56</v>
      </c>
      <c r="B61" s="335" t="s">
        <v>286</v>
      </c>
      <c r="C61" s="336">
        <v>2023</v>
      </c>
      <c r="D61" s="337">
        <v>3690</v>
      </c>
      <c r="E61" s="223"/>
    </row>
    <row r="62" spans="1:5" s="26" customFormat="1" x14ac:dyDescent="0.2">
      <c r="A62" s="334">
        <v>57</v>
      </c>
      <c r="B62" s="335" t="s">
        <v>287</v>
      </c>
      <c r="C62" s="336">
        <v>2023</v>
      </c>
      <c r="D62" s="337">
        <v>4947</v>
      </c>
      <c r="E62" s="223"/>
    </row>
    <row r="63" spans="1:5" s="26" customFormat="1" x14ac:dyDescent="0.2">
      <c r="A63" s="334">
        <v>58</v>
      </c>
      <c r="B63" s="335" t="s">
        <v>288</v>
      </c>
      <c r="C63" s="336">
        <v>2023</v>
      </c>
      <c r="D63" s="337">
        <v>4049</v>
      </c>
      <c r="E63" s="223"/>
    </row>
    <row r="64" spans="1:5" s="26" customFormat="1" x14ac:dyDescent="0.2">
      <c r="A64" s="334">
        <v>59</v>
      </c>
      <c r="B64" s="335" t="s">
        <v>289</v>
      </c>
      <c r="C64" s="336">
        <v>2023</v>
      </c>
      <c r="D64" s="337">
        <v>9403.35</v>
      </c>
      <c r="E64" s="223"/>
    </row>
    <row r="65" spans="1:5" s="26" customFormat="1" x14ac:dyDescent="0.2">
      <c r="A65" s="334">
        <v>60</v>
      </c>
      <c r="B65" s="335" t="s">
        <v>290</v>
      </c>
      <c r="C65" s="336">
        <v>2024</v>
      </c>
      <c r="D65" s="337">
        <v>7933.5</v>
      </c>
      <c r="E65" s="223"/>
    </row>
    <row r="66" spans="1:5" s="26" customFormat="1" x14ac:dyDescent="0.2">
      <c r="A66" s="334">
        <v>61</v>
      </c>
      <c r="B66" s="335" t="s">
        <v>325</v>
      </c>
      <c r="C66" s="336">
        <v>2024</v>
      </c>
      <c r="D66" s="337">
        <v>449</v>
      </c>
      <c r="E66" s="223"/>
    </row>
    <row r="67" spans="1:5" s="26" customFormat="1" x14ac:dyDescent="0.2">
      <c r="A67" s="334">
        <v>62</v>
      </c>
      <c r="B67" s="335" t="s">
        <v>290</v>
      </c>
      <c r="C67" s="336">
        <v>2024</v>
      </c>
      <c r="D67" s="337">
        <v>7933.5</v>
      </c>
      <c r="E67" s="223"/>
    </row>
    <row r="68" spans="1:5" s="26" customFormat="1" x14ac:dyDescent="0.2">
      <c r="A68" s="334">
        <v>63</v>
      </c>
      <c r="B68" s="335" t="s">
        <v>326</v>
      </c>
      <c r="C68" s="336">
        <v>2024</v>
      </c>
      <c r="D68" s="337">
        <v>1997.52</v>
      </c>
      <c r="E68" s="223"/>
    </row>
    <row r="69" spans="1:5" s="26" customFormat="1" x14ac:dyDescent="0.2">
      <c r="A69" s="334">
        <v>64</v>
      </c>
      <c r="B69" s="335" t="s">
        <v>327</v>
      </c>
      <c r="C69" s="336">
        <v>2024</v>
      </c>
      <c r="D69" s="337">
        <v>5140</v>
      </c>
      <c r="E69" s="223"/>
    </row>
    <row r="70" spans="1:5" s="26" customFormat="1" x14ac:dyDescent="0.2">
      <c r="A70" s="334">
        <v>65</v>
      </c>
      <c r="B70" s="335" t="s">
        <v>327</v>
      </c>
      <c r="C70" s="336">
        <v>2024</v>
      </c>
      <c r="D70" s="337">
        <v>5140</v>
      </c>
      <c r="E70" s="223"/>
    </row>
    <row r="71" spans="1:5" s="26" customFormat="1" x14ac:dyDescent="0.2">
      <c r="A71" s="334">
        <v>66</v>
      </c>
      <c r="B71" s="335" t="s">
        <v>328</v>
      </c>
      <c r="C71" s="336">
        <v>2024</v>
      </c>
      <c r="D71" s="337">
        <v>4430</v>
      </c>
      <c r="E71" s="223"/>
    </row>
    <row r="72" spans="1:5" s="26" customFormat="1" x14ac:dyDescent="0.2">
      <c r="A72" s="334">
        <v>67</v>
      </c>
      <c r="B72" s="335" t="s">
        <v>327</v>
      </c>
      <c r="C72" s="336">
        <v>2024</v>
      </c>
      <c r="D72" s="337">
        <v>5140</v>
      </c>
      <c r="E72" s="223"/>
    </row>
    <row r="73" spans="1:5" s="26" customFormat="1" ht="25.5" x14ac:dyDescent="0.2">
      <c r="A73" s="334">
        <v>68</v>
      </c>
      <c r="B73" s="335" t="s">
        <v>329</v>
      </c>
      <c r="C73" s="336">
        <v>2024</v>
      </c>
      <c r="D73" s="337">
        <v>9403.35</v>
      </c>
      <c r="E73" s="223"/>
    </row>
    <row r="74" spans="1:5" s="26" customFormat="1" x14ac:dyDescent="0.2">
      <c r="A74" s="334">
        <v>69</v>
      </c>
      <c r="B74" s="335" t="s">
        <v>295</v>
      </c>
      <c r="C74" s="336">
        <v>2024</v>
      </c>
      <c r="D74" s="337">
        <v>3300</v>
      </c>
      <c r="E74" s="223"/>
    </row>
    <row r="75" spans="1:5" s="26" customFormat="1" x14ac:dyDescent="0.2">
      <c r="A75" s="334">
        <v>70</v>
      </c>
      <c r="B75" s="335" t="s">
        <v>330</v>
      </c>
      <c r="C75" s="336">
        <v>2024</v>
      </c>
      <c r="D75" s="337">
        <v>1783.5</v>
      </c>
      <c r="E75" s="223"/>
    </row>
    <row r="76" spans="1:5" s="26" customFormat="1" x14ac:dyDescent="0.2">
      <c r="A76" s="334">
        <v>71</v>
      </c>
      <c r="B76" s="335" t="s">
        <v>331</v>
      </c>
      <c r="C76" s="336">
        <v>2024</v>
      </c>
      <c r="D76" s="337">
        <v>599</v>
      </c>
      <c r="E76" s="223"/>
    </row>
    <row r="77" spans="1:5" s="26" customFormat="1" ht="25.5" x14ac:dyDescent="0.2">
      <c r="A77" s="334">
        <v>72</v>
      </c>
      <c r="B77" s="335" t="s">
        <v>332</v>
      </c>
      <c r="C77" s="336">
        <v>2024</v>
      </c>
      <c r="D77" s="337">
        <v>8720.7000000000007</v>
      </c>
      <c r="E77" s="223"/>
    </row>
    <row r="78" spans="1:5" s="26" customFormat="1" x14ac:dyDescent="0.2">
      <c r="A78" s="334">
        <v>73</v>
      </c>
      <c r="B78" s="335" t="s">
        <v>333</v>
      </c>
      <c r="C78" s="338">
        <v>2024</v>
      </c>
      <c r="D78" s="337">
        <v>738</v>
      </c>
      <c r="E78" s="223"/>
    </row>
    <row r="79" spans="1:5" s="26" customFormat="1" x14ac:dyDescent="0.2">
      <c r="A79" s="334">
        <v>74</v>
      </c>
      <c r="B79" s="335" t="s">
        <v>334</v>
      </c>
      <c r="C79" s="338">
        <v>2024</v>
      </c>
      <c r="D79" s="337">
        <v>1239</v>
      </c>
      <c r="E79" s="223"/>
    </row>
    <row r="80" spans="1:5" s="26" customFormat="1" x14ac:dyDescent="0.2">
      <c r="A80" s="334">
        <v>75</v>
      </c>
      <c r="B80" s="335" t="s">
        <v>335</v>
      </c>
      <c r="C80" s="338">
        <v>2024</v>
      </c>
      <c r="D80" s="337">
        <v>2899</v>
      </c>
      <c r="E80" s="223"/>
    </row>
    <row r="81" spans="1:5" s="26" customFormat="1" x14ac:dyDescent="0.2">
      <c r="A81" s="334">
        <v>76</v>
      </c>
      <c r="B81" s="335" t="s">
        <v>208</v>
      </c>
      <c r="C81" s="338">
        <v>2020</v>
      </c>
      <c r="D81" s="337">
        <v>11163.65</v>
      </c>
      <c r="E81" s="223"/>
    </row>
    <row r="82" spans="1:5" s="26" customFormat="1" x14ac:dyDescent="0.2">
      <c r="A82" s="334">
        <v>77</v>
      </c>
      <c r="B82" s="335" t="s">
        <v>209</v>
      </c>
      <c r="C82" s="336">
        <v>2020</v>
      </c>
      <c r="D82" s="337">
        <v>10992.51</v>
      </c>
      <c r="E82" s="223"/>
    </row>
    <row r="83" spans="1:5" s="26" customFormat="1" x14ac:dyDescent="0.2">
      <c r="A83" s="334">
        <v>78</v>
      </c>
      <c r="B83" s="335" t="s">
        <v>264</v>
      </c>
      <c r="C83" s="336">
        <v>2020</v>
      </c>
      <c r="D83" s="337">
        <v>19151.099999999999</v>
      </c>
      <c r="E83" s="223"/>
    </row>
    <row r="84" spans="1:5" s="26" customFormat="1" x14ac:dyDescent="0.2">
      <c r="A84" s="334">
        <v>79</v>
      </c>
      <c r="B84" s="335" t="s">
        <v>265</v>
      </c>
      <c r="C84" s="336">
        <v>2020</v>
      </c>
      <c r="D84" s="337">
        <v>4392</v>
      </c>
      <c r="E84" s="223"/>
    </row>
    <row r="85" spans="1:5" s="26" customFormat="1" x14ac:dyDescent="0.2">
      <c r="A85" s="334">
        <v>80</v>
      </c>
      <c r="B85" s="335" t="s">
        <v>226</v>
      </c>
      <c r="C85" s="336">
        <v>2021</v>
      </c>
      <c r="D85" s="337">
        <v>58179</v>
      </c>
      <c r="E85" s="223"/>
    </row>
    <row r="86" spans="1:5" s="26" customFormat="1" x14ac:dyDescent="0.2">
      <c r="A86" s="334">
        <v>81</v>
      </c>
      <c r="B86" s="335" t="s">
        <v>227</v>
      </c>
      <c r="C86" s="336">
        <v>2021</v>
      </c>
      <c r="D86" s="337">
        <v>14999.85</v>
      </c>
      <c r="E86" s="223"/>
    </row>
    <row r="87" spans="1:5" s="26" customFormat="1" x14ac:dyDescent="0.2">
      <c r="A87" s="334">
        <v>82</v>
      </c>
      <c r="B87" s="335" t="s">
        <v>227</v>
      </c>
      <c r="C87" s="336">
        <v>2022</v>
      </c>
      <c r="D87" s="337">
        <v>18450</v>
      </c>
      <c r="E87" s="223"/>
    </row>
    <row r="88" spans="1:5" s="26" customFormat="1" x14ac:dyDescent="0.2">
      <c r="A88" s="334">
        <v>83</v>
      </c>
      <c r="B88" s="335" t="s">
        <v>266</v>
      </c>
      <c r="C88" s="336">
        <v>2022</v>
      </c>
      <c r="D88" s="337">
        <v>64993.2</v>
      </c>
      <c r="E88" s="223"/>
    </row>
    <row r="89" spans="1:5" s="26" customFormat="1" ht="25.5" x14ac:dyDescent="0.2">
      <c r="A89" s="334">
        <v>84</v>
      </c>
      <c r="B89" s="335" t="s">
        <v>336</v>
      </c>
      <c r="C89" s="336">
        <v>2023</v>
      </c>
      <c r="D89" s="337">
        <v>198952.51</v>
      </c>
      <c r="E89" s="223"/>
    </row>
    <row r="90" spans="1:5" s="26" customFormat="1" x14ac:dyDescent="0.2">
      <c r="A90" s="334">
        <v>85</v>
      </c>
      <c r="B90" s="335" t="s">
        <v>267</v>
      </c>
      <c r="C90" s="336">
        <v>2023</v>
      </c>
      <c r="D90" s="337">
        <v>5898</v>
      </c>
      <c r="E90" s="223"/>
    </row>
    <row r="91" spans="1:5" s="26" customFormat="1" x14ac:dyDescent="0.2">
      <c r="A91" s="334">
        <v>86</v>
      </c>
      <c r="B91" s="335" t="s">
        <v>268</v>
      </c>
      <c r="C91" s="336">
        <v>2023</v>
      </c>
      <c r="D91" s="337">
        <v>5437.49</v>
      </c>
      <c r="E91" s="223"/>
    </row>
    <row r="92" spans="1:5" s="26" customFormat="1" x14ac:dyDescent="0.2">
      <c r="A92" s="334">
        <v>87</v>
      </c>
      <c r="B92" s="335" t="s">
        <v>269</v>
      </c>
      <c r="C92" s="336">
        <v>2023</v>
      </c>
      <c r="D92" s="337">
        <v>16969.080000000002</v>
      </c>
      <c r="E92" s="223"/>
    </row>
    <row r="93" spans="1:5" s="26" customFormat="1" x14ac:dyDescent="0.2">
      <c r="A93" s="334">
        <v>88</v>
      </c>
      <c r="B93" s="335" t="s">
        <v>269</v>
      </c>
      <c r="C93" s="336">
        <v>2024</v>
      </c>
      <c r="D93" s="337">
        <v>19599.990000000002</v>
      </c>
      <c r="E93" s="223"/>
    </row>
    <row r="94" spans="1:5" s="26" customFormat="1" x14ac:dyDescent="0.2">
      <c r="A94" s="544" t="s">
        <v>8</v>
      </c>
      <c r="B94" s="544"/>
      <c r="C94" s="544"/>
      <c r="D94" s="339">
        <f>SUM(D6:D93)</f>
        <v>759599.99999999988</v>
      </c>
      <c r="E94" s="223"/>
    </row>
    <row r="95" spans="1:5" s="26" customFormat="1" x14ac:dyDescent="0.2">
      <c r="A95" s="545" t="s">
        <v>312</v>
      </c>
      <c r="B95" s="545"/>
      <c r="C95" s="545"/>
      <c r="D95" s="545"/>
      <c r="E95" s="223"/>
    </row>
    <row r="96" spans="1:5" s="26" customFormat="1" ht="25.5" x14ac:dyDescent="0.2">
      <c r="A96" s="331" t="s">
        <v>0</v>
      </c>
      <c r="B96" s="332" t="s">
        <v>12</v>
      </c>
      <c r="C96" s="331" t="s">
        <v>10</v>
      </c>
      <c r="D96" s="333" t="s">
        <v>11</v>
      </c>
      <c r="E96" s="223"/>
    </row>
    <row r="97" spans="1:5" s="26" customFormat="1" x14ac:dyDescent="0.2">
      <c r="A97" s="340">
        <v>1</v>
      </c>
      <c r="B97" s="341" t="s">
        <v>291</v>
      </c>
      <c r="C97" s="342">
        <v>2020</v>
      </c>
      <c r="D97" s="343">
        <v>548</v>
      </c>
      <c r="E97" s="223"/>
    </row>
    <row r="98" spans="1:5" s="26" customFormat="1" x14ac:dyDescent="0.2">
      <c r="A98" s="340">
        <v>2</v>
      </c>
      <c r="B98" s="341" t="s">
        <v>221</v>
      </c>
      <c r="C98" s="342">
        <v>2020</v>
      </c>
      <c r="D98" s="343">
        <v>2999</v>
      </c>
      <c r="E98" s="223"/>
    </row>
    <row r="99" spans="1:5" s="26" customFormat="1" x14ac:dyDescent="0.2">
      <c r="A99" s="340">
        <v>3</v>
      </c>
      <c r="B99" s="341" t="s">
        <v>222</v>
      </c>
      <c r="C99" s="342">
        <v>2020</v>
      </c>
      <c r="D99" s="343">
        <v>999</v>
      </c>
      <c r="E99" s="223"/>
    </row>
    <row r="100" spans="1:5" s="26" customFormat="1" x14ac:dyDescent="0.2">
      <c r="A100" s="340">
        <v>4</v>
      </c>
      <c r="B100" s="341" t="s">
        <v>223</v>
      </c>
      <c r="C100" s="342">
        <v>2020</v>
      </c>
      <c r="D100" s="343">
        <v>4611</v>
      </c>
      <c r="E100" s="223"/>
    </row>
    <row r="101" spans="1:5" s="26" customFormat="1" x14ac:dyDescent="0.2">
      <c r="A101" s="340">
        <v>5</v>
      </c>
      <c r="B101" s="341" t="s">
        <v>224</v>
      </c>
      <c r="C101" s="342">
        <v>2020</v>
      </c>
      <c r="D101" s="343">
        <v>6389</v>
      </c>
      <c r="E101" s="223"/>
    </row>
    <row r="102" spans="1:5" s="26" customFormat="1" x14ac:dyDescent="0.2">
      <c r="A102" s="340">
        <v>6</v>
      </c>
      <c r="B102" s="341" t="s">
        <v>242</v>
      </c>
      <c r="C102" s="342">
        <v>2021</v>
      </c>
      <c r="D102" s="343">
        <v>1105.77</v>
      </c>
      <c r="E102" s="223"/>
    </row>
    <row r="103" spans="1:5" s="26" customFormat="1" x14ac:dyDescent="0.2">
      <c r="A103" s="340">
        <v>7</v>
      </c>
      <c r="B103" s="341" t="s">
        <v>243</v>
      </c>
      <c r="C103" s="342">
        <v>2021</v>
      </c>
      <c r="D103" s="343">
        <v>2150</v>
      </c>
      <c r="E103" s="223"/>
    </row>
    <row r="104" spans="1:5" s="26" customFormat="1" x14ac:dyDescent="0.2">
      <c r="A104" s="340">
        <v>8</v>
      </c>
      <c r="B104" s="341" t="s">
        <v>244</v>
      </c>
      <c r="C104" s="342">
        <v>2021</v>
      </c>
      <c r="D104" s="343">
        <v>1291.5</v>
      </c>
      <c r="E104" s="223"/>
    </row>
    <row r="105" spans="1:5" s="26" customFormat="1" x14ac:dyDescent="0.2">
      <c r="A105" s="340">
        <v>9</v>
      </c>
      <c r="B105" s="341" t="s">
        <v>245</v>
      </c>
      <c r="C105" s="342">
        <v>2021</v>
      </c>
      <c r="D105" s="343">
        <v>4598</v>
      </c>
      <c r="E105" s="223"/>
    </row>
    <row r="106" spans="1:5" s="26" customFormat="1" x14ac:dyDescent="0.2">
      <c r="A106" s="340">
        <v>10</v>
      </c>
      <c r="B106" s="341" t="s">
        <v>246</v>
      </c>
      <c r="C106" s="342">
        <v>2021</v>
      </c>
      <c r="D106" s="343">
        <v>850</v>
      </c>
      <c r="E106" s="223"/>
    </row>
    <row r="107" spans="1:5" s="26" customFormat="1" x14ac:dyDescent="0.2">
      <c r="A107" s="340">
        <v>11</v>
      </c>
      <c r="B107" s="341" t="s">
        <v>247</v>
      </c>
      <c r="C107" s="342">
        <v>2021</v>
      </c>
      <c r="D107" s="343">
        <v>4399.17</v>
      </c>
      <c r="E107" s="223"/>
    </row>
    <row r="108" spans="1:5" s="26" customFormat="1" x14ac:dyDescent="0.2">
      <c r="A108" s="340">
        <v>12</v>
      </c>
      <c r="B108" s="344" t="s">
        <v>248</v>
      </c>
      <c r="C108" s="345">
        <v>2021</v>
      </c>
      <c r="D108" s="346">
        <v>1199</v>
      </c>
      <c r="E108" s="223"/>
    </row>
    <row r="109" spans="1:5" s="26" customFormat="1" x14ac:dyDescent="0.2">
      <c r="A109" s="340">
        <v>13</v>
      </c>
      <c r="B109" s="344" t="s">
        <v>259</v>
      </c>
      <c r="C109" s="345">
        <v>2022</v>
      </c>
      <c r="D109" s="346">
        <v>808</v>
      </c>
      <c r="E109" s="223"/>
    </row>
    <row r="110" spans="1:5" s="26" customFormat="1" x14ac:dyDescent="0.2">
      <c r="A110" s="340">
        <v>14</v>
      </c>
      <c r="B110" s="344" t="s">
        <v>260</v>
      </c>
      <c r="C110" s="345">
        <v>2022</v>
      </c>
      <c r="D110" s="346">
        <v>2349</v>
      </c>
      <c r="E110" s="223"/>
    </row>
    <row r="111" spans="1:5" s="26" customFormat="1" x14ac:dyDescent="0.2">
      <c r="A111" s="340">
        <v>15</v>
      </c>
      <c r="B111" s="344" t="s">
        <v>292</v>
      </c>
      <c r="C111" s="345">
        <v>2023</v>
      </c>
      <c r="D111" s="346">
        <v>5533.77</v>
      </c>
      <c r="E111" s="223"/>
    </row>
    <row r="112" spans="1:5" s="26" customFormat="1" x14ac:dyDescent="0.2">
      <c r="A112" s="340">
        <v>16</v>
      </c>
      <c r="B112" s="344" t="s">
        <v>293</v>
      </c>
      <c r="C112" s="345">
        <v>2023</v>
      </c>
      <c r="D112" s="346">
        <v>9196</v>
      </c>
      <c r="E112" s="223"/>
    </row>
    <row r="113" spans="1:5" s="26" customFormat="1" x14ac:dyDescent="0.2">
      <c r="A113" s="340">
        <v>17</v>
      </c>
      <c r="B113" s="344" t="s">
        <v>337</v>
      </c>
      <c r="C113" s="345">
        <v>2024</v>
      </c>
      <c r="D113" s="346">
        <v>4200</v>
      </c>
      <c r="E113" s="223"/>
    </row>
    <row r="114" spans="1:5" s="26" customFormat="1" x14ac:dyDescent="0.2">
      <c r="A114" s="340">
        <v>18</v>
      </c>
      <c r="B114" s="344" t="s">
        <v>337</v>
      </c>
      <c r="C114" s="345">
        <v>2024</v>
      </c>
      <c r="D114" s="346">
        <v>4200</v>
      </c>
      <c r="E114" s="223"/>
    </row>
    <row r="115" spans="1:5" s="26" customFormat="1" x14ac:dyDescent="0.2">
      <c r="A115" s="340">
        <v>19</v>
      </c>
      <c r="B115" s="344" t="s">
        <v>338</v>
      </c>
      <c r="C115" s="345">
        <v>2024</v>
      </c>
      <c r="D115" s="346">
        <v>4248</v>
      </c>
      <c r="E115" s="223"/>
    </row>
    <row r="116" spans="1:5" s="26" customFormat="1" x14ac:dyDescent="0.2">
      <c r="A116" s="340">
        <v>20</v>
      </c>
      <c r="B116" s="344" t="s">
        <v>339</v>
      </c>
      <c r="C116" s="345">
        <v>2024</v>
      </c>
      <c r="D116" s="346">
        <v>613.77</v>
      </c>
      <c r="E116" s="223"/>
    </row>
    <row r="117" spans="1:5" s="26" customFormat="1" x14ac:dyDescent="0.2">
      <c r="A117" s="340">
        <v>21</v>
      </c>
      <c r="B117" s="344" t="s">
        <v>340</v>
      </c>
      <c r="C117" s="345">
        <v>2024</v>
      </c>
      <c r="D117" s="346">
        <v>3418.17</v>
      </c>
      <c r="E117" s="223"/>
    </row>
    <row r="118" spans="1:5" s="26" customFormat="1" x14ac:dyDescent="0.2">
      <c r="A118" s="340">
        <v>22</v>
      </c>
      <c r="B118" s="344" t="s">
        <v>341</v>
      </c>
      <c r="C118" s="345">
        <v>2024</v>
      </c>
      <c r="D118" s="346">
        <v>3799.98</v>
      </c>
      <c r="E118" s="223"/>
    </row>
    <row r="119" spans="1:5" s="26" customFormat="1" x14ac:dyDescent="0.2">
      <c r="A119" s="340">
        <v>23</v>
      </c>
      <c r="B119" s="344" t="s">
        <v>342</v>
      </c>
      <c r="C119" s="345">
        <v>2024</v>
      </c>
      <c r="D119" s="346">
        <v>1799.99</v>
      </c>
      <c r="E119" s="223"/>
    </row>
    <row r="120" spans="1:5" s="26" customFormat="1" x14ac:dyDescent="0.2">
      <c r="A120" s="544" t="s">
        <v>8</v>
      </c>
      <c r="B120" s="544"/>
      <c r="C120" s="544"/>
      <c r="D120" s="339">
        <f>SUM(D97:D119)</f>
        <v>71306.12000000001</v>
      </c>
      <c r="E120" s="31"/>
    </row>
    <row r="121" spans="1:5" s="26" customFormat="1" x14ac:dyDescent="0.2">
      <c r="A121" s="545" t="s">
        <v>313</v>
      </c>
      <c r="B121" s="545"/>
      <c r="C121" s="545"/>
      <c r="D121" s="545"/>
      <c r="E121" s="31"/>
    </row>
    <row r="122" spans="1:5" s="26" customFormat="1" ht="25.5" x14ac:dyDescent="0.2">
      <c r="A122" s="331" t="s">
        <v>0</v>
      </c>
      <c r="B122" s="332" t="s">
        <v>971</v>
      </c>
      <c r="C122" s="331" t="s">
        <v>10</v>
      </c>
      <c r="D122" s="333" t="s">
        <v>11</v>
      </c>
      <c r="E122" s="31"/>
    </row>
    <row r="123" spans="1:5" s="26" customFormat="1" ht="38.25" x14ac:dyDescent="0.2">
      <c r="A123" s="347">
        <v>1</v>
      </c>
      <c r="B123" s="348" t="s">
        <v>225</v>
      </c>
      <c r="C123" s="349">
        <v>2023</v>
      </c>
      <c r="D123" s="350">
        <v>22488.09</v>
      </c>
      <c r="E123" s="31"/>
    </row>
    <row r="124" spans="1:5" s="26" customFormat="1" x14ac:dyDescent="0.2">
      <c r="A124" s="544" t="s">
        <v>8</v>
      </c>
      <c r="B124" s="544"/>
      <c r="C124" s="544"/>
      <c r="D124" s="339">
        <f>SUM(D123)</f>
        <v>22488.09</v>
      </c>
      <c r="E124" s="31"/>
    </row>
    <row r="125" spans="1:5" s="38" customFormat="1" x14ac:dyDescent="0.2">
      <c r="A125" s="547" t="s">
        <v>58</v>
      </c>
      <c r="B125" s="547"/>
      <c r="C125" s="547"/>
      <c r="D125" s="547"/>
      <c r="E125" s="31"/>
    </row>
    <row r="126" spans="1:5" s="26" customFormat="1" x14ac:dyDescent="0.2">
      <c r="A126" s="545" t="s">
        <v>294</v>
      </c>
      <c r="B126" s="545"/>
      <c r="C126" s="545"/>
      <c r="D126" s="545"/>
      <c r="E126" s="31"/>
    </row>
    <row r="127" spans="1:5" s="26" customFormat="1" ht="25.5" x14ac:dyDescent="0.2">
      <c r="A127" s="331" t="s">
        <v>0</v>
      </c>
      <c r="B127" s="332" t="s">
        <v>12</v>
      </c>
      <c r="C127" s="331" t="s">
        <v>10</v>
      </c>
      <c r="D127" s="333" t="s">
        <v>11</v>
      </c>
      <c r="E127" s="31"/>
    </row>
    <row r="128" spans="1:5" s="28" customFormat="1" ht="14.45" customHeight="1" x14ac:dyDescent="0.2">
      <c r="A128" s="334">
        <v>1</v>
      </c>
      <c r="B128" s="351" t="s">
        <v>207</v>
      </c>
      <c r="C128" s="334">
        <v>2020</v>
      </c>
      <c r="D128" s="352">
        <v>1319.99</v>
      </c>
      <c r="E128" s="31"/>
    </row>
    <row r="129" spans="1:7" s="28" customFormat="1" ht="14.45" customHeight="1" x14ac:dyDescent="0.2">
      <c r="A129" s="347">
        <v>2</v>
      </c>
      <c r="B129" s="353" t="s">
        <v>207</v>
      </c>
      <c r="C129" s="340">
        <v>2020</v>
      </c>
      <c r="D129" s="354">
        <v>5088.5</v>
      </c>
      <c r="E129" s="31"/>
    </row>
    <row r="130" spans="1:7" s="28" customFormat="1" ht="14.45" customHeight="1" x14ac:dyDescent="0.2">
      <c r="A130" s="334">
        <v>3</v>
      </c>
      <c r="B130" s="351" t="s">
        <v>207</v>
      </c>
      <c r="C130" s="334">
        <v>2020</v>
      </c>
      <c r="D130" s="352">
        <v>5088.5</v>
      </c>
      <c r="E130" s="31"/>
    </row>
    <row r="131" spans="1:7" s="26" customFormat="1" x14ac:dyDescent="0.2">
      <c r="A131" s="544" t="s">
        <v>8</v>
      </c>
      <c r="B131" s="544"/>
      <c r="C131" s="544"/>
      <c r="D131" s="339">
        <f>SUM(D128:D130)</f>
        <v>11496.99</v>
      </c>
      <c r="E131" s="31"/>
    </row>
    <row r="132" spans="1:7" s="26" customFormat="1" ht="14.25" customHeight="1" x14ac:dyDescent="0.2">
      <c r="A132" s="545" t="s">
        <v>314</v>
      </c>
      <c r="B132" s="545"/>
      <c r="C132" s="545"/>
      <c r="D132" s="545"/>
      <c r="E132" s="31"/>
    </row>
    <row r="133" spans="1:7" s="26" customFormat="1" ht="25.5" x14ac:dyDescent="0.2">
      <c r="A133" s="331" t="s">
        <v>0</v>
      </c>
      <c r="B133" s="332" t="s">
        <v>12</v>
      </c>
      <c r="C133" s="331" t="s">
        <v>10</v>
      </c>
      <c r="D133" s="333" t="s">
        <v>11</v>
      </c>
      <c r="E133" s="31"/>
    </row>
    <row r="134" spans="1:7" s="28" customFormat="1" x14ac:dyDescent="0.2">
      <c r="A134" s="347">
        <v>1</v>
      </c>
      <c r="B134" s="355" t="s">
        <v>357</v>
      </c>
      <c r="C134" s="356">
        <v>2022</v>
      </c>
      <c r="D134" s="357">
        <v>4898</v>
      </c>
      <c r="E134" s="31"/>
    </row>
    <row r="135" spans="1:7" s="28" customFormat="1" x14ac:dyDescent="0.2">
      <c r="A135" s="358">
        <v>2</v>
      </c>
      <c r="B135" s="355" t="s">
        <v>358</v>
      </c>
      <c r="C135" s="356">
        <v>2022</v>
      </c>
      <c r="D135" s="357">
        <v>3949</v>
      </c>
      <c r="E135" s="31"/>
    </row>
    <row r="136" spans="1:7" s="26" customFormat="1" x14ac:dyDescent="0.2">
      <c r="A136" s="544" t="s">
        <v>8</v>
      </c>
      <c r="B136" s="544"/>
      <c r="C136" s="544"/>
      <c r="D136" s="339">
        <f>SUM(D134:D135)</f>
        <v>8847</v>
      </c>
      <c r="E136" s="31"/>
    </row>
    <row r="137" spans="1:7" s="26" customFormat="1" x14ac:dyDescent="0.2">
      <c r="A137" s="545" t="s">
        <v>313</v>
      </c>
      <c r="B137" s="545"/>
      <c r="C137" s="545"/>
      <c r="D137" s="545"/>
      <c r="E137" s="31"/>
    </row>
    <row r="138" spans="1:7" s="26" customFormat="1" ht="25.5" x14ac:dyDescent="0.2">
      <c r="A138" s="331" t="s">
        <v>0</v>
      </c>
      <c r="B138" s="332" t="s">
        <v>971</v>
      </c>
      <c r="C138" s="331" t="s">
        <v>10</v>
      </c>
      <c r="D138" s="333" t="s">
        <v>11</v>
      </c>
      <c r="E138" s="31"/>
    </row>
    <row r="139" spans="1:7" s="26" customFormat="1" x14ac:dyDescent="0.2">
      <c r="A139" s="347">
        <v>1</v>
      </c>
      <c r="B139" s="348" t="s">
        <v>359</v>
      </c>
      <c r="C139" s="349">
        <v>2020</v>
      </c>
      <c r="D139" s="350">
        <v>4023.95</v>
      </c>
      <c r="E139" s="31"/>
    </row>
    <row r="140" spans="1:7" s="26" customFormat="1" x14ac:dyDescent="0.2">
      <c r="A140" s="544" t="s">
        <v>8</v>
      </c>
      <c r="B140" s="544"/>
      <c r="C140" s="544"/>
      <c r="D140" s="339">
        <f>SUM(D139)</f>
        <v>4023.95</v>
      </c>
      <c r="E140" s="31"/>
    </row>
    <row r="141" spans="1:7" s="38" customFormat="1" x14ac:dyDescent="0.2">
      <c r="A141" s="547" t="s">
        <v>59</v>
      </c>
      <c r="B141" s="547"/>
      <c r="C141" s="547"/>
      <c r="D141" s="547"/>
      <c r="E141" s="31"/>
    </row>
    <row r="142" spans="1:7" s="26" customFormat="1" ht="15" x14ac:dyDescent="0.25">
      <c r="A142" s="545" t="s">
        <v>311</v>
      </c>
      <c r="B142" s="545"/>
      <c r="C142" s="545"/>
      <c r="D142" s="545"/>
      <c r="E142" s="31"/>
      <c r="F142" s="548"/>
      <c r="G142" s="548"/>
    </row>
    <row r="143" spans="1:7" s="26" customFormat="1" ht="25.5" x14ac:dyDescent="0.2">
      <c r="A143" s="331" t="s">
        <v>0</v>
      </c>
      <c r="B143" s="332" t="s">
        <v>9</v>
      </c>
      <c r="C143" s="331" t="s">
        <v>10</v>
      </c>
      <c r="D143" s="333" t="s">
        <v>11</v>
      </c>
      <c r="E143" s="31"/>
      <c r="F143" s="551"/>
      <c r="G143" s="550"/>
    </row>
    <row r="144" spans="1:7" s="28" customFormat="1" x14ac:dyDescent="0.2">
      <c r="A144" s="359">
        <v>1</v>
      </c>
      <c r="B144" s="355" t="s">
        <v>368</v>
      </c>
      <c r="C144" s="356">
        <v>2020</v>
      </c>
      <c r="D144" s="357">
        <v>295</v>
      </c>
      <c r="E144" s="223"/>
    </row>
    <row r="145" spans="1:5" s="28" customFormat="1" x14ac:dyDescent="0.2">
      <c r="A145" s="359">
        <v>2</v>
      </c>
      <c r="B145" s="355" t="s">
        <v>369</v>
      </c>
      <c r="C145" s="356">
        <v>2020</v>
      </c>
      <c r="D145" s="357">
        <v>978.8</v>
      </c>
      <c r="E145" s="223"/>
    </row>
    <row r="146" spans="1:5" s="28" customFormat="1" x14ac:dyDescent="0.2">
      <c r="A146" s="359">
        <v>3</v>
      </c>
      <c r="B146" s="355" t="s">
        <v>370</v>
      </c>
      <c r="C146" s="356">
        <v>2020</v>
      </c>
      <c r="D146" s="357">
        <v>929</v>
      </c>
      <c r="E146" s="223"/>
    </row>
    <row r="147" spans="1:5" s="28" customFormat="1" x14ac:dyDescent="0.2">
      <c r="A147" s="359">
        <v>4</v>
      </c>
      <c r="B147" s="355" t="s">
        <v>371</v>
      </c>
      <c r="C147" s="356">
        <v>2020</v>
      </c>
      <c r="D147" s="357">
        <v>3970</v>
      </c>
      <c r="E147" s="223"/>
    </row>
    <row r="148" spans="1:5" s="28" customFormat="1" x14ac:dyDescent="0.2">
      <c r="A148" s="359">
        <v>5</v>
      </c>
      <c r="B148" s="355" t="s">
        <v>372</v>
      </c>
      <c r="C148" s="356">
        <v>2020</v>
      </c>
      <c r="D148" s="357">
        <v>9998</v>
      </c>
      <c r="E148" s="223"/>
    </row>
    <row r="149" spans="1:5" s="28" customFormat="1" x14ac:dyDescent="0.2">
      <c r="A149" s="359">
        <v>6</v>
      </c>
      <c r="B149" s="355" t="s">
        <v>373</v>
      </c>
      <c r="C149" s="356">
        <v>2020</v>
      </c>
      <c r="D149" s="357">
        <v>1347</v>
      </c>
      <c r="E149" s="223"/>
    </row>
    <row r="150" spans="1:5" s="28" customFormat="1" x14ac:dyDescent="0.2">
      <c r="A150" s="359">
        <v>7</v>
      </c>
      <c r="B150" s="355" t="s">
        <v>374</v>
      </c>
      <c r="C150" s="356">
        <v>2020</v>
      </c>
      <c r="D150" s="357">
        <v>2250</v>
      </c>
      <c r="E150" s="223"/>
    </row>
    <row r="151" spans="1:5" s="28" customFormat="1" x14ac:dyDescent="0.2">
      <c r="A151" s="359">
        <v>8</v>
      </c>
      <c r="B151" s="355" t="s">
        <v>375</v>
      </c>
      <c r="C151" s="356">
        <v>2020</v>
      </c>
      <c r="D151" s="357">
        <v>1253.4000000000001</v>
      </c>
      <c r="E151" s="223"/>
    </row>
    <row r="152" spans="1:5" s="28" customFormat="1" x14ac:dyDescent="0.2">
      <c r="A152" s="359">
        <v>9</v>
      </c>
      <c r="B152" s="355" t="s">
        <v>376</v>
      </c>
      <c r="C152" s="356">
        <v>2020</v>
      </c>
      <c r="D152" s="357">
        <v>2506.86</v>
      </c>
      <c r="E152" s="223"/>
    </row>
    <row r="153" spans="1:5" s="28" customFormat="1" x14ac:dyDescent="0.2">
      <c r="A153" s="359">
        <v>10</v>
      </c>
      <c r="B153" s="355" t="s">
        <v>377</v>
      </c>
      <c r="C153" s="356">
        <v>2020</v>
      </c>
      <c r="D153" s="357">
        <v>3061.14</v>
      </c>
      <c r="E153" s="223"/>
    </row>
    <row r="154" spans="1:5" s="28" customFormat="1" x14ac:dyDescent="0.2">
      <c r="A154" s="359">
        <v>11</v>
      </c>
      <c r="B154" s="355" t="s">
        <v>378</v>
      </c>
      <c r="C154" s="356">
        <v>2020</v>
      </c>
      <c r="D154" s="357">
        <v>10086</v>
      </c>
      <c r="E154" s="223"/>
    </row>
    <row r="155" spans="1:5" s="28" customFormat="1" x14ac:dyDescent="0.2">
      <c r="A155" s="359">
        <v>12</v>
      </c>
      <c r="B155" s="355" t="s">
        <v>378</v>
      </c>
      <c r="C155" s="356">
        <v>2020</v>
      </c>
      <c r="D155" s="357">
        <v>10209</v>
      </c>
      <c r="E155" s="223"/>
    </row>
    <row r="156" spans="1:5" s="28" customFormat="1" x14ac:dyDescent="0.2">
      <c r="A156" s="359">
        <v>13</v>
      </c>
      <c r="B156" s="360" t="s">
        <v>378</v>
      </c>
      <c r="C156" s="361">
        <v>2021</v>
      </c>
      <c r="D156" s="362">
        <v>10209</v>
      </c>
      <c r="E156" s="223"/>
    </row>
    <row r="157" spans="1:5" s="28" customFormat="1" x14ac:dyDescent="0.2">
      <c r="A157" s="359">
        <v>14</v>
      </c>
      <c r="B157" s="360" t="s">
        <v>379</v>
      </c>
      <c r="C157" s="361">
        <v>2021</v>
      </c>
      <c r="D157" s="362">
        <v>2699</v>
      </c>
      <c r="E157" s="223"/>
    </row>
    <row r="158" spans="1:5" s="28" customFormat="1" x14ac:dyDescent="0.2">
      <c r="A158" s="359">
        <v>15</v>
      </c>
      <c r="B158" s="360" t="s">
        <v>380</v>
      </c>
      <c r="C158" s="361">
        <v>2021</v>
      </c>
      <c r="D158" s="362">
        <v>23001</v>
      </c>
      <c r="E158" s="223"/>
    </row>
    <row r="159" spans="1:5" s="28" customFormat="1" x14ac:dyDescent="0.2">
      <c r="A159" s="359">
        <v>16</v>
      </c>
      <c r="B159" s="360" t="s">
        <v>381</v>
      </c>
      <c r="C159" s="361">
        <v>2021</v>
      </c>
      <c r="D159" s="362">
        <v>299.8</v>
      </c>
      <c r="E159" s="223"/>
    </row>
    <row r="160" spans="1:5" s="28" customFormat="1" x14ac:dyDescent="0.2">
      <c r="A160" s="359">
        <v>17</v>
      </c>
      <c r="B160" s="360" t="s">
        <v>382</v>
      </c>
      <c r="C160" s="361">
        <v>2021</v>
      </c>
      <c r="D160" s="362">
        <v>549</v>
      </c>
      <c r="E160" s="223"/>
    </row>
    <row r="161" spans="1:5" s="28" customFormat="1" x14ac:dyDescent="0.2">
      <c r="A161" s="359">
        <v>18</v>
      </c>
      <c r="B161" s="360" t="s">
        <v>383</v>
      </c>
      <c r="C161" s="361">
        <v>2021</v>
      </c>
      <c r="D161" s="362">
        <v>14584.11</v>
      </c>
      <c r="E161" s="223"/>
    </row>
    <row r="162" spans="1:5" s="28" customFormat="1" x14ac:dyDescent="0.2">
      <c r="A162" s="359">
        <v>19</v>
      </c>
      <c r="B162" s="360" t="s">
        <v>384</v>
      </c>
      <c r="C162" s="361">
        <v>2021</v>
      </c>
      <c r="D162" s="362">
        <v>3207</v>
      </c>
      <c r="E162" s="223"/>
    </row>
    <row r="163" spans="1:5" s="28" customFormat="1" x14ac:dyDescent="0.2">
      <c r="A163" s="359">
        <v>20</v>
      </c>
      <c r="B163" s="360" t="s">
        <v>385</v>
      </c>
      <c r="C163" s="361">
        <v>2021</v>
      </c>
      <c r="D163" s="362">
        <v>5798</v>
      </c>
      <c r="E163" s="223"/>
    </row>
    <row r="164" spans="1:5" s="28" customFormat="1" x14ac:dyDescent="0.2">
      <c r="A164" s="359">
        <v>21</v>
      </c>
      <c r="B164" s="360" t="s">
        <v>386</v>
      </c>
      <c r="C164" s="361">
        <v>2021</v>
      </c>
      <c r="D164" s="362">
        <v>699.99</v>
      </c>
      <c r="E164" s="223"/>
    </row>
    <row r="165" spans="1:5" s="28" customFormat="1" x14ac:dyDescent="0.2">
      <c r="A165" s="359">
        <v>22</v>
      </c>
      <c r="B165" s="360" t="s">
        <v>379</v>
      </c>
      <c r="C165" s="361">
        <v>2021</v>
      </c>
      <c r="D165" s="362">
        <v>4398</v>
      </c>
      <c r="E165" s="223"/>
    </row>
    <row r="166" spans="1:5" s="28" customFormat="1" x14ac:dyDescent="0.2">
      <c r="A166" s="359">
        <v>23</v>
      </c>
      <c r="B166" s="360" t="s">
        <v>387</v>
      </c>
      <c r="C166" s="361">
        <v>2022</v>
      </c>
      <c r="D166" s="362">
        <v>1069.24</v>
      </c>
      <c r="E166" s="223"/>
    </row>
    <row r="167" spans="1:5" s="28" customFormat="1" x14ac:dyDescent="0.2">
      <c r="A167" s="359">
        <v>24</v>
      </c>
      <c r="B167" s="360" t="s">
        <v>387</v>
      </c>
      <c r="C167" s="361">
        <v>2022</v>
      </c>
      <c r="D167" s="362">
        <v>1069.25</v>
      </c>
      <c r="E167" s="223"/>
    </row>
    <row r="168" spans="1:5" s="28" customFormat="1" x14ac:dyDescent="0.2">
      <c r="A168" s="359">
        <v>25</v>
      </c>
      <c r="B168" s="360" t="s">
        <v>388</v>
      </c>
      <c r="C168" s="361">
        <v>2022</v>
      </c>
      <c r="D168" s="362">
        <v>1512.63</v>
      </c>
      <c r="E168" s="223"/>
    </row>
    <row r="169" spans="1:5" s="28" customFormat="1" x14ac:dyDescent="0.2">
      <c r="A169" s="359">
        <v>26</v>
      </c>
      <c r="B169" s="360" t="s">
        <v>389</v>
      </c>
      <c r="C169" s="361">
        <v>2022</v>
      </c>
      <c r="D169" s="362">
        <v>629.66999999999996</v>
      </c>
      <c r="E169" s="223"/>
    </row>
    <row r="170" spans="1:5" s="28" customFormat="1" x14ac:dyDescent="0.2">
      <c r="A170" s="359">
        <v>27</v>
      </c>
      <c r="B170" s="360" t="s">
        <v>389</v>
      </c>
      <c r="C170" s="361">
        <v>2022</v>
      </c>
      <c r="D170" s="362">
        <v>629.66</v>
      </c>
      <c r="E170" s="223"/>
    </row>
    <row r="171" spans="1:5" s="28" customFormat="1" x14ac:dyDescent="0.2">
      <c r="A171" s="359">
        <v>28</v>
      </c>
      <c r="B171" s="360" t="s">
        <v>390</v>
      </c>
      <c r="C171" s="361">
        <v>2022</v>
      </c>
      <c r="D171" s="362">
        <v>8096</v>
      </c>
      <c r="E171" s="223"/>
    </row>
    <row r="172" spans="1:5" s="28" customFormat="1" x14ac:dyDescent="0.2">
      <c r="A172" s="359">
        <v>29</v>
      </c>
      <c r="B172" s="360" t="s">
        <v>391</v>
      </c>
      <c r="C172" s="361">
        <v>2022</v>
      </c>
      <c r="D172" s="362">
        <v>3076</v>
      </c>
      <c r="E172" s="223"/>
    </row>
    <row r="173" spans="1:5" s="28" customFormat="1" x14ac:dyDescent="0.2">
      <c r="A173" s="359">
        <v>30</v>
      </c>
      <c r="B173" s="360" t="s">
        <v>392</v>
      </c>
      <c r="C173" s="361">
        <v>2022</v>
      </c>
      <c r="D173" s="362">
        <v>709.98</v>
      </c>
      <c r="E173" s="223"/>
    </row>
    <row r="174" spans="1:5" s="28" customFormat="1" x14ac:dyDescent="0.2">
      <c r="A174" s="359">
        <v>31</v>
      </c>
      <c r="B174" s="360" t="s">
        <v>393</v>
      </c>
      <c r="C174" s="361">
        <v>2022</v>
      </c>
      <c r="D174" s="362">
        <v>7840</v>
      </c>
      <c r="E174" s="223"/>
    </row>
    <row r="175" spans="1:5" s="28" customFormat="1" x14ac:dyDescent="0.2">
      <c r="A175" s="359">
        <v>32</v>
      </c>
      <c r="B175" s="360" t="s">
        <v>394</v>
      </c>
      <c r="C175" s="361">
        <v>2023</v>
      </c>
      <c r="D175" s="362">
        <v>14760</v>
      </c>
      <c r="E175" s="223"/>
    </row>
    <row r="176" spans="1:5" s="28" customFormat="1" x14ac:dyDescent="0.2">
      <c r="A176" s="359">
        <v>33</v>
      </c>
      <c r="B176" s="360" t="s">
        <v>395</v>
      </c>
      <c r="C176" s="361">
        <v>2023</v>
      </c>
      <c r="D176" s="362">
        <v>15744</v>
      </c>
      <c r="E176" s="223"/>
    </row>
    <row r="177" spans="1:5" s="28" customFormat="1" x14ac:dyDescent="0.2">
      <c r="A177" s="359">
        <v>34</v>
      </c>
      <c r="B177" s="360" t="s">
        <v>396</v>
      </c>
      <c r="C177" s="361">
        <v>2023</v>
      </c>
      <c r="D177" s="362">
        <v>8713.32</v>
      </c>
      <c r="E177" s="224"/>
    </row>
    <row r="178" spans="1:5" s="28" customFormat="1" x14ac:dyDescent="0.2">
      <c r="A178" s="359">
        <v>35</v>
      </c>
      <c r="B178" s="360" t="s">
        <v>397</v>
      </c>
      <c r="C178" s="361">
        <v>2023</v>
      </c>
      <c r="D178" s="362">
        <v>10797</v>
      </c>
      <c r="E178" s="224"/>
    </row>
    <row r="179" spans="1:5" s="28" customFormat="1" x14ac:dyDescent="0.2">
      <c r="A179" s="359">
        <v>36</v>
      </c>
      <c r="B179" s="360" t="s">
        <v>398</v>
      </c>
      <c r="C179" s="361">
        <v>2023</v>
      </c>
      <c r="D179" s="362">
        <v>1587</v>
      </c>
      <c r="E179" s="224"/>
    </row>
    <row r="180" spans="1:5" s="28" customFormat="1" x14ac:dyDescent="0.2">
      <c r="A180" s="359">
        <v>37</v>
      </c>
      <c r="B180" s="360" t="s">
        <v>399</v>
      </c>
      <c r="C180" s="361">
        <v>2023</v>
      </c>
      <c r="D180" s="362">
        <v>2010</v>
      </c>
      <c r="E180" s="224"/>
    </row>
    <row r="181" spans="1:5" s="28" customFormat="1" x14ac:dyDescent="0.2">
      <c r="A181" s="359">
        <v>38</v>
      </c>
      <c r="B181" s="360" t="s">
        <v>400</v>
      </c>
      <c r="C181" s="361">
        <v>2023</v>
      </c>
      <c r="D181" s="362">
        <v>1796</v>
      </c>
      <c r="E181" s="224"/>
    </row>
    <row r="182" spans="1:5" s="28" customFormat="1" x14ac:dyDescent="0.2">
      <c r="A182" s="359">
        <v>39</v>
      </c>
      <c r="B182" s="360" t="s">
        <v>401</v>
      </c>
      <c r="C182" s="361">
        <v>2024</v>
      </c>
      <c r="D182" s="362">
        <v>8050.35</v>
      </c>
      <c r="E182" s="224"/>
    </row>
    <row r="183" spans="1:5" s="26" customFormat="1" x14ac:dyDescent="0.2">
      <c r="A183" s="544" t="s">
        <v>8</v>
      </c>
      <c r="B183" s="544"/>
      <c r="C183" s="544"/>
      <c r="D183" s="339">
        <f>SUM(D144:D182)</f>
        <v>200419.20000000004</v>
      </c>
      <c r="E183" s="31"/>
    </row>
    <row r="184" spans="1:5" s="26" customFormat="1" x14ac:dyDescent="0.2">
      <c r="A184" s="545" t="s">
        <v>315</v>
      </c>
      <c r="B184" s="545"/>
      <c r="C184" s="545"/>
      <c r="D184" s="545"/>
      <c r="E184" s="31"/>
    </row>
    <row r="185" spans="1:5" s="26" customFormat="1" ht="25.5" x14ac:dyDescent="0.2">
      <c r="A185" s="331" t="s">
        <v>0</v>
      </c>
      <c r="B185" s="332" t="s">
        <v>12</v>
      </c>
      <c r="C185" s="331" t="s">
        <v>10</v>
      </c>
      <c r="D185" s="333" t="s">
        <v>11</v>
      </c>
      <c r="E185" s="31"/>
    </row>
    <row r="186" spans="1:5" s="28" customFormat="1" x14ac:dyDescent="0.2">
      <c r="A186" s="359">
        <v>1</v>
      </c>
      <c r="B186" s="363" t="s">
        <v>402</v>
      </c>
      <c r="C186" s="361">
        <v>2020</v>
      </c>
      <c r="D186" s="364">
        <v>12897</v>
      </c>
      <c r="E186" s="224"/>
    </row>
    <row r="187" spans="1:5" s="28" customFormat="1" x14ac:dyDescent="0.2">
      <c r="A187" s="359">
        <v>2</v>
      </c>
      <c r="B187" s="363" t="s">
        <v>403</v>
      </c>
      <c r="C187" s="361">
        <v>2020</v>
      </c>
      <c r="D187" s="364">
        <v>6300</v>
      </c>
      <c r="E187" s="224"/>
    </row>
    <row r="188" spans="1:5" s="28" customFormat="1" x14ac:dyDescent="0.2">
      <c r="A188" s="365">
        <v>3</v>
      </c>
      <c r="B188" s="363" t="s">
        <v>404</v>
      </c>
      <c r="C188" s="361">
        <v>2022</v>
      </c>
      <c r="D188" s="364">
        <v>4999</v>
      </c>
      <c r="E188" s="224"/>
    </row>
    <row r="189" spans="1:5" s="26" customFormat="1" x14ac:dyDescent="0.2">
      <c r="A189" s="544" t="s">
        <v>8</v>
      </c>
      <c r="B189" s="544"/>
      <c r="C189" s="544"/>
      <c r="D189" s="339">
        <f>SUM(D186:D188)</f>
        <v>24196</v>
      </c>
      <c r="E189" s="223"/>
    </row>
    <row r="190" spans="1:5" s="26" customFormat="1" x14ac:dyDescent="0.2">
      <c r="A190" s="545" t="s">
        <v>313</v>
      </c>
      <c r="B190" s="545"/>
      <c r="C190" s="545"/>
      <c r="D190" s="545"/>
      <c r="E190" s="223"/>
    </row>
    <row r="191" spans="1:5" s="26" customFormat="1" ht="25.5" x14ac:dyDescent="0.2">
      <c r="A191" s="331" t="s">
        <v>0</v>
      </c>
      <c r="B191" s="332" t="s">
        <v>971</v>
      </c>
      <c r="C191" s="331" t="s">
        <v>10</v>
      </c>
      <c r="D191" s="333" t="s">
        <v>11</v>
      </c>
      <c r="E191" s="223"/>
    </row>
    <row r="192" spans="1:5" s="26" customFormat="1" x14ac:dyDescent="0.2">
      <c r="A192" s="347">
        <v>1</v>
      </c>
      <c r="B192" s="348" t="s">
        <v>405</v>
      </c>
      <c r="C192" s="349">
        <v>2022</v>
      </c>
      <c r="D192" s="350">
        <v>4509.4799999999996</v>
      </c>
      <c r="E192" s="223"/>
    </row>
    <row r="193" spans="1:7" s="26" customFormat="1" x14ac:dyDescent="0.2">
      <c r="A193" s="544" t="s">
        <v>8</v>
      </c>
      <c r="B193" s="544"/>
      <c r="C193" s="544"/>
      <c r="D193" s="339">
        <f>SUM(D192)</f>
        <v>4509.4799999999996</v>
      </c>
      <c r="E193" s="223"/>
    </row>
    <row r="194" spans="1:7" s="38" customFormat="1" x14ac:dyDescent="0.2">
      <c r="A194" s="547" t="s">
        <v>140</v>
      </c>
      <c r="B194" s="547"/>
      <c r="C194" s="547"/>
      <c r="D194" s="547"/>
      <c r="E194" s="223"/>
    </row>
    <row r="195" spans="1:7" s="26" customFormat="1" ht="15" x14ac:dyDescent="0.25">
      <c r="A195" s="545" t="s">
        <v>311</v>
      </c>
      <c r="B195" s="545"/>
      <c r="C195" s="545"/>
      <c r="D195" s="545"/>
      <c r="E195" s="223"/>
      <c r="F195" s="548"/>
      <c r="G195" s="548"/>
    </row>
    <row r="196" spans="1:7" s="26" customFormat="1" ht="26.25" customHeight="1" x14ac:dyDescent="0.2">
      <c r="A196" s="331" t="s">
        <v>0</v>
      </c>
      <c r="B196" s="332" t="s">
        <v>9</v>
      </c>
      <c r="C196" s="331" t="s">
        <v>10</v>
      </c>
      <c r="D196" s="333" t="s">
        <v>11</v>
      </c>
      <c r="E196" s="223"/>
      <c r="F196" s="554"/>
      <c r="G196" s="554"/>
    </row>
    <row r="197" spans="1:7" s="29" customFormat="1" x14ac:dyDescent="0.2">
      <c r="A197" s="347">
        <v>1</v>
      </c>
      <c r="B197" s="366" t="s">
        <v>428</v>
      </c>
      <c r="C197" s="367">
        <v>2020</v>
      </c>
      <c r="D197" s="362">
        <v>3393.6</v>
      </c>
      <c r="E197" s="223"/>
    </row>
    <row r="198" spans="1:7" s="29" customFormat="1" x14ac:dyDescent="0.2">
      <c r="A198" s="347">
        <v>2</v>
      </c>
      <c r="B198" s="368" t="s">
        <v>429</v>
      </c>
      <c r="C198" s="367">
        <v>2020</v>
      </c>
      <c r="D198" s="362">
        <v>11266.9</v>
      </c>
      <c r="E198" s="223"/>
    </row>
    <row r="199" spans="1:7" s="29" customFormat="1" x14ac:dyDescent="0.2">
      <c r="A199" s="347">
        <v>3</v>
      </c>
      <c r="B199" s="368" t="s">
        <v>430</v>
      </c>
      <c r="C199" s="369">
        <v>2020</v>
      </c>
      <c r="D199" s="370">
        <v>19906.400000000001</v>
      </c>
      <c r="E199" s="223"/>
    </row>
    <row r="200" spans="1:7" s="29" customFormat="1" x14ac:dyDescent="0.2">
      <c r="A200" s="347">
        <v>4</v>
      </c>
      <c r="B200" s="363" t="s">
        <v>431</v>
      </c>
      <c r="C200" s="369">
        <v>2021</v>
      </c>
      <c r="D200" s="370">
        <v>4398</v>
      </c>
      <c r="E200" s="223"/>
    </row>
    <row r="201" spans="1:7" s="29" customFormat="1" x14ac:dyDescent="0.2">
      <c r="A201" s="347">
        <v>5</v>
      </c>
      <c r="B201" s="363" t="s">
        <v>432</v>
      </c>
      <c r="C201" s="369">
        <v>2021</v>
      </c>
      <c r="D201" s="362">
        <v>3800</v>
      </c>
      <c r="E201" s="225"/>
    </row>
    <row r="202" spans="1:7" s="29" customFormat="1" x14ac:dyDescent="0.2">
      <c r="A202" s="347">
        <v>6</v>
      </c>
      <c r="B202" s="363" t="s">
        <v>433</v>
      </c>
      <c r="C202" s="369">
        <v>2021</v>
      </c>
      <c r="D202" s="362">
        <v>563.5</v>
      </c>
      <c r="E202" s="225"/>
    </row>
    <row r="203" spans="1:7" s="29" customFormat="1" ht="25.5" x14ac:dyDescent="0.2">
      <c r="A203" s="347">
        <v>7</v>
      </c>
      <c r="B203" s="314" t="s">
        <v>434</v>
      </c>
      <c r="C203" s="371">
        <v>2021</v>
      </c>
      <c r="D203" s="372">
        <v>4400</v>
      </c>
      <c r="E203" s="225"/>
    </row>
    <row r="204" spans="1:7" s="29" customFormat="1" x14ac:dyDescent="0.2">
      <c r="A204" s="347">
        <v>8</v>
      </c>
      <c r="B204" s="314" t="s">
        <v>435</v>
      </c>
      <c r="C204" s="371">
        <v>2021</v>
      </c>
      <c r="D204" s="372">
        <v>3238</v>
      </c>
      <c r="E204" s="225"/>
    </row>
    <row r="205" spans="1:7" s="29" customFormat="1" ht="25.5" x14ac:dyDescent="0.2">
      <c r="A205" s="347">
        <v>9</v>
      </c>
      <c r="B205" s="314" t="s">
        <v>436</v>
      </c>
      <c r="C205" s="371">
        <v>2022</v>
      </c>
      <c r="D205" s="372">
        <v>15556.1</v>
      </c>
      <c r="E205" s="225"/>
    </row>
    <row r="206" spans="1:7" s="29" customFormat="1" x14ac:dyDescent="0.2">
      <c r="A206" s="347">
        <v>10</v>
      </c>
      <c r="B206" s="314" t="s">
        <v>437</v>
      </c>
      <c r="C206" s="371">
        <v>2022</v>
      </c>
      <c r="D206" s="372">
        <v>682.11</v>
      </c>
      <c r="E206" s="225"/>
    </row>
    <row r="207" spans="1:7" s="29" customFormat="1" x14ac:dyDescent="0.2">
      <c r="A207" s="347">
        <v>11</v>
      </c>
      <c r="B207" s="314" t="s">
        <v>438</v>
      </c>
      <c r="C207" s="371">
        <v>2022</v>
      </c>
      <c r="D207" s="372">
        <v>25641</v>
      </c>
      <c r="E207" s="225"/>
    </row>
    <row r="208" spans="1:7" s="29" customFormat="1" x14ac:dyDescent="0.2">
      <c r="A208" s="347">
        <v>12</v>
      </c>
      <c r="B208" s="314" t="s">
        <v>439</v>
      </c>
      <c r="C208" s="371">
        <v>2022</v>
      </c>
      <c r="D208" s="372">
        <v>24720</v>
      </c>
      <c r="E208" s="225"/>
    </row>
    <row r="209" spans="1:5" s="29" customFormat="1" x14ac:dyDescent="0.2">
      <c r="A209" s="347">
        <v>13</v>
      </c>
      <c r="B209" s="314" t="s">
        <v>440</v>
      </c>
      <c r="C209" s="371">
        <v>2022</v>
      </c>
      <c r="D209" s="372">
        <v>2645</v>
      </c>
      <c r="E209" s="225"/>
    </row>
    <row r="210" spans="1:5" s="29" customFormat="1" x14ac:dyDescent="0.2">
      <c r="A210" s="347">
        <v>14</v>
      </c>
      <c r="B210" s="314" t="s">
        <v>441</v>
      </c>
      <c r="C210" s="371">
        <v>2023</v>
      </c>
      <c r="D210" s="372">
        <v>6426.75</v>
      </c>
      <c r="E210" s="225"/>
    </row>
    <row r="211" spans="1:5" s="29" customFormat="1" x14ac:dyDescent="0.2">
      <c r="A211" s="347">
        <v>15</v>
      </c>
      <c r="B211" s="314" t="s">
        <v>442</v>
      </c>
      <c r="C211" s="371">
        <v>2023</v>
      </c>
      <c r="D211" s="372">
        <v>6800</v>
      </c>
      <c r="E211" s="225"/>
    </row>
    <row r="212" spans="1:5" s="29" customFormat="1" x14ac:dyDescent="0.2">
      <c r="A212" s="347">
        <v>16</v>
      </c>
      <c r="B212" s="314" t="s">
        <v>443</v>
      </c>
      <c r="C212" s="371">
        <v>2023</v>
      </c>
      <c r="D212" s="372">
        <v>749</v>
      </c>
      <c r="E212" s="225"/>
    </row>
    <row r="213" spans="1:5" s="29" customFormat="1" x14ac:dyDescent="0.2">
      <c r="A213" s="347">
        <v>17</v>
      </c>
      <c r="B213" s="314" t="s">
        <v>444</v>
      </c>
      <c r="C213" s="371">
        <v>2024</v>
      </c>
      <c r="D213" s="372">
        <v>7503</v>
      </c>
      <c r="E213" s="225"/>
    </row>
    <row r="214" spans="1:5" s="26" customFormat="1" x14ac:dyDescent="0.2">
      <c r="A214" s="544" t="s">
        <v>8</v>
      </c>
      <c r="B214" s="544"/>
      <c r="C214" s="544"/>
      <c r="D214" s="339">
        <f>SUM(D197:D213)</f>
        <v>141689.35999999999</v>
      </c>
      <c r="E214" s="223"/>
    </row>
    <row r="215" spans="1:5" s="26" customFormat="1" x14ac:dyDescent="0.2">
      <c r="A215" s="545" t="s">
        <v>312</v>
      </c>
      <c r="B215" s="545"/>
      <c r="C215" s="545"/>
      <c r="D215" s="545"/>
      <c r="E215" s="223"/>
    </row>
    <row r="216" spans="1:5" s="26" customFormat="1" ht="25.5" x14ac:dyDescent="0.2">
      <c r="A216" s="331" t="s">
        <v>0</v>
      </c>
      <c r="B216" s="332" t="s">
        <v>12</v>
      </c>
      <c r="C216" s="331" t="s">
        <v>10</v>
      </c>
      <c r="D216" s="333" t="s">
        <v>11</v>
      </c>
      <c r="E216" s="223"/>
    </row>
    <row r="217" spans="1:5" s="30" customFormat="1" x14ac:dyDescent="0.2">
      <c r="A217" s="334">
        <v>1</v>
      </c>
      <c r="B217" s="368" t="s">
        <v>445</v>
      </c>
      <c r="C217" s="367">
        <v>2020</v>
      </c>
      <c r="D217" s="362">
        <v>15000</v>
      </c>
      <c r="E217" s="223" t="s">
        <v>446</v>
      </c>
    </row>
    <row r="218" spans="1:5" s="29" customFormat="1" x14ac:dyDescent="0.2">
      <c r="A218" s="334">
        <v>2</v>
      </c>
      <c r="B218" s="368" t="s">
        <v>447</v>
      </c>
      <c r="C218" s="367">
        <v>2020</v>
      </c>
      <c r="D218" s="362">
        <v>17500</v>
      </c>
      <c r="E218" s="223"/>
    </row>
    <row r="219" spans="1:5" s="29" customFormat="1" ht="25.5" x14ac:dyDescent="0.2">
      <c r="A219" s="334">
        <v>3</v>
      </c>
      <c r="B219" s="363" t="s">
        <v>448</v>
      </c>
      <c r="C219" s="367">
        <v>2021</v>
      </c>
      <c r="D219" s="362">
        <v>20000</v>
      </c>
      <c r="E219" s="223"/>
    </row>
    <row r="220" spans="1:5" s="29" customFormat="1" x14ac:dyDescent="0.2">
      <c r="A220" s="334">
        <v>4</v>
      </c>
      <c r="B220" s="314" t="s">
        <v>449</v>
      </c>
      <c r="C220" s="373">
        <v>2021</v>
      </c>
      <c r="D220" s="372">
        <v>2899</v>
      </c>
      <c r="E220" s="223"/>
    </row>
    <row r="221" spans="1:5" s="29" customFormat="1" x14ac:dyDescent="0.2">
      <c r="A221" s="334">
        <v>5</v>
      </c>
      <c r="B221" s="314" t="s">
        <v>450</v>
      </c>
      <c r="C221" s="373">
        <v>2021</v>
      </c>
      <c r="D221" s="372">
        <v>5498</v>
      </c>
      <c r="E221" s="223"/>
    </row>
    <row r="222" spans="1:5" s="29" customFormat="1" x14ac:dyDescent="0.2">
      <c r="A222" s="334">
        <v>6</v>
      </c>
      <c r="B222" s="314" t="s">
        <v>451</v>
      </c>
      <c r="C222" s="373">
        <v>2022</v>
      </c>
      <c r="D222" s="372">
        <v>8997</v>
      </c>
      <c r="E222" s="223"/>
    </row>
    <row r="223" spans="1:5" s="29" customFormat="1" x14ac:dyDescent="0.2">
      <c r="A223" s="334">
        <v>7</v>
      </c>
      <c r="B223" s="314" t="s">
        <v>452</v>
      </c>
      <c r="C223" s="373">
        <v>2022</v>
      </c>
      <c r="D223" s="372">
        <v>998</v>
      </c>
      <c r="E223" s="223"/>
    </row>
    <row r="224" spans="1:5" s="29" customFormat="1" x14ac:dyDescent="0.2">
      <c r="A224" s="334">
        <v>8</v>
      </c>
      <c r="B224" s="314" t="s">
        <v>453</v>
      </c>
      <c r="C224" s="373">
        <v>2022</v>
      </c>
      <c r="D224" s="372">
        <v>2999</v>
      </c>
      <c r="E224" s="223"/>
    </row>
    <row r="225" spans="1:7" s="29" customFormat="1" x14ac:dyDescent="0.2">
      <c r="A225" s="334">
        <v>9</v>
      </c>
      <c r="B225" s="314" t="s">
        <v>454</v>
      </c>
      <c r="C225" s="373">
        <v>2022</v>
      </c>
      <c r="D225" s="372">
        <v>7797</v>
      </c>
      <c r="E225" s="223"/>
    </row>
    <row r="226" spans="1:7" s="29" customFormat="1" x14ac:dyDescent="0.2">
      <c r="A226" s="334">
        <v>10</v>
      </c>
      <c r="B226" s="314" t="s">
        <v>455</v>
      </c>
      <c r="C226" s="373">
        <v>2023</v>
      </c>
      <c r="D226" s="372">
        <v>699</v>
      </c>
      <c r="E226" s="223"/>
    </row>
    <row r="227" spans="1:7" s="29" customFormat="1" x14ac:dyDescent="0.2">
      <c r="A227" s="334">
        <v>11</v>
      </c>
      <c r="B227" s="314" t="s">
        <v>456</v>
      </c>
      <c r="C227" s="373">
        <v>2023</v>
      </c>
      <c r="D227" s="372">
        <v>4997.26</v>
      </c>
      <c r="E227" s="223"/>
    </row>
    <row r="228" spans="1:7" s="29" customFormat="1" x14ac:dyDescent="0.2">
      <c r="A228" s="334">
        <v>12</v>
      </c>
      <c r="B228" s="314" t="s">
        <v>457</v>
      </c>
      <c r="C228" s="373">
        <v>2023</v>
      </c>
      <c r="D228" s="372">
        <v>2949</v>
      </c>
      <c r="E228" s="223"/>
    </row>
    <row r="229" spans="1:7" s="29" customFormat="1" x14ac:dyDescent="0.2">
      <c r="A229" s="334">
        <v>13</v>
      </c>
      <c r="B229" s="314" t="s">
        <v>458</v>
      </c>
      <c r="C229" s="373">
        <v>2023</v>
      </c>
      <c r="D229" s="372">
        <v>958</v>
      </c>
      <c r="E229" s="223"/>
    </row>
    <row r="230" spans="1:7" s="29" customFormat="1" x14ac:dyDescent="0.2">
      <c r="A230" s="334">
        <v>14</v>
      </c>
      <c r="B230" s="314" t="s">
        <v>459</v>
      </c>
      <c r="C230" s="373">
        <v>2023</v>
      </c>
      <c r="D230" s="372">
        <v>2749</v>
      </c>
      <c r="E230" s="223"/>
    </row>
    <row r="231" spans="1:7" s="26" customFormat="1" x14ac:dyDescent="0.2">
      <c r="A231" s="544" t="s">
        <v>8</v>
      </c>
      <c r="B231" s="544"/>
      <c r="C231" s="544"/>
      <c r="D231" s="339">
        <f>SUM(D217:D230)</f>
        <v>94040.26</v>
      </c>
      <c r="E231" s="223"/>
    </row>
    <row r="232" spans="1:7" s="38" customFormat="1" x14ac:dyDescent="0.2">
      <c r="A232" s="547" t="s">
        <v>151</v>
      </c>
      <c r="B232" s="547"/>
      <c r="C232" s="547"/>
      <c r="D232" s="547"/>
      <c r="E232" s="223"/>
    </row>
    <row r="233" spans="1:7" s="26" customFormat="1" x14ac:dyDescent="0.2">
      <c r="A233" s="545" t="s">
        <v>311</v>
      </c>
      <c r="B233" s="545"/>
      <c r="C233" s="545"/>
      <c r="D233" s="545"/>
      <c r="E233" s="223"/>
      <c r="F233" s="555"/>
      <c r="G233" s="555"/>
    </row>
    <row r="234" spans="1:7" s="26" customFormat="1" ht="25.5" x14ac:dyDescent="0.2">
      <c r="A234" s="331" t="s">
        <v>0</v>
      </c>
      <c r="B234" s="332" t="s">
        <v>9</v>
      </c>
      <c r="C234" s="331" t="s">
        <v>10</v>
      </c>
      <c r="D234" s="333" t="s">
        <v>11</v>
      </c>
      <c r="E234" s="223"/>
    </row>
    <row r="235" spans="1:7" s="26" customFormat="1" x14ac:dyDescent="0.2">
      <c r="A235" s="347">
        <v>1</v>
      </c>
      <c r="B235" s="351" t="s">
        <v>499</v>
      </c>
      <c r="C235" s="334">
        <v>2020</v>
      </c>
      <c r="D235" s="352">
        <v>1978.99</v>
      </c>
      <c r="E235" s="223"/>
    </row>
    <row r="236" spans="1:7" s="26" customFormat="1" x14ac:dyDescent="0.2">
      <c r="A236" s="347">
        <v>2</v>
      </c>
      <c r="B236" s="351" t="s">
        <v>500</v>
      </c>
      <c r="C236" s="334">
        <v>2020</v>
      </c>
      <c r="D236" s="352">
        <v>9106.2199999999993</v>
      </c>
      <c r="E236" s="223"/>
    </row>
    <row r="237" spans="1:7" s="26" customFormat="1" x14ac:dyDescent="0.2">
      <c r="A237" s="347">
        <v>3</v>
      </c>
      <c r="B237" s="351" t="s">
        <v>501</v>
      </c>
      <c r="C237" s="334">
        <v>2020</v>
      </c>
      <c r="D237" s="352">
        <v>3222</v>
      </c>
      <c r="E237" s="223"/>
    </row>
    <row r="238" spans="1:7" s="26" customFormat="1" x14ac:dyDescent="0.2">
      <c r="A238" s="347">
        <v>4</v>
      </c>
      <c r="B238" s="351" t="s">
        <v>502</v>
      </c>
      <c r="C238" s="334">
        <v>2020</v>
      </c>
      <c r="D238" s="352">
        <v>15231.87</v>
      </c>
      <c r="E238" s="223"/>
    </row>
    <row r="239" spans="1:7" s="26" customFormat="1" x14ac:dyDescent="0.2">
      <c r="A239" s="347">
        <v>5</v>
      </c>
      <c r="B239" s="351" t="s">
        <v>503</v>
      </c>
      <c r="C239" s="334">
        <v>2020</v>
      </c>
      <c r="D239" s="352">
        <v>3749</v>
      </c>
      <c r="E239" s="223"/>
    </row>
    <row r="240" spans="1:7" s="26" customFormat="1" x14ac:dyDescent="0.2">
      <c r="A240" s="347">
        <v>6</v>
      </c>
      <c r="B240" s="355" t="s">
        <v>504</v>
      </c>
      <c r="C240" s="356">
        <v>2020</v>
      </c>
      <c r="D240" s="357">
        <v>17500</v>
      </c>
      <c r="E240" s="223"/>
    </row>
    <row r="241" spans="1:5" s="26" customFormat="1" x14ac:dyDescent="0.2">
      <c r="A241" s="347">
        <v>7</v>
      </c>
      <c r="B241" s="355" t="s">
        <v>505</v>
      </c>
      <c r="C241" s="356">
        <v>2021</v>
      </c>
      <c r="D241" s="357">
        <v>5489</v>
      </c>
      <c r="E241" s="223"/>
    </row>
    <row r="242" spans="1:5" s="26" customFormat="1" x14ac:dyDescent="0.2">
      <c r="A242" s="347">
        <v>8</v>
      </c>
      <c r="B242" s="355" t="s">
        <v>506</v>
      </c>
      <c r="C242" s="356">
        <v>2021</v>
      </c>
      <c r="D242" s="357">
        <v>8328</v>
      </c>
      <c r="E242" s="223"/>
    </row>
    <row r="243" spans="1:5" s="26" customFormat="1" x14ac:dyDescent="0.2">
      <c r="A243" s="347">
        <v>9</v>
      </c>
      <c r="B243" s="355" t="s">
        <v>507</v>
      </c>
      <c r="C243" s="356">
        <v>2021</v>
      </c>
      <c r="D243" s="357">
        <v>29543.34</v>
      </c>
      <c r="E243" s="223"/>
    </row>
    <row r="244" spans="1:5" s="26" customFormat="1" ht="25.5" x14ac:dyDescent="0.2">
      <c r="A244" s="347">
        <v>10</v>
      </c>
      <c r="B244" s="355" t="s">
        <v>508</v>
      </c>
      <c r="C244" s="356">
        <v>2021</v>
      </c>
      <c r="D244" s="357">
        <v>1599</v>
      </c>
      <c r="E244" s="223"/>
    </row>
    <row r="245" spans="1:5" s="26" customFormat="1" x14ac:dyDescent="0.2">
      <c r="A245" s="347">
        <v>11</v>
      </c>
      <c r="B245" s="355" t="s">
        <v>509</v>
      </c>
      <c r="C245" s="356">
        <v>2022</v>
      </c>
      <c r="D245" s="357">
        <v>5448</v>
      </c>
      <c r="E245" s="223"/>
    </row>
    <row r="246" spans="1:5" s="26" customFormat="1" x14ac:dyDescent="0.2">
      <c r="A246" s="347">
        <v>12</v>
      </c>
      <c r="B246" s="355" t="s">
        <v>510</v>
      </c>
      <c r="C246" s="356">
        <v>2022</v>
      </c>
      <c r="D246" s="357">
        <v>1490</v>
      </c>
      <c r="E246" s="223"/>
    </row>
    <row r="247" spans="1:5" s="26" customFormat="1" x14ac:dyDescent="0.2">
      <c r="A247" s="347">
        <v>13</v>
      </c>
      <c r="B247" s="355" t="s">
        <v>511</v>
      </c>
      <c r="C247" s="356">
        <v>2022</v>
      </c>
      <c r="D247" s="357">
        <v>3812.42</v>
      </c>
      <c r="E247" s="223"/>
    </row>
    <row r="248" spans="1:5" s="26" customFormat="1" x14ac:dyDescent="0.2">
      <c r="A248" s="347">
        <v>14</v>
      </c>
      <c r="B248" s="355" t="s">
        <v>512</v>
      </c>
      <c r="C248" s="356">
        <v>2022</v>
      </c>
      <c r="D248" s="357">
        <v>575.4</v>
      </c>
    </row>
    <row r="249" spans="1:5" s="26" customFormat="1" x14ac:dyDescent="0.2">
      <c r="A249" s="347">
        <v>15</v>
      </c>
      <c r="B249" s="355" t="s">
        <v>513</v>
      </c>
      <c r="C249" s="356">
        <v>2022</v>
      </c>
      <c r="D249" s="357">
        <v>861</v>
      </c>
    </row>
    <row r="250" spans="1:5" s="26" customFormat="1" x14ac:dyDescent="0.2">
      <c r="A250" s="347">
        <v>16</v>
      </c>
      <c r="B250" s="355" t="s">
        <v>514</v>
      </c>
      <c r="C250" s="356">
        <v>2022</v>
      </c>
      <c r="D250" s="357">
        <v>64133.32</v>
      </c>
    </row>
    <row r="251" spans="1:5" s="26" customFormat="1" x14ac:dyDescent="0.2">
      <c r="A251" s="347">
        <v>17</v>
      </c>
      <c r="B251" s="355" t="s">
        <v>515</v>
      </c>
      <c r="C251" s="356">
        <v>2023</v>
      </c>
      <c r="D251" s="357">
        <v>48085.66</v>
      </c>
    </row>
    <row r="252" spans="1:5" s="26" customFormat="1" x14ac:dyDescent="0.2">
      <c r="A252" s="347">
        <v>18</v>
      </c>
      <c r="B252" s="355" t="s">
        <v>516</v>
      </c>
      <c r="C252" s="356">
        <v>2023</v>
      </c>
      <c r="D252" s="357">
        <v>7656.16</v>
      </c>
    </row>
    <row r="253" spans="1:5" s="26" customFormat="1" x14ac:dyDescent="0.2">
      <c r="A253" s="347">
        <v>19</v>
      </c>
      <c r="B253" s="355" t="s">
        <v>517</v>
      </c>
      <c r="C253" s="356">
        <v>2023</v>
      </c>
      <c r="D253" s="357">
        <v>38271</v>
      </c>
    </row>
    <row r="254" spans="1:5" s="26" customFormat="1" x14ac:dyDescent="0.2">
      <c r="A254" s="347">
        <v>20</v>
      </c>
      <c r="B254" s="355" t="s">
        <v>518</v>
      </c>
      <c r="C254" s="356">
        <v>2023</v>
      </c>
      <c r="D254" s="357">
        <v>3102</v>
      </c>
    </row>
    <row r="255" spans="1:5" s="26" customFormat="1" x14ac:dyDescent="0.2">
      <c r="A255" s="347">
        <v>21</v>
      </c>
      <c r="B255" s="355" t="s">
        <v>519</v>
      </c>
      <c r="C255" s="356">
        <v>2023</v>
      </c>
      <c r="D255" s="357">
        <v>1000</v>
      </c>
    </row>
    <row r="256" spans="1:5" s="26" customFormat="1" x14ac:dyDescent="0.2">
      <c r="A256" s="347">
        <v>22</v>
      </c>
      <c r="B256" s="355" t="s">
        <v>520</v>
      </c>
      <c r="C256" s="356">
        <v>2023</v>
      </c>
      <c r="D256" s="357">
        <v>47400</v>
      </c>
    </row>
    <row r="257" spans="1:5" s="26" customFormat="1" x14ac:dyDescent="0.2">
      <c r="A257" s="347">
        <v>23</v>
      </c>
      <c r="B257" s="355" t="s">
        <v>521</v>
      </c>
      <c r="C257" s="356">
        <v>2024</v>
      </c>
      <c r="D257" s="357">
        <v>4900</v>
      </c>
    </row>
    <row r="258" spans="1:5" s="26" customFormat="1" x14ac:dyDescent="0.2">
      <c r="A258" s="347">
        <v>24</v>
      </c>
      <c r="B258" s="351" t="s">
        <v>522</v>
      </c>
      <c r="C258" s="334">
        <v>2024</v>
      </c>
      <c r="D258" s="352">
        <v>62505.26</v>
      </c>
    </row>
    <row r="259" spans="1:5" s="26" customFormat="1" x14ac:dyDescent="0.2">
      <c r="A259" s="347">
        <v>25</v>
      </c>
      <c r="B259" s="351" t="s">
        <v>523</v>
      </c>
      <c r="C259" s="334">
        <v>2024</v>
      </c>
      <c r="D259" s="352">
        <v>5554.5</v>
      </c>
    </row>
    <row r="260" spans="1:5" s="26" customFormat="1" x14ac:dyDescent="0.2">
      <c r="A260" s="347">
        <v>26</v>
      </c>
      <c r="B260" s="374" t="s">
        <v>524</v>
      </c>
      <c r="C260" s="311">
        <v>2024</v>
      </c>
      <c r="D260" s="312">
        <v>3514</v>
      </c>
    </row>
    <row r="261" spans="1:5" s="26" customFormat="1" x14ac:dyDescent="0.2">
      <c r="A261" s="347">
        <v>27</v>
      </c>
      <c r="B261" s="374" t="s">
        <v>525</v>
      </c>
      <c r="C261" s="311">
        <v>2024</v>
      </c>
      <c r="D261" s="312">
        <v>3900</v>
      </c>
      <c r="E261" s="223"/>
    </row>
    <row r="262" spans="1:5" s="26" customFormat="1" x14ac:dyDescent="0.2">
      <c r="A262" s="347">
        <v>28</v>
      </c>
      <c r="B262" s="374" t="s">
        <v>526</v>
      </c>
      <c r="C262" s="311">
        <v>2024</v>
      </c>
      <c r="D262" s="312">
        <v>1399</v>
      </c>
      <c r="E262" s="223"/>
    </row>
    <row r="263" spans="1:5" s="26" customFormat="1" x14ac:dyDescent="0.2">
      <c r="A263" s="544" t="s">
        <v>8</v>
      </c>
      <c r="B263" s="544"/>
      <c r="C263" s="544"/>
      <c r="D263" s="339">
        <f>SUM(D235:D262)</f>
        <v>399355.14</v>
      </c>
      <c r="E263" s="223"/>
    </row>
    <row r="264" spans="1:5" s="26" customFormat="1" x14ac:dyDescent="0.2">
      <c r="A264" s="545" t="s">
        <v>312</v>
      </c>
      <c r="B264" s="545"/>
      <c r="C264" s="545"/>
      <c r="D264" s="545"/>
      <c r="E264" s="223"/>
    </row>
    <row r="265" spans="1:5" s="26" customFormat="1" ht="25.5" x14ac:dyDescent="0.2">
      <c r="A265" s="331" t="s">
        <v>0</v>
      </c>
      <c r="B265" s="332" t="s">
        <v>9</v>
      </c>
      <c r="C265" s="331" t="s">
        <v>10</v>
      </c>
      <c r="D265" s="333" t="s">
        <v>11</v>
      </c>
      <c r="E265" s="223"/>
    </row>
    <row r="266" spans="1:5" s="26" customFormat="1" x14ac:dyDescent="0.2">
      <c r="A266" s="334">
        <v>1</v>
      </c>
      <c r="B266" s="310" t="s">
        <v>527</v>
      </c>
      <c r="C266" s="311">
        <v>2021</v>
      </c>
      <c r="D266" s="313">
        <v>198728.89</v>
      </c>
      <c r="E266" s="31"/>
    </row>
    <row r="267" spans="1:5" s="26" customFormat="1" x14ac:dyDescent="0.2">
      <c r="A267" s="334">
        <v>2</v>
      </c>
      <c r="B267" s="310" t="s">
        <v>528</v>
      </c>
      <c r="C267" s="311">
        <v>2021</v>
      </c>
      <c r="D267" s="313">
        <v>5598</v>
      </c>
      <c r="E267" s="31"/>
    </row>
    <row r="268" spans="1:5" s="26" customFormat="1" x14ac:dyDescent="0.2">
      <c r="A268" s="334">
        <v>3</v>
      </c>
      <c r="B268" s="310" t="s">
        <v>529</v>
      </c>
      <c r="C268" s="311">
        <v>2021</v>
      </c>
      <c r="D268" s="313">
        <v>65600</v>
      </c>
      <c r="E268" s="31"/>
    </row>
    <row r="269" spans="1:5" s="26" customFormat="1" x14ac:dyDescent="0.2">
      <c r="A269" s="334">
        <v>4</v>
      </c>
      <c r="B269" s="310" t="s">
        <v>530</v>
      </c>
      <c r="C269" s="311">
        <v>2021</v>
      </c>
      <c r="D269" s="313">
        <v>20049</v>
      </c>
      <c r="E269" s="31"/>
    </row>
    <row r="270" spans="1:5" s="26" customFormat="1" x14ac:dyDescent="0.2">
      <c r="A270" s="334">
        <v>5</v>
      </c>
      <c r="B270" s="310" t="s">
        <v>531</v>
      </c>
      <c r="C270" s="311">
        <v>2021</v>
      </c>
      <c r="D270" s="313">
        <v>67650</v>
      </c>
      <c r="E270" s="31"/>
    </row>
    <row r="271" spans="1:5" s="31" customFormat="1" ht="25.5" x14ac:dyDescent="0.2">
      <c r="A271" s="334">
        <v>6</v>
      </c>
      <c r="B271" s="310" t="s">
        <v>1009</v>
      </c>
      <c r="C271" s="311">
        <v>2022</v>
      </c>
      <c r="D271" s="313">
        <v>3303.9</v>
      </c>
    </row>
    <row r="272" spans="1:5" s="26" customFormat="1" x14ac:dyDescent="0.2">
      <c r="A272" s="334">
        <v>7</v>
      </c>
      <c r="B272" s="310" t="s">
        <v>532</v>
      </c>
      <c r="C272" s="311">
        <v>2023</v>
      </c>
      <c r="D272" s="313">
        <v>38498.080000000002</v>
      </c>
      <c r="E272" s="31"/>
    </row>
    <row r="273" spans="1:5" s="26" customFormat="1" x14ac:dyDescent="0.2">
      <c r="A273" s="334">
        <v>8</v>
      </c>
      <c r="B273" s="310" t="s">
        <v>533</v>
      </c>
      <c r="C273" s="311">
        <v>2023</v>
      </c>
      <c r="D273" s="313">
        <v>19526.25</v>
      </c>
      <c r="E273" s="31"/>
    </row>
    <row r="274" spans="1:5" s="26" customFormat="1" x14ac:dyDescent="0.2">
      <c r="A274" s="334">
        <v>9</v>
      </c>
      <c r="B274" s="310" t="s">
        <v>534</v>
      </c>
      <c r="C274" s="311">
        <v>2023</v>
      </c>
      <c r="D274" s="313">
        <v>41800</v>
      </c>
      <c r="E274" s="31"/>
    </row>
    <row r="275" spans="1:5" s="26" customFormat="1" x14ac:dyDescent="0.2">
      <c r="A275" s="334">
        <v>10</v>
      </c>
      <c r="B275" s="310" t="s">
        <v>535</v>
      </c>
      <c r="C275" s="311">
        <v>2024</v>
      </c>
      <c r="D275" s="313">
        <v>6179.52</v>
      </c>
      <c r="E275" s="31"/>
    </row>
    <row r="276" spans="1:5" s="26" customFormat="1" x14ac:dyDescent="0.2">
      <c r="A276" s="334">
        <v>11</v>
      </c>
      <c r="B276" s="310" t="s">
        <v>536</v>
      </c>
      <c r="C276" s="311">
        <v>2024</v>
      </c>
      <c r="D276" s="313">
        <v>2025.81</v>
      </c>
      <c r="E276" s="31"/>
    </row>
    <row r="277" spans="1:5" s="26" customFormat="1" x14ac:dyDescent="0.2">
      <c r="A277" s="334">
        <v>12</v>
      </c>
      <c r="B277" s="310" t="s">
        <v>537</v>
      </c>
      <c r="C277" s="311">
        <v>2024</v>
      </c>
      <c r="D277" s="313">
        <v>11436.54</v>
      </c>
    </row>
    <row r="278" spans="1:5" s="26" customFormat="1" x14ac:dyDescent="0.2">
      <c r="A278" s="334">
        <v>13</v>
      </c>
      <c r="B278" s="310" t="s">
        <v>538</v>
      </c>
      <c r="C278" s="311">
        <v>2024</v>
      </c>
      <c r="D278" s="313">
        <v>1599</v>
      </c>
    </row>
    <row r="279" spans="1:5" s="26" customFormat="1" x14ac:dyDescent="0.2">
      <c r="A279" s="544" t="s">
        <v>8</v>
      </c>
      <c r="B279" s="544"/>
      <c r="C279" s="544"/>
      <c r="D279" s="339">
        <f>SUM(D266:D278)</f>
        <v>481994.99000000005</v>
      </c>
    </row>
    <row r="280" spans="1:5" s="38" customFormat="1" x14ac:dyDescent="0.2">
      <c r="A280" s="547" t="s">
        <v>152</v>
      </c>
      <c r="B280" s="547"/>
      <c r="C280" s="547"/>
      <c r="D280" s="547"/>
      <c r="E280" s="26"/>
    </row>
    <row r="281" spans="1:5" s="26" customFormat="1" x14ac:dyDescent="0.2">
      <c r="A281" s="545" t="s">
        <v>311</v>
      </c>
      <c r="B281" s="545"/>
      <c r="C281" s="545"/>
      <c r="D281" s="545"/>
    </row>
    <row r="282" spans="1:5" s="26" customFormat="1" ht="25.5" x14ac:dyDescent="0.2">
      <c r="A282" s="331" t="s">
        <v>0</v>
      </c>
      <c r="B282" s="332" t="s">
        <v>9</v>
      </c>
      <c r="C282" s="331" t="s">
        <v>10</v>
      </c>
      <c r="D282" s="333" t="s">
        <v>11</v>
      </c>
    </row>
    <row r="283" spans="1:5" s="28" customFormat="1" x14ac:dyDescent="0.2">
      <c r="A283" s="375">
        <v>1</v>
      </c>
      <c r="B283" s="310" t="s">
        <v>606</v>
      </c>
      <c r="C283" s="311">
        <v>2020</v>
      </c>
      <c r="D283" s="312">
        <v>29850</v>
      </c>
    </row>
    <row r="284" spans="1:5" s="28" customFormat="1" x14ac:dyDescent="0.2">
      <c r="A284" s="375">
        <v>2</v>
      </c>
      <c r="B284" s="310" t="s">
        <v>607</v>
      </c>
      <c r="C284" s="311">
        <v>2020</v>
      </c>
      <c r="D284" s="312">
        <v>9001.9</v>
      </c>
    </row>
    <row r="285" spans="1:5" s="28" customFormat="1" x14ac:dyDescent="0.2">
      <c r="A285" s="375">
        <v>3</v>
      </c>
      <c r="B285" s="310" t="s">
        <v>608</v>
      </c>
      <c r="C285" s="311">
        <v>2020</v>
      </c>
      <c r="D285" s="312">
        <v>1779</v>
      </c>
    </row>
    <row r="286" spans="1:5" s="28" customFormat="1" x14ac:dyDescent="0.2">
      <c r="A286" s="375">
        <v>4</v>
      </c>
      <c r="B286" s="310" t="s">
        <v>609</v>
      </c>
      <c r="C286" s="311">
        <v>2020</v>
      </c>
      <c r="D286" s="312">
        <v>1859</v>
      </c>
    </row>
    <row r="287" spans="1:5" s="28" customFormat="1" x14ac:dyDescent="0.2">
      <c r="A287" s="375">
        <v>5</v>
      </c>
      <c r="B287" s="310" t="s">
        <v>610</v>
      </c>
      <c r="C287" s="311">
        <v>2020</v>
      </c>
      <c r="D287" s="312">
        <v>9963</v>
      </c>
    </row>
    <row r="288" spans="1:5" s="28" customFormat="1" x14ac:dyDescent="0.2">
      <c r="A288" s="375">
        <v>6</v>
      </c>
      <c r="B288" s="310" t="s">
        <v>611</v>
      </c>
      <c r="C288" s="311">
        <v>2020</v>
      </c>
      <c r="D288" s="312">
        <v>5999.99</v>
      </c>
    </row>
    <row r="289" spans="1:5" s="28" customFormat="1" x14ac:dyDescent="0.2">
      <c r="A289" s="375">
        <v>7</v>
      </c>
      <c r="B289" s="310" t="s">
        <v>612</v>
      </c>
      <c r="C289" s="311">
        <v>2020</v>
      </c>
      <c r="D289" s="312">
        <v>1120.8900000000001</v>
      </c>
    </row>
    <row r="290" spans="1:5" s="28" customFormat="1" x14ac:dyDescent="0.2">
      <c r="A290" s="375">
        <v>8</v>
      </c>
      <c r="B290" s="310" t="s">
        <v>613</v>
      </c>
      <c r="C290" s="311">
        <v>2020</v>
      </c>
      <c r="D290" s="312">
        <v>39540</v>
      </c>
    </row>
    <row r="291" spans="1:5" s="28" customFormat="1" x14ac:dyDescent="0.2">
      <c r="A291" s="375">
        <v>9</v>
      </c>
      <c r="B291" s="310" t="s">
        <v>614</v>
      </c>
      <c r="C291" s="311">
        <v>2021</v>
      </c>
      <c r="D291" s="312">
        <v>4197</v>
      </c>
    </row>
    <row r="292" spans="1:5" s="28" customFormat="1" x14ac:dyDescent="0.2">
      <c r="A292" s="375">
        <v>10</v>
      </c>
      <c r="B292" s="310" t="s">
        <v>615</v>
      </c>
      <c r="C292" s="311">
        <v>2021</v>
      </c>
      <c r="D292" s="312">
        <v>2798</v>
      </c>
    </row>
    <row r="293" spans="1:5" s="28" customFormat="1" x14ac:dyDescent="0.2">
      <c r="A293" s="375">
        <v>11</v>
      </c>
      <c r="B293" s="310" t="s">
        <v>616</v>
      </c>
      <c r="C293" s="311">
        <v>2021</v>
      </c>
      <c r="D293" s="312">
        <v>8118</v>
      </c>
    </row>
    <row r="294" spans="1:5" s="28" customFormat="1" x14ac:dyDescent="0.2">
      <c r="A294" s="375">
        <v>12</v>
      </c>
      <c r="B294" s="310" t="s">
        <v>617</v>
      </c>
      <c r="C294" s="311">
        <v>2021</v>
      </c>
      <c r="D294" s="312">
        <v>1906.5</v>
      </c>
    </row>
    <row r="295" spans="1:5" s="28" customFormat="1" x14ac:dyDescent="0.2">
      <c r="A295" s="375">
        <v>13</v>
      </c>
      <c r="B295" s="310" t="s">
        <v>618</v>
      </c>
      <c r="C295" s="311">
        <v>2022</v>
      </c>
      <c r="D295" s="442">
        <v>16590.900000000001</v>
      </c>
    </row>
    <row r="296" spans="1:5" s="28" customFormat="1" x14ac:dyDescent="0.2">
      <c r="A296" s="375">
        <v>14</v>
      </c>
      <c r="B296" s="310" t="s">
        <v>619</v>
      </c>
      <c r="C296" s="311">
        <v>2022</v>
      </c>
      <c r="D296" s="442">
        <v>16941.849999999999</v>
      </c>
      <c r="E296" s="224"/>
    </row>
    <row r="297" spans="1:5" s="28" customFormat="1" x14ac:dyDescent="0.2">
      <c r="A297" s="375">
        <v>15</v>
      </c>
      <c r="B297" s="310" t="s">
        <v>620</v>
      </c>
      <c r="C297" s="311">
        <v>2022</v>
      </c>
      <c r="D297" s="442">
        <v>9999.9</v>
      </c>
      <c r="E297" s="224"/>
    </row>
    <row r="298" spans="1:5" s="28" customFormat="1" x14ac:dyDescent="0.2">
      <c r="A298" s="375">
        <v>16</v>
      </c>
      <c r="B298" s="310" t="s">
        <v>621</v>
      </c>
      <c r="C298" s="311">
        <v>2023</v>
      </c>
      <c r="D298" s="442">
        <v>1598.81</v>
      </c>
      <c r="E298" s="224"/>
    </row>
    <row r="299" spans="1:5" s="28" customFormat="1" x14ac:dyDescent="0.2">
      <c r="A299" s="375">
        <v>17</v>
      </c>
      <c r="B299" s="310" t="s">
        <v>622</v>
      </c>
      <c r="C299" s="311">
        <v>2023</v>
      </c>
      <c r="D299" s="442">
        <v>1839</v>
      </c>
      <c r="E299" s="224"/>
    </row>
    <row r="300" spans="1:5" s="28" customFormat="1" x14ac:dyDescent="0.2">
      <c r="A300" s="375">
        <v>18</v>
      </c>
      <c r="B300" s="310" t="s">
        <v>623</v>
      </c>
      <c r="C300" s="311">
        <v>2023</v>
      </c>
      <c r="D300" s="442">
        <v>2000</v>
      </c>
      <c r="E300" s="224"/>
    </row>
    <row r="301" spans="1:5" s="28" customFormat="1" x14ac:dyDescent="0.2">
      <c r="A301" s="375">
        <v>19</v>
      </c>
      <c r="B301" s="310" t="s">
        <v>624</v>
      </c>
      <c r="C301" s="311">
        <v>2023</v>
      </c>
      <c r="D301" s="442">
        <v>1999</v>
      </c>
      <c r="E301" s="224"/>
    </row>
    <row r="302" spans="1:5" s="28" customFormat="1" x14ac:dyDescent="0.2">
      <c r="A302" s="375">
        <v>20</v>
      </c>
      <c r="B302" s="310" t="s">
        <v>625</v>
      </c>
      <c r="C302" s="311">
        <v>2024</v>
      </c>
      <c r="D302" s="442">
        <v>3140</v>
      </c>
      <c r="E302" s="224"/>
    </row>
    <row r="303" spans="1:5" s="28" customFormat="1" x14ac:dyDescent="0.2">
      <c r="A303" s="375">
        <v>21</v>
      </c>
      <c r="B303" s="310" t="s">
        <v>626</v>
      </c>
      <c r="C303" s="311">
        <v>2024</v>
      </c>
      <c r="D303" s="442">
        <v>3999</v>
      </c>
      <c r="E303" s="224"/>
    </row>
    <row r="304" spans="1:5" s="28" customFormat="1" x14ac:dyDescent="0.2">
      <c r="A304" s="375">
        <v>22</v>
      </c>
      <c r="B304" s="310" t="s">
        <v>627</v>
      </c>
      <c r="C304" s="311">
        <v>2024</v>
      </c>
      <c r="D304" s="442">
        <v>2986.54</v>
      </c>
      <c r="E304" s="224"/>
    </row>
    <row r="305" spans="1:6" s="28" customFormat="1" x14ac:dyDescent="0.2">
      <c r="A305" s="375">
        <v>23</v>
      </c>
      <c r="B305" s="310" t="s">
        <v>628</v>
      </c>
      <c r="C305" s="311">
        <v>2024</v>
      </c>
      <c r="D305" s="442">
        <v>1199.94</v>
      </c>
      <c r="E305" s="224"/>
    </row>
    <row r="306" spans="1:6" s="26" customFormat="1" x14ac:dyDescent="0.2">
      <c r="A306" s="544" t="s">
        <v>8</v>
      </c>
      <c r="B306" s="544"/>
      <c r="C306" s="544"/>
      <c r="D306" s="339">
        <f>SUM(D283:D305)</f>
        <v>178428.22</v>
      </c>
      <c r="E306" s="31"/>
    </row>
    <row r="307" spans="1:6" s="26" customFormat="1" x14ac:dyDescent="0.2">
      <c r="A307" s="545" t="s">
        <v>312</v>
      </c>
      <c r="B307" s="545"/>
      <c r="C307" s="545"/>
      <c r="D307" s="545"/>
      <c r="E307" s="31"/>
    </row>
    <row r="308" spans="1:6" s="26" customFormat="1" ht="25.5" x14ac:dyDescent="0.2">
      <c r="A308" s="331" t="s">
        <v>0</v>
      </c>
      <c r="B308" s="332" t="s">
        <v>12</v>
      </c>
      <c r="C308" s="331" t="s">
        <v>10</v>
      </c>
      <c r="D308" s="333" t="s">
        <v>11</v>
      </c>
      <c r="E308" s="31"/>
    </row>
    <row r="309" spans="1:6" s="26" customFormat="1" x14ac:dyDescent="0.2">
      <c r="A309" s="334">
        <v>1</v>
      </c>
      <c r="B309" s="376" t="s">
        <v>629</v>
      </c>
      <c r="C309" s="377">
        <v>2020</v>
      </c>
      <c r="D309" s="378">
        <v>35000</v>
      </c>
      <c r="E309" s="31" t="s">
        <v>446</v>
      </c>
      <c r="F309" s="28"/>
    </row>
    <row r="310" spans="1:6" s="26" customFormat="1" x14ac:dyDescent="0.2">
      <c r="A310" s="334">
        <v>2</v>
      </c>
      <c r="B310" s="376" t="s">
        <v>630</v>
      </c>
      <c r="C310" s="377">
        <v>2020</v>
      </c>
      <c r="D310" s="378">
        <v>6990</v>
      </c>
      <c r="E310" s="31" t="s">
        <v>446</v>
      </c>
      <c r="F310" s="28"/>
    </row>
    <row r="311" spans="1:6" s="26" customFormat="1" x14ac:dyDescent="0.2">
      <c r="A311" s="334">
        <v>3</v>
      </c>
      <c r="B311" s="376" t="s">
        <v>631</v>
      </c>
      <c r="C311" s="377">
        <v>2020</v>
      </c>
      <c r="D311" s="378">
        <v>1184</v>
      </c>
      <c r="E311" s="31" t="s">
        <v>446</v>
      </c>
      <c r="F311" s="28"/>
    </row>
    <row r="312" spans="1:6" s="26" customFormat="1" x14ac:dyDescent="0.2">
      <c r="A312" s="334">
        <v>4</v>
      </c>
      <c r="B312" s="376" t="s">
        <v>632</v>
      </c>
      <c r="C312" s="377">
        <v>2020</v>
      </c>
      <c r="D312" s="378">
        <v>12300</v>
      </c>
      <c r="E312" s="31" t="s">
        <v>446</v>
      </c>
      <c r="F312" s="28"/>
    </row>
    <row r="313" spans="1:6" s="26" customFormat="1" x14ac:dyDescent="0.2">
      <c r="A313" s="334">
        <v>5</v>
      </c>
      <c r="B313" s="376" t="s">
        <v>633</v>
      </c>
      <c r="C313" s="377">
        <v>2020</v>
      </c>
      <c r="D313" s="378">
        <v>2050</v>
      </c>
      <c r="E313" s="31" t="s">
        <v>446</v>
      </c>
      <c r="F313" s="28"/>
    </row>
    <row r="314" spans="1:6" s="26" customFormat="1" x14ac:dyDescent="0.2">
      <c r="A314" s="334">
        <v>6</v>
      </c>
      <c r="B314" s="376" t="s">
        <v>634</v>
      </c>
      <c r="C314" s="377">
        <v>2020</v>
      </c>
      <c r="D314" s="378">
        <v>2050</v>
      </c>
      <c r="E314" s="31" t="s">
        <v>446</v>
      </c>
      <c r="F314" s="28"/>
    </row>
    <row r="315" spans="1:6" s="26" customFormat="1" x14ac:dyDescent="0.2">
      <c r="A315" s="334">
        <v>7</v>
      </c>
      <c r="B315" s="376" t="s">
        <v>635</v>
      </c>
      <c r="C315" s="377">
        <v>2020</v>
      </c>
      <c r="D315" s="378">
        <v>100000</v>
      </c>
      <c r="E315" s="31" t="s">
        <v>446</v>
      </c>
      <c r="F315" s="28"/>
    </row>
    <row r="316" spans="1:6" s="26" customFormat="1" x14ac:dyDescent="0.2">
      <c r="A316" s="334">
        <v>8</v>
      </c>
      <c r="B316" s="376" t="s">
        <v>636</v>
      </c>
      <c r="C316" s="377">
        <v>2021</v>
      </c>
      <c r="D316" s="378">
        <v>198.88</v>
      </c>
      <c r="E316" s="31"/>
      <c r="F316" s="28"/>
    </row>
    <row r="317" spans="1:6" s="26" customFormat="1" x14ac:dyDescent="0.2">
      <c r="A317" s="334">
        <v>9</v>
      </c>
      <c r="B317" s="379" t="s">
        <v>637</v>
      </c>
      <c r="C317" s="380">
        <v>2021</v>
      </c>
      <c r="D317" s="381">
        <v>538.74</v>
      </c>
      <c r="E317" s="31"/>
      <c r="F317" s="28"/>
    </row>
    <row r="318" spans="1:6" s="26" customFormat="1" x14ac:dyDescent="0.2">
      <c r="A318" s="334">
        <v>10</v>
      </c>
      <c r="B318" s="363" t="s">
        <v>638</v>
      </c>
      <c r="C318" s="361">
        <v>2021</v>
      </c>
      <c r="D318" s="364">
        <v>16443</v>
      </c>
      <c r="E318" s="31"/>
      <c r="F318" s="28"/>
    </row>
    <row r="319" spans="1:6" s="26" customFormat="1" x14ac:dyDescent="0.2">
      <c r="A319" s="334">
        <v>11</v>
      </c>
      <c r="B319" s="363" t="s">
        <v>639</v>
      </c>
      <c r="C319" s="361">
        <v>2022</v>
      </c>
      <c r="D319" s="364">
        <v>678</v>
      </c>
      <c r="E319" s="31"/>
      <c r="F319" s="28"/>
    </row>
    <row r="320" spans="1:6" s="26" customFormat="1" x14ac:dyDescent="0.2">
      <c r="A320" s="334">
        <v>12</v>
      </c>
      <c r="B320" s="363" t="s">
        <v>640</v>
      </c>
      <c r="C320" s="361">
        <v>2022</v>
      </c>
      <c r="D320" s="364">
        <v>1377.6</v>
      </c>
      <c r="E320" s="31"/>
      <c r="F320" s="28"/>
    </row>
    <row r="321" spans="1:6" s="26" customFormat="1" x14ac:dyDescent="0.2">
      <c r="A321" s="334">
        <v>13</v>
      </c>
      <c r="B321" s="363" t="s">
        <v>641</v>
      </c>
      <c r="C321" s="361">
        <v>2022</v>
      </c>
      <c r="D321" s="364">
        <v>1755.2</v>
      </c>
      <c r="E321" s="31"/>
      <c r="F321" s="28"/>
    </row>
    <row r="322" spans="1:6" s="26" customFormat="1" x14ac:dyDescent="0.2">
      <c r="A322" s="334">
        <v>14</v>
      </c>
      <c r="B322" s="363" t="s">
        <v>642</v>
      </c>
      <c r="C322" s="361">
        <v>2022</v>
      </c>
      <c r="D322" s="364">
        <v>53526</v>
      </c>
      <c r="E322" s="31"/>
      <c r="F322" s="28"/>
    </row>
    <row r="323" spans="1:6" s="26" customFormat="1" x14ac:dyDescent="0.2">
      <c r="A323" s="334">
        <v>15</v>
      </c>
      <c r="B323" s="363" t="s">
        <v>643</v>
      </c>
      <c r="C323" s="361">
        <v>2022</v>
      </c>
      <c r="D323" s="364">
        <v>2825.79</v>
      </c>
      <c r="E323" s="31"/>
      <c r="F323" s="28"/>
    </row>
    <row r="324" spans="1:6" s="26" customFormat="1" x14ac:dyDescent="0.2">
      <c r="A324" s="334">
        <v>16</v>
      </c>
      <c r="B324" s="363" t="s">
        <v>644</v>
      </c>
      <c r="C324" s="361">
        <v>2023</v>
      </c>
      <c r="D324" s="364">
        <v>64500</v>
      </c>
      <c r="E324" s="31"/>
      <c r="F324" s="28"/>
    </row>
    <row r="325" spans="1:6" s="26" customFormat="1" x14ac:dyDescent="0.2">
      <c r="A325" s="334">
        <v>17</v>
      </c>
      <c r="B325" s="363" t="s">
        <v>645</v>
      </c>
      <c r="C325" s="361">
        <v>2023</v>
      </c>
      <c r="D325" s="364">
        <v>64500</v>
      </c>
      <c r="E325" s="31"/>
      <c r="F325" s="28"/>
    </row>
    <row r="326" spans="1:6" s="26" customFormat="1" ht="15" x14ac:dyDescent="0.2">
      <c r="A326" s="334">
        <v>18</v>
      </c>
      <c r="B326" s="363" t="s">
        <v>646</v>
      </c>
      <c r="C326" s="361">
        <v>2023</v>
      </c>
      <c r="D326" s="364">
        <v>95940</v>
      </c>
      <c r="E326" s="237"/>
      <c r="F326" s="28"/>
    </row>
    <row r="327" spans="1:6" s="26" customFormat="1" ht="15" x14ac:dyDescent="0.2">
      <c r="A327" s="334">
        <v>19</v>
      </c>
      <c r="B327" s="363" t="s">
        <v>647</v>
      </c>
      <c r="C327" s="361">
        <v>2023</v>
      </c>
      <c r="D327" s="364">
        <v>30000</v>
      </c>
      <c r="E327" s="237"/>
      <c r="F327" s="28"/>
    </row>
    <row r="328" spans="1:6" s="26" customFormat="1" ht="15" x14ac:dyDescent="0.2">
      <c r="A328" s="334">
        <v>20</v>
      </c>
      <c r="B328" s="363" t="s">
        <v>648</v>
      </c>
      <c r="C328" s="361">
        <v>2023</v>
      </c>
      <c r="D328" s="364">
        <v>2000</v>
      </c>
      <c r="E328" s="237"/>
      <c r="F328" s="28"/>
    </row>
    <row r="329" spans="1:6" s="26" customFormat="1" ht="15" x14ac:dyDescent="0.2">
      <c r="A329" s="334">
        <v>21</v>
      </c>
      <c r="B329" s="363" t="s">
        <v>649</v>
      </c>
      <c r="C329" s="361">
        <v>2023</v>
      </c>
      <c r="D329" s="364">
        <v>30000</v>
      </c>
      <c r="E329" s="237"/>
      <c r="F329" s="28"/>
    </row>
    <row r="330" spans="1:6" s="26" customFormat="1" ht="25.5" x14ac:dyDescent="0.2">
      <c r="A330" s="334">
        <v>22</v>
      </c>
      <c r="B330" s="363" t="s">
        <v>650</v>
      </c>
      <c r="C330" s="361">
        <v>2023</v>
      </c>
      <c r="D330" s="364">
        <v>6555</v>
      </c>
      <c r="E330" s="237"/>
      <c r="F330" s="28"/>
    </row>
    <row r="331" spans="1:6" s="26" customFormat="1" x14ac:dyDescent="0.2">
      <c r="A331" s="544" t="s">
        <v>8</v>
      </c>
      <c r="B331" s="544"/>
      <c r="C331" s="544"/>
      <c r="D331" s="339">
        <f>SUM(D309:D330)</f>
        <v>530412.21</v>
      </c>
      <c r="E331" s="31"/>
    </row>
    <row r="332" spans="1:6" s="38" customFormat="1" x14ac:dyDescent="0.2">
      <c r="A332" s="547" t="s">
        <v>60</v>
      </c>
      <c r="B332" s="547"/>
      <c r="C332" s="547"/>
      <c r="D332" s="547"/>
      <c r="E332" s="31"/>
    </row>
    <row r="333" spans="1:6" s="26" customFormat="1" x14ac:dyDescent="0.2">
      <c r="A333" s="545" t="s">
        <v>311</v>
      </c>
      <c r="B333" s="545"/>
      <c r="C333" s="545"/>
      <c r="D333" s="545"/>
    </row>
    <row r="334" spans="1:6" s="26" customFormat="1" ht="25.5" x14ac:dyDescent="0.2">
      <c r="A334" s="331" t="s">
        <v>0</v>
      </c>
      <c r="B334" s="332" t="s">
        <v>9</v>
      </c>
      <c r="C334" s="331" t="s">
        <v>10</v>
      </c>
      <c r="D334" s="333" t="s">
        <v>11</v>
      </c>
    </row>
    <row r="335" spans="1:6" s="31" customFormat="1" x14ac:dyDescent="0.2">
      <c r="A335" s="334">
        <v>1</v>
      </c>
      <c r="B335" s="314" t="s">
        <v>662</v>
      </c>
      <c r="C335" s="371">
        <v>2020</v>
      </c>
      <c r="D335" s="443">
        <v>299</v>
      </c>
    </row>
    <row r="336" spans="1:6" s="31" customFormat="1" x14ac:dyDescent="0.2">
      <c r="A336" s="334">
        <v>2</v>
      </c>
      <c r="B336" s="310" t="s">
        <v>663</v>
      </c>
      <c r="C336" s="481">
        <v>2020</v>
      </c>
      <c r="D336" s="444">
        <v>429</v>
      </c>
    </row>
    <row r="337" spans="1:7" s="31" customFormat="1" x14ac:dyDescent="0.2">
      <c r="A337" s="334">
        <v>3</v>
      </c>
      <c r="B337" s="310" t="s">
        <v>664</v>
      </c>
      <c r="C337" s="481">
        <v>2021</v>
      </c>
      <c r="D337" s="444">
        <v>1317.07</v>
      </c>
    </row>
    <row r="338" spans="1:7" s="31" customFormat="1" x14ac:dyDescent="0.2">
      <c r="A338" s="334">
        <v>4</v>
      </c>
      <c r="B338" s="310" t="s">
        <v>665</v>
      </c>
      <c r="C338" s="481">
        <v>2021</v>
      </c>
      <c r="D338" s="444">
        <v>146.47999999999999</v>
      </c>
    </row>
    <row r="339" spans="1:7" s="31" customFormat="1" x14ac:dyDescent="0.2">
      <c r="A339" s="334">
        <v>5</v>
      </c>
      <c r="B339" s="310" t="s">
        <v>666</v>
      </c>
      <c r="C339" s="481">
        <v>2021</v>
      </c>
      <c r="D339" s="444">
        <v>184.89</v>
      </c>
    </row>
    <row r="340" spans="1:7" s="31" customFormat="1" x14ac:dyDescent="0.2">
      <c r="A340" s="334">
        <v>6</v>
      </c>
      <c r="B340" s="310" t="s">
        <v>667</v>
      </c>
      <c r="C340" s="481">
        <v>2021</v>
      </c>
      <c r="D340" s="444">
        <v>1975.92</v>
      </c>
    </row>
    <row r="341" spans="1:7" s="31" customFormat="1" x14ac:dyDescent="0.2">
      <c r="A341" s="334">
        <v>7</v>
      </c>
      <c r="B341" s="310" t="s">
        <v>663</v>
      </c>
      <c r="C341" s="481">
        <v>2023</v>
      </c>
      <c r="D341" s="444">
        <v>729.99</v>
      </c>
    </row>
    <row r="342" spans="1:7" s="31" customFormat="1" x14ac:dyDescent="0.2">
      <c r="A342" s="334">
        <v>8</v>
      </c>
      <c r="B342" s="310" t="s">
        <v>668</v>
      </c>
      <c r="C342" s="481">
        <v>2024</v>
      </c>
      <c r="D342" s="444">
        <v>1056.0999999999999</v>
      </c>
      <c r="E342" s="297"/>
      <c r="F342" s="292"/>
      <c r="G342" s="298"/>
    </row>
    <row r="343" spans="1:7" s="31" customFormat="1" x14ac:dyDescent="0.2">
      <c r="A343" s="334">
        <v>9</v>
      </c>
      <c r="B343" s="310" t="s">
        <v>668</v>
      </c>
      <c r="C343" s="481">
        <v>2024</v>
      </c>
      <c r="D343" s="444">
        <v>900</v>
      </c>
      <c r="E343" s="297"/>
      <c r="F343" s="292"/>
      <c r="G343" s="298"/>
    </row>
    <row r="344" spans="1:7" s="26" customFormat="1" x14ac:dyDescent="0.2">
      <c r="A344" s="544" t="s">
        <v>8</v>
      </c>
      <c r="B344" s="544"/>
      <c r="C344" s="544"/>
      <c r="D344" s="339">
        <f>SUM(D335:D343)</f>
        <v>7038.4499999999989</v>
      </c>
      <c r="E344" s="31"/>
    </row>
    <row r="345" spans="1:7" s="26" customFormat="1" x14ac:dyDescent="0.2">
      <c r="A345" s="545" t="s">
        <v>312</v>
      </c>
      <c r="B345" s="545"/>
      <c r="C345" s="545"/>
      <c r="D345" s="545"/>
      <c r="E345" s="31"/>
    </row>
    <row r="346" spans="1:7" s="26" customFormat="1" ht="25.5" x14ac:dyDescent="0.2">
      <c r="A346" s="331" t="s">
        <v>0</v>
      </c>
      <c r="B346" s="332" t="s">
        <v>12</v>
      </c>
      <c r="C346" s="331" t="s">
        <v>10</v>
      </c>
      <c r="D346" s="333" t="s">
        <v>11</v>
      </c>
      <c r="E346" s="31"/>
    </row>
    <row r="347" spans="1:7" s="31" customFormat="1" x14ac:dyDescent="0.2">
      <c r="A347" s="334">
        <v>1</v>
      </c>
      <c r="B347" s="310" t="s">
        <v>669</v>
      </c>
      <c r="C347" s="481">
        <v>2022</v>
      </c>
      <c r="D347" s="444">
        <v>3034.98</v>
      </c>
    </row>
    <row r="348" spans="1:7" s="26" customFormat="1" x14ac:dyDescent="0.2">
      <c r="A348" s="544" t="s">
        <v>8</v>
      </c>
      <c r="B348" s="544"/>
      <c r="C348" s="544"/>
      <c r="D348" s="339">
        <f>SUM(D347:D347)</f>
        <v>3034.98</v>
      </c>
      <c r="E348" s="31"/>
    </row>
    <row r="349" spans="1:7" s="38" customFormat="1" x14ac:dyDescent="0.2">
      <c r="A349" s="547" t="s">
        <v>61</v>
      </c>
      <c r="B349" s="547"/>
      <c r="C349" s="547"/>
      <c r="D349" s="547"/>
      <c r="E349" s="31"/>
    </row>
    <row r="350" spans="1:7" s="38" customFormat="1" x14ac:dyDescent="0.2">
      <c r="A350" s="545" t="s">
        <v>294</v>
      </c>
      <c r="B350" s="545"/>
      <c r="C350" s="545"/>
      <c r="D350" s="545"/>
      <c r="E350" s="31"/>
    </row>
    <row r="351" spans="1:7" s="38" customFormat="1" ht="25.5" x14ac:dyDescent="0.2">
      <c r="A351" s="331" t="s">
        <v>0</v>
      </c>
      <c r="B351" s="332" t="s">
        <v>9</v>
      </c>
      <c r="C351" s="331" t="s">
        <v>10</v>
      </c>
      <c r="D351" s="333" t="s">
        <v>11</v>
      </c>
      <c r="E351" s="31"/>
    </row>
    <row r="352" spans="1:7" s="38" customFormat="1" x14ac:dyDescent="0.2">
      <c r="A352" s="382">
        <v>1</v>
      </c>
      <c r="B352" s="383" t="s">
        <v>682</v>
      </c>
      <c r="C352" s="384">
        <v>2020</v>
      </c>
      <c r="D352" s="385">
        <v>1097</v>
      </c>
      <c r="E352" s="31"/>
    </row>
    <row r="353" spans="1:5" s="38" customFormat="1" x14ac:dyDescent="0.2">
      <c r="A353" s="382">
        <v>2</v>
      </c>
      <c r="B353" s="318" t="s">
        <v>683</v>
      </c>
      <c r="C353" s="316">
        <v>2020</v>
      </c>
      <c r="D353" s="386">
        <v>448</v>
      </c>
      <c r="E353" s="31"/>
    </row>
    <row r="354" spans="1:5" s="38" customFormat="1" x14ac:dyDescent="0.2">
      <c r="A354" s="382">
        <v>3</v>
      </c>
      <c r="B354" s="318" t="s">
        <v>684</v>
      </c>
      <c r="C354" s="316">
        <v>2020</v>
      </c>
      <c r="D354" s="320">
        <v>2090</v>
      </c>
      <c r="E354" s="31"/>
    </row>
    <row r="355" spans="1:5" s="38" customFormat="1" x14ac:dyDescent="0.2">
      <c r="A355" s="382">
        <v>4</v>
      </c>
      <c r="B355" s="318" t="s">
        <v>685</v>
      </c>
      <c r="C355" s="316">
        <v>2020</v>
      </c>
      <c r="D355" s="320">
        <v>3321</v>
      </c>
      <c r="E355" s="31"/>
    </row>
    <row r="356" spans="1:5" s="38" customFormat="1" x14ac:dyDescent="0.2">
      <c r="A356" s="382">
        <v>5</v>
      </c>
      <c r="B356" s="318" t="s">
        <v>686</v>
      </c>
      <c r="C356" s="316">
        <v>2022</v>
      </c>
      <c r="D356" s="320">
        <v>599.99</v>
      </c>
      <c r="E356" s="31"/>
    </row>
    <row r="357" spans="1:5" s="38" customFormat="1" x14ac:dyDescent="0.2">
      <c r="A357" s="382">
        <v>6</v>
      </c>
      <c r="B357" s="387" t="s">
        <v>687</v>
      </c>
      <c r="C357" s="388">
        <v>2023</v>
      </c>
      <c r="D357" s="389">
        <v>922.5</v>
      </c>
      <c r="E357" s="31"/>
    </row>
    <row r="358" spans="1:5" s="38" customFormat="1" x14ac:dyDescent="0.2">
      <c r="A358" s="382">
        <v>7</v>
      </c>
      <c r="B358" s="387" t="s">
        <v>688</v>
      </c>
      <c r="C358" s="388">
        <v>2023</v>
      </c>
      <c r="D358" s="389">
        <v>1357.57</v>
      </c>
      <c r="E358" s="31"/>
    </row>
    <row r="359" spans="1:5" s="38" customFormat="1" x14ac:dyDescent="0.2">
      <c r="A359" s="544" t="s">
        <v>8</v>
      </c>
      <c r="B359" s="544"/>
      <c r="C359" s="544"/>
      <c r="D359" s="339">
        <f>SUM(D352:D358)</f>
        <v>9836.06</v>
      </c>
      <c r="E359" s="31"/>
    </row>
    <row r="360" spans="1:5" s="26" customFormat="1" x14ac:dyDescent="0.2">
      <c r="A360" s="545" t="s">
        <v>316</v>
      </c>
      <c r="B360" s="545"/>
      <c r="C360" s="545"/>
      <c r="D360" s="545"/>
      <c r="E360" s="31"/>
    </row>
    <row r="361" spans="1:5" s="26" customFormat="1" ht="25.5" x14ac:dyDescent="0.2">
      <c r="A361" s="331" t="s">
        <v>0</v>
      </c>
      <c r="B361" s="332" t="s">
        <v>12</v>
      </c>
      <c r="C361" s="331" t="s">
        <v>10</v>
      </c>
      <c r="D361" s="333" t="s">
        <v>11</v>
      </c>
      <c r="E361" s="31"/>
    </row>
    <row r="362" spans="1:5" s="26" customFormat="1" x14ac:dyDescent="0.2">
      <c r="A362" s="382">
        <v>1</v>
      </c>
      <c r="B362" s="390" t="s">
        <v>689</v>
      </c>
      <c r="C362" s="319">
        <v>2020</v>
      </c>
      <c r="D362" s="320">
        <v>1950</v>
      </c>
      <c r="E362" s="31"/>
    </row>
    <row r="363" spans="1:5" s="26" customFormat="1" x14ac:dyDescent="0.2">
      <c r="A363" s="382">
        <v>2</v>
      </c>
      <c r="B363" s="390" t="s">
        <v>690</v>
      </c>
      <c r="C363" s="391">
        <v>2020</v>
      </c>
      <c r="D363" s="389">
        <v>6969.6</v>
      </c>
      <c r="E363" s="31"/>
    </row>
    <row r="364" spans="1:5" s="26" customFormat="1" x14ac:dyDescent="0.2">
      <c r="A364" s="382">
        <v>3</v>
      </c>
      <c r="B364" s="318" t="s">
        <v>691</v>
      </c>
      <c r="C364" s="391">
        <v>2022</v>
      </c>
      <c r="D364" s="389">
        <v>7984</v>
      </c>
      <c r="E364" s="31"/>
    </row>
    <row r="365" spans="1:5" s="26" customFormat="1" x14ac:dyDescent="0.2">
      <c r="A365" s="382">
        <v>4</v>
      </c>
      <c r="B365" s="318" t="s">
        <v>692</v>
      </c>
      <c r="C365" s="392">
        <v>2022</v>
      </c>
      <c r="D365" s="320">
        <v>1712.16</v>
      </c>
      <c r="E365" s="31"/>
    </row>
    <row r="366" spans="1:5" s="26" customFormat="1" x14ac:dyDescent="0.2">
      <c r="A366" s="382">
        <v>5</v>
      </c>
      <c r="B366" s="387" t="s">
        <v>693</v>
      </c>
      <c r="C366" s="392">
        <v>2023</v>
      </c>
      <c r="D366" s="320">
        <v>4000</v>
      </c>
      <c r="E366" s="31"/>
    </row>
    <row r="367" spans="1:5" s="26" customFormat="1" x14ac:dyDescent="0.2">
      <c r="A367" s="382">
        <v>6</v>
      </c>
      <c r="B367" s="387" t="s">
        <v>694</v>
      </c>
      <c r="C367" s="392">
        <v>2024</v>
      </c>
      <c r="D367" s="320">
        <v>1370</v>
      </c>
      <c r="E367" s="31"/>
    </row>
    <row r="368" spans="1:5" s="26" customFormat="1" x14ac:dyDescent="0.2">
      <c r="A368" s="544" t="s">
        <v>8</v>
      </c>
      <c r="B368" s="558"/>
      <c r="C368" s="558"/>
      <c r="D368" s="393">
        <f>SUM(D362:D367)</f>
        <v>23985.759999999998</v>
      </c>
      <c r="E368" s="31"/>
    </row>
    <row r="369" spans="1:7" s="38" customFormat="1" x14ac:dyDescent="0.2">
      <c r="A369" s="547" t="s">
        <v>158</v>
      </c>
      <c r="B369" s="547"/>
      <c r="C369" s="547"/>
      <c r="D369" s="547"/>
      <c r="E369" s="31"/>
    </row>
    <row r="370" spans="1:7" s="26" customFormat="1" ht="15" x14ac:dyDescent="0.25">
      <c r="A370" s="545" t="s">
        <v>311</v>
      </c>
      <c r="B370" s="545"/>
      <c r="C370" s="545"/>
      <c r="D370" s="545"/>
      <c r="E370" s="31"/>
      <c r="F370" s="549"/>
      <c r="G370" s="549"/>
    </row>
    <row r="371" spans="1:7" s="26" customFormat="1" ht="25.5" x14ac:dyDescent="0.2">
      <c r="A371" s="331" t="s">
        <v>0</v>
      </c>
      <c r="B371" s="332" t="s">
        <v>9</v>
      </c>
      <c r="C371" s="331" t="s">
        <v>10</v>
      </c>
      <c r="D371" s="333" t="s">
        <v>11</v>
      </c>
      <c r="E371" s="31"/>
      <c r="F371" s="550"/>
      <c r="G371" s="550"/>
    </row>
    <row r="372" spans="1:7" s="26" customFormat="1" x14ac:dyDescent="0.2">
      <c r="A372" s="394">
        <v>1</v>
      </c>
      <c r="B372" s="395" t="s">
        <v>753</v>
      </c>
      <c r="C372" s="361">
        <v>2020</v>
      </c>
      <c r="D372" s="362">
        <v>409</v>
      </c>
      <c r="E372" s="31"/>
    </row>
    <row r="373" spans="1:7" s="26" customFormat="1" x14ac:dyDescent="0.2">
      <c r="A373" s="394">
        <v>2</v>
      </c>
      <c r="B373" s="360" t="s">
        <v>754</v>
      </c>
      <c r="C373" s="361">
        <v>2020</v>
      </c>
      <c r="D373" s="362">
        <v>2299</v>
      </c>
      <c r="E373" s="31"/>
    </row>
    <row r="374" spans="1:7" s="26" customFormat="1" x14ac:dyDescent="0.2">
      <c r="A374" s="394">
        <v>3</v>
      </c>
      <c r="B374" s="395" t="s">
        <v>755</v>
      </c>
      <c r="C374" s="361">
        <v>2020</v>
      </c>
      <c r="D374" s="362">
        <v>2499</v>
      </c>
      <c r="E374" s="31"/>
    </row>
    <row r="375" spans="1:7" s="26" customFormat="1" x14ac:dyDescent="0.2">
      <c r="A375" s="394">
        <v>4</v>
      </c>
      <c r="B375" s="395" t="s">
        <v>756</v>
      </c>
      <c r="C375" s="361">
        <v>2020</v>
      </c>
      <c r="D375" s="362">
        <v>2799</v>
      </c>
      <c r="E375" s="31"/>
    </row>
    <row r="376" spans="1:7" s="26" customFormat="1" x14ac:dyDescent="0.2">
      <c r="A376" s="394">
        <v>5</v>
      </c>
      <c r="B376" s="396" t="s">
        <v>757</v>
      </c>
      <c r="C376" s="311">
        <v>2020</v>
      </c>
      <c r="D376" s="312">
        <v>2999</v>
      </c>
      <c r="E376" s="31"/>
    </row>
    <row r="377" spans="1:7" s="26" customFormat="1" x14ac:dyDescent="0.2">
      <c r="A377" s="559" t="s">
        <v>8</v>
      </c>
      <c r="B377" s="559"/>
      <c r="C377" s="559"/>
      <c r="D377" s="397">
        <f>SUM(D372:D376)</f>
        <v>11005</v>
      </c>
      <c r="E377" s="223"/>
    </row>
    <row r="378" spans="1:7" s="26" customFormat="1" x14ac:dyDescent="0.2">
      <c r="A378" s="562" t="s">
        <v>312</v>
      </c>
      <c r="B378" s="562"/>
      <c r="C378" s="562"/>
      <c r="D378" s="562"/>
      <c r="E378" s="223"/>
    </row>
    <row r="379" spans="1:7" s="26" customFormat="1" ht="25.5" x14ac:dyDescent="0.2">
      <c r="A379" s="331" t="s">
        <v>0</v>
      </c>
      <c r="B379" s="332" t="s">
        <v>12</v>
      </c>
      <c r="C379" s="331" t="s">
        <v>10</v>
      </c>
      <c r="D379" s="333" t="s">
        <v>11</v>
      </c>
      <c r="E379" s="223"/>
    </row>
    <row r="380" spans="1:7" s="26" customFormat="1" x14ac:dyDescent="0.2">
      <c r="A380" s="334">
        <v>1</v>
      </c>
      <c r="B380" s="395" t="s">
        <v>758</v>
      </c>
      <c r="C380" s="398">
        <v>2020</v>
      </c>
      <c r="D380" s="399">
        <v>289.99</v>
      </c>
      <c r="E380" s="223"/>
    </row>
    <row r="381" spans="1:7" s="26" customFormat="1" x14ac:dyDescent="0.2">
      <c r="A381" s="334">
        <v>2</v>
      </c>
      <c r="B381" s="395" t="s">
        <v>759</v>
      </c>
      <c r="C381" s="398">
        <v>2020</v>
      </c>
      <c r="D381" s="399">
        <v>2500</v>
      </c>
      <c r="E381" s="223"/>
    </row>
    <row r="382" spans="1:7" s="26" customFormat="1" x14ac:dyDescent="0.2">
      <c r="A382" s="334">
        <v>3</v>
      </c>
      <c r="B382" s="395" t="s">
        <v>759</v>
      </c>
      <c r="C382" s="398">
        <v>2020</v>
      </c>
      <c r="D382" s="399">
        <v>2500</v>
      </c>
      <c r="E382" s="223"/>
    </row>
    <row r="383" spans="1:7" s="26" customFormat="1" x14ac:dyDescent="0.2">
      <c r="A383" s="334">
        <v>4</v>
      </c>
      <c r="B383" s="395" t="s">
        <v>758</v>
      </c>
      <c r="C383" s="398">
        <v>2020</v>
      </c>
      <c r="D383" s="399">
        <v>319.99</v>
      </c>
      <c r="E383" s="223"/>
    </row>
    <row r="384" spans="1:7" s="26" customFormat="1" x14ac:dyDescent="0.2">
      <c r="A384" s="334">
        <v>5</v>
      </c>
      <c r="B384" s="395" t="s">
        <v>760</v>
      </c>
      <c r="C384" s="398">
        <v>2020</v>
      </c>
      <c r="D384" s="399">
        <v>489</v>
      </c>
      <c r="E384" s="223"/>
    </row>
    <row r="385" spans="1:5" s="26" customFormat="1" x14ac:dyDescent="0.2">
      <c r="A385" s="334">
        <v>6</v>
      </c>
      <c r="B385" s="360" t="s">
        <v>761</v>
      </c>
      <c r="C385" s="361">
        <v>2020</v>
      </c>
      <c r="D385" s="362">
        <v>1409</v>
      </c>
      <c r="E385" s="223"/>
    </row>
    <row r="386" spans="1:5" s="26" customFormat="1" x14ac:dyDescent="0.2">
      <c r="A386" s="334">
        <v>7</v>
      </c>
      <c r="B386" s="360" t="s">
        <v>762</v>
      </c>
      <c r="C386" s="361">
        <v>2020</v>
      </c>
      <c r="D386" s="362">
        <v>4599</v>
      </c>
      <c r="E386" s="223"/>
    </row>
    <row r="387" spans="1:5" s="26" customFormat="1" x14ac:dyDescent="0.2">
      <c r="A387" s="334">
        <v>8</v>
      </c>
      <c r="B387" s="374" t="s">
        <v>763</v>
      </c>
      <c r="C387" s="311">
        <v>2020</v>
      </c>
      <c r="D387" s="312">
        <v>199</v>
      </c>
      <c r="E387" s="223"/>
    </row>
    <row r="388" spans="1:5" s="26" customFormat="1" x14ac:dyDescent="0.2">
      <c r="A388" s="334">
        <v>9</v>
      </c>
      <c r="B388" s="374" t="s">
        <v>764</v>
      </c>
      <c r="C388" s="311">
        <v>2020</v>
      </c>
      <c r="D388" s="312">
        <v>17500</v>
      </c>
      <c r="E388" s="223"/>
    </row>
    <row r="389" spans="1:5" s="26" customFormat="1" x14ac:dyDescent="0.2">
      <c r="A389" s="334">
        <v>10</v>
      </c>
      <c r="B389" s="374" t="s">
        <v>758</v>
      </c>
      <c r="C389" s="311">
        <v>2020</v>
      </c>
      <c r="D389" s="312">
        <v>279</v>
      </c>
      <c r="E389" s="223"/>
    </row>
    <row r="390" spans="1:5" s="26" customFormat="1" x14ac:dyDescent="0.2">
      <c r="A390" s="334">
        <v>11</v>
      </c>
      <c r="B390" s="374" t="s">
        <v>761</v>
      </c>
      <c r="C390" s="311">
        <v>2020</v>
      </c>
      <c r="D390" s="312">
        <v>2419</v>
      </c>
      <c r="E390" s="223"/>
    </row>
    <row r="391" spans="1:5" s="26" customFormat="1" x14ac:dyDescent="0.2">
      <c r="A391" s="334">
        <v>12</v>
      </c>
      <c r="B391" s="374" t="s">
        <v>765</v>
      </c>
      <c r="C391" s="311">
        <v>2020</v>
      </c>
      <c r="D391" s="312">
        <v>100000</v>
      </c>
      <c r="E391" s="223"/>
    </row>
    <row r="392" spans="1:5" s="26" customFormat="1" x14ac:dyDescent="0.2">
      <c r="A392" s="334">
        <v>13</v>
      </c>
      <c r="B392" s="374" t="s">
        <v>766</v>
      </c>
      <c r="C392" s="311">
        <v>2020</v>
      </c>
      <c r="D392" s="312">
        <v>2500</v>
      </c>
      <c r="E392" s="223"/>
    </row>
    <row r="393" spans="1:5" s="26" customFormat="1" x14ac:dyDescent="0.2">
      <c r="A393" s="334">
        <v>14</v>
      </c>
      <c r="B393" s="374" t="s">
        <v>767</v>
      </c>
      <c r="C393" s="311">
        <v>2021</v>
      </c>
      <c r="D393" s="312">
        <v>2499</v>
      </c>
      <c r="E393" s="223"/>
    </row>
    <row r="394" spans="1:5" s="26" customFormat="1" x14ac:dyDescent="0.2">
      <c r="A394" s="334">
        <v>15</v>
      </c>
      <c r="B394" s="374" t="s">
        <v>768</v>
      </c>
      <c r="C394" s="311">
        <v>2021</v>
      </c>
      <c r="D394" s="312">
        <v>289.55</v>
      </c>
      <c r="E394" s="223"/>
    </row>
    <row r="395" spans="1:5" s="26" customFormat="1" x14ac:dyDescent="0.2">
      <c r="A395" s="334">
        <v>16</v>
      </c>
      <c r="B395" s="374" t="s">
        <v>769</v>
      </c>
      <c r="C395" s="311">
        <v>2021</v>
      </c>
      <c r="D395" s="312">
        <v>219</v>
      </c>
      <c r="E395" s="223"/>
    </row>
    <row r="396" spans="1:5" s="26" customFormat="1" x14ac:dyDescent="0.2">
      <c r="A396" s="334">
        <v>17</v>
      </c>
      <c r="B396" s="374" t="s">
        <v>770</v>
      </c>
      <c r="C396" s="311">
        <v>2021</v>
      </c>
      <c r="D396" s="312">
        <v>81632.639999999999</v>
      </c>
      <c r="E396" s="223"/>
    </row>
    <row r="397" spans="1:5" s="26" customFormat="1" x14ac:dyDescent="0.2">
      <c r="A397" s="334">
        <v>18</v>
      </c>
      <c r="B397" s="374" t="s">
        <v>771</v>
      </c>
      <c r="C397" s="311">
        <v>2022</v>
      </c>
      <c r="D397" s="312">
        <v>2049</v>
      </c>
      <c r="E397" s="223"/>
    </row>
    <row r="398" spans="1:5" s="26" customFormat="1" x14ac:dyDescent="0.2">
      <c r="A398" s="334">
        <v>19</v>
      </c>
      <c r="B398" s="374" t="s">
        <v>772</v>
      </c>
      <c r="C398" s="311">
        <v>2022</v>
      </c>
      <c r="D398" s="312">
        <v>2849</v>
      </c>
      <c r="E398" s="223"/>
    </row>
    <row r="399" spans="1:5" s="26" customFormat="1" x14ac:dyDescent="0.2">
      <c r="A399" s="334">
        <v>20</v>
      </c>
      <c r="B399" s="374" t="s">
        <v>773</v>
      </c>
      <c r="C399" s="311">
        <v>2022</v>
      </c>
      <c r="D399" s="312">
        <v>169</v>
      </c>
      <c r="E399" s="223"/>
    </row>
    <row r="400" spans="1:5" s="26" customFormat="1" x14ac:dyDescent="0.2">
      <c r="A400" s="334">
        <v>21</v>
      </c>
      <c r="B400" s="374" t="s">
        <v>774</v>
      </c>
      <c r="C400" s="311">
        <v>2022</v>
      </c>
      <c r="D400" s="312">
        <v>5976.04</v>
      </c>
      <c r="E400" s="223"/>
    </row>
    <row r="401" spans="1:5" s="26" customFormat="1" x14ac:dyDescent="0.2">
      <c r="A401" s="334">
        <v>22</v>
      </c>
      <c r="B401" s="374" t="s">
        <v>775</v>
      </c>
      <c r="C401" s="311">
        <v>2023</v>
      </c>
      <c r="D401" s="312">
        <v>1399</v>
      </c>
      <c r="E401" s="223"/>
    </row>
    <row r="402" spans="1:5" s="26" customFormat="1" x14ac:dyDescent="0.2">
      <c r="A402" s="334">
        <v>23</v>
      </c>
      <c r="B402" s="395" t="s">
        <v>776</v>
      </c>
      <c r="C402" s="361">
        <v>2023</v>
      </c>
      <c r="D402" s="362">
        <v>729</v>
      </c>
      <c r="E402" s="223"/>
    </row>
    <row r="403" spans="1:5" s="26" customFormat="1" x14ac:dyDescent="0.2">
      <c r="A403" s="334">
        <v>24</v>
      </c>
      <c r="B403" s="395" t="s">
        <v>777</v>
      </c>
      <c r="C403" s="361">
        <v>2023</v>
      </c>
      <c r="D403" s="362">
        <v>760</v>
      </c>
      <c r="E403" s="223"/>
    </row>
    <row r="404" spans="1:5" s="26" customFormat="1" x14ac:dyDescent="0.2">
      <c r="A404" s="334">
        <v>25</v>
      </c>
      <c r="B404" s="360" t="s">
        <v>778</v>
      </c>
      <c r="C404" s="361">
        <v>2023</v>
      </c>
      <c r="D404" s="362">
        <v>499</v>
      </c>
      <c r="E404" s="223"/>
    </row>
    <row r="405" spans="1:5" s="26" customFormat="1" x14ac:dyDescent="0.2">
      <c r="A405" s="334">
        <v>26</v>
      </c>
      <c r="B405" s="360" t="s">
        <v>779</v>
      </c>
      <c r="C405" s="361">
        <v>2023</v>
      </c>
      <c r="D405" s="362">
        <v>470</v>
      </c>
      <c r="E405" s="223"/>
    </row>
    <row r="406" spans="1:5" s="26" customFormat="1" x14ac:dyDescent="0.2">
      <c r="A406" s="334">
        <v>27</v>
      </c>
      <c r="B406" s="360" t="s">
        <v>780</v>
      </c>
      <c r="C406" s="369">
        <v>2023</v>
      </c>
      <c r="D406" s="400">
        <v>499.99</v>
      </c>
      <c r="E406" s="223"/>
    </row>
    <row r="407" spans="1:5" s="26" customFormat="1" x14ac:dyDescent="0.2">
      <c r="A407" s="334">
        <v>28</v>
      </c>
      <c r="B407" s="360" t="s">
        <v>781</v>
      </c>
      <c r="C407" s="361">
        <v>2024</v>
      </c>
      <c r="D407" s="362">
        <v>629</v>
      </c>
      <c r="E407" s="223"/>
    </row>
    <row r="408" spans="1:5" s="26" customFormat="1" x14ac:dyDescent="0.2">
      <c r="A408" s="334">
        <v>29</v>
      </c>
      <c r="B408" s="360" t="s">
        <v>782</v>
      </c>
      <c r="C408" s="361">
        <v>2024</v>
      </c>
      <c r="D408" s="362">
        <v>399.99</v>
      </c>
      <c r="E408" s="223"/>
    </row>
    <row r="409" spans="1:5" s="26" customFormat="1" x14ac:dyDescent="0.2">
      <c r="A409" s="334">
        <v>30</v>
      </c>
      <c r="B409" s="360" t="s">
        <v>783</v>
      </c>
      <c r="C409" s="361">
        <v>2024</v>
      </c>
      <c r="D409" s="362">
        <v>2163.5700000000002</v>
      </c>
      <c r="E409" s="223"/>
    </row>
    <row r="410" spans="1:5" s="26" customFormat="1" x14ac:dyDescent="0.2">
      <c r="A410" s="334">
        <v>31</v>
      </c>
      <c r="B410" s="360" t="s">
        <v>784</v>
      </c>
      <c r="C410" s="361">
        <v>2024</v>
      </c>
      <c r="D410" s="362">
        <v>219.99</v>
      </c>
      <c r="E410" s="223"/>
    </row>
    <row r="411" spans="1:5" s="26" customFormat="1" x14ac:dyDescent="0.2">
      <c r="A411" s="544" t="s">
        <v>8</v>
      </c>
      <c r="B411" s="544"/>
      <c r="C411" s="544"/>
      <c r="D411" s="339">
        <f>SUM(D380:D410)</f>
        <v>238456.74999999997</v>
      </c>
      <c r="E411" s="31"/>
    </row>
    <row r="412" spans="1:5" s="26" customFormat="1" x14ac:dyDescent="0.2">
      <c r="A412" s="545" t="s">
        <v>313</v>
      </c>
      <c r="B412" s="545"/>
      <c r="C412" s="545"/>
      <c r="D412" s="545"/>
      <c r="E412" s="31"/>
    </row>
    <row r="413" spans="1:5" s="26" customFormat="1" ht="25.5" x14ac:dyDescent="0.2">
      <c r="A413" s="331" t="s">
        <v>0</v>
      </c>
      <c r="B413" s="332" t="s">
        <v>971</v>
      </c>
      <c r="C413" s="331" t="s">
        <v>10</v>
      </c>
      <c r="D413" s="333" t="s">
        <v>11</v>
      </c>
      <c r="E413" s="31"/>
    </row>
    <row r="414" spans="1:5" s="26" customFormat="1" x14ac:dyDescent="0.2">
      <c r="A414" s="347">
        <v>1</v>
      </c>
      <c r="B414" s="310" t="s">
        <v>785</v>
      </c>
      <c r="C414" s="311">
        <v>2021</v>
      </c>
      <c r="D414" s="313">
        <v>531.66</v>
      </c>
      <c r="E414" s="31"/>
    </row>
    <row r="415" spans="1:5" s="26" customFormat="1" x14ac:dyDescent="0.2">
      <c r="A415" s="358">
        <v>2</v>
      </c>
      <c r="B415" s="310" t="s">
        <v>785</v>
      </c>
      <c r="C415" s="311">
        <v>2021</v>
      </c>
      <c r="D415" s="313">
        <v>588.26</v>
      </c>
      <c r="E415" s="31"/>
    </row>
    <row r="416" spans="1:5" s="26" customFormat="1" x14ac:dyDescent="0.2">
      <c r="A416" s="401">
        <v>3</v>
      </c>
      <c r="B416" s="310" t="s">
        <v>786</v>
      </c>
      <c r="C416" s="311">
        <v>2021</v>
      </c>
      <c r="D416" s="313">
        <v>361.62</v>
      </c>
      <c r="E416" s="31"/>
    </row>
    <row r="417" spans="1:5" s="26" customFormat="1" x14ac:dyDescent="0.2">
      <c r="A417" s="358">
        <v>4</v>
      </c>
      <c r="B417" s="310" t="s">
        <v>787</v>
      </c>
      <c r="C417" s="311">
        <v>2023</v>
      </c>
      <c r="D417" s="313">
        <v>630</v>
      </c>
      <c r="E417" s="31"/>
    </row>
    <row r="418" spans="1:5" s="26" customFormat="1" x14ac:dyDescent="0.2">
      <c r="A418" s="544" t="s">
        <v>8</v>
      </c>
      <c r="B418" s="544"/>
      <c r="C418" s="544"/>
      <c r="D418" s="339">
        <f>SUM(D414:D417)</f>
        <v>2111.54</v>
      </c>
      <c r="E418" s="223"/>
    </row>
    <row r="419" spans="1:5" s="38" customFormat="1" x14ac:dyDescent="0.2">
      <c r="A419" s="547" t="s">
        <v>62</v>
      </c>
      <c r="B419" s="547"/>
      <c r="C419" s="547"/>
      <c r="D419" s="547"/>
      <c r="E419" s="223"/>
    </row>
    <row r="420" spans="1:5" s="26" customFormat="1" x14ac:dyDescent="0.2">
      <c r="A420" s="545" t="s">
        <v>311</v>
      </c>
      <c r="B420" s="545"/>
      <c r="C420" s="545"/>
      <c r="D420" s="545"/>
      <c r="E420" s="223"/>
    </row>
    <row r="421" spans="1:5" s="26" customFormat="1" ht="25.5" x14ac:dyDescent="0.2">
      <c r="A421" s="331" t="s">
        <v>0</v>
      </c>
      <c r="B421" s="332" t="s">
        <v>9</v>
      </c>
      <c r="C421" s="331" t="s">
        <v>10</v>
      </c>
      <c r="D421" s="333" t="s">
        <v>11</v>
      </c>
      <c r="E421" s="223"/>
    </row>
    <row r="422" spans="1:5" s="26" customFormat="1" x14ac:dyDescent="0.2">
      <c r="A422" s="334">
        <v>1</v>
      </c>
      <c r="B422" s="318" t="s">
        <v>788</v>
      </c>
      <c r="C422" s="319">
        <v>2020</v>
      </c>
      <c r="D422" s="320">
        <v>1189</v>
      </c>
      <c r="E422" s="223"/>
    </row>
    <row r="423" spans="1:5" s="26" customFormat="1" x14ac:dyDescent="0.2">
      <c r="A423" s="334">
        <v>2</v>
      </c>
      <c r="B423" s="318" t="s">
        <v>789</v>
      </c>
      <c r="C423" s="319">
        <v>2021</v>
      </c>
      <c r="D423" s="320">
        <v>2697</v>
      </c>
      <c r="E423" s="31"/>
    </row>
    <row r="424" spans="1:5" s="26" customFormat="1" x14ac:dyDescent="0.2">
      <c r="A424" s="334">
        <v>3</v>
      </c>
      <c r="B424" s="318" t="s">
        <v>790</v>
      </c>
      <c r="C424" s="319">
        <v>2021</v>
      </c>
      <c r="D424" s="320">
        <v>649</v>
      </c>
      <c r="E424" s="31"/>
    </row>
    <row r="425" spans="1:5" s="26" customFormat="1" x14ac:dyDescent="0.2">
      <c r="A425" s="334">
        <v>4</v>
      </c>
      <c r="B425" s="318" t="s">
        <v>791</v>
      </c>
      <c r="C425" s="319">
        <v>2021</v>
      </c>
      <c r="D425" s="320">
        <v>2275.5</v>
      </c>
      <c r="E425" s="31"/>
    </row>
    <row r="426" spans="1:5" s="26" customFormat="1" x14ac:dyDescent="0.2">
      <c r="A426" s="334">
        <v>5</v>
      </c>
      <c r="B426" s="318" t="s">
        <v>792</v>
      </c>
      <c r="C426" s="319">
        <v>2021</v>
      </c>
      <c r="D426" s="320">
        <v>6150</v>
      </c>
      <c r="E426" s="31"/>
    </row>
    <row r="427" spans="1:5" s="26" customFormat="1" x14ac:dyDescent="0.2">
      <c r="A427" s="334">
        <v>6</v>
      </c>
      <c r="B427" s="321" t="s">
        <v>788</v>
      </c>
      <c r="C427" s="319">
        <v>2022</v>
      </c>
      <c r="D427" s="320">
        <v>519</v>
      </c>
      <c r="E427" s="31"/>
    </row>
    <row r="428" spans="1:5" s="26" customFormat="1" x14ac:dyDescent="0.2">
      <c r="A428" s="334">
        <v>7</v>
      </c>
      <c r="B428" s="318" t="s">
        <v>793</v>
      </c>
      <c r="C428" s="319">
        <v>2022</v>
      </c>
      <c r="D428" s="320">
        <v>509</v>
      </c>
    </row>
    <row r="429" spans="1:5" s="26" customFormat="1" x14ac:dyDescent="0.2">
      <c r="A429" s="334">
        <v>8</v>
      </c>
      <c r="B429" s="318" t="s">
        <v>794</v>
      </c>
      <c r="C429" s="319">
        <v>2022</v>
      </c>
      <c r="D429" s="320">
        <v>1599</v>
      </c>
    </row>
    <row r="430" spans="1:5" s="26" customFormat="1" x14ac:dyDescent="0.2">
      <c r="A430" s="334">
        <v>9</v>
      </c>
      <c r="B430" s="318" t="s">
        <v>795</v>
      </c>
      <c r="C430" s="319">
        <v>2023</v>
      </c>
      <c r="D430" s="323">
        <v>2932</v>
      </c>
    </row>
    <row r="431" spans="1:5" s="26" customFormat="1" x14ac:dyDescent="0.2">
      <c r="A431" s="334">
        <v>10</v>
      </c>
      <c r="B431" s="318" t="s">
        <v>796</v>
      </c>
      <c r="C431" s="402">
        <v>2023</v>
      </c>
      <c r="D431" s="323">
        <v>2350</v>
      </c>
    </row>
    <row r="432" spans="1:5" s="26" customFormat="1" x14ac:dyDescent="0.2">
      <c r="A432" s="334">
        <v>11</v>
      </c>
      <c r="B432" s="321" t="s">
        <v>797</v>
      </c>
      <c r="C432" s="402">
        <v>2024</v>
      </c>
      <c r="D432" s="323">
        <v>1299</v>
      </c>
    </row>
    <row r="433" spans="1:5" s="26" customFormat="1" x14ac:dyDescent="0.2">
      <c r="A433" s="544" t="s">
        <v>8</v>
      </c>
      <c r="B433" s="544"/>
      <c r="C433" s="544"/>
      <c r="D433" s="339">
        <f>SUM(D422:D432)</f>
        <v>22168.5</v>
      </c>
    </row>
    <row r="434" spans="1:5" s="26" customFormat="1" x14ac:dyDescent="0.2">
      <c r="A434" s="545" t="s">
        <v>314</v>
      </c>
      <c r="B434" s="545"/>
      <c r="C434" s="545"/>
      <c r="D434" s="545"/>
    </row>
    <row r="435" spans="1:5" s="26" customFormat="1" ht="25.5" x14ac:dyDescent="0.2">
      <c r="A435" s="331" t="s">
        <v>0</v>
      </c>
      <c r="B435" s="332" t="s">
        <v>12</v>
      </c>
      <c r="C435" s="331" t="s">
        <v>10</v>
      </c>
      <c r="D435" s="333" t="s">
        <v>11</v>
      </c>
    </row>
    <row r="436" spans="1:5" s="26" customFormat="1" x14ac:dyDescent="0.2">
      <c r="A436" s="347">
        <v>1</v>
      </c>
      <c r="B436" s="315" t="s">
        <v>798</v>
      </c>
      <c r="C436" s="316">
        <v>2020</v>
      </c>
      <c r="D436" s="317">
        <v>4218</v>
      </c>
    </row>
    <row r="437" spans="1:5" s="26" customFormat="1" x14ac:dyDescent="0.2">
      <c r="A437" s="347">
        <v>2</v>
      </c>
      <c r="B437" s="315" t="s">
        <v>799</v>
      </c>
      <c r="C437" s="316">
        <v>2020</v>
      </c>
      <c r="D437" s="317">
        <v>5598</v>
      </c>
    </row>
    <row r="438" spans="1:5" s="26" customFormat="1" x14ac:dyDescent="0.2">
      <c r="A438" s="347">
        <v>3</v>
      </c>
      <c r="B438" s="315" t="s">
        <v>800</v>
      </c>
      <c r="C438" s="316">
        <v>2020</v>
      </c>
      <c r="D438" s="317">
        <v>3299</v>
      </c>
    </row>
    <row r="439" spans="1:5" s="26" customFormat="1" x14ac:dyDescent="0.2">
      <c r="A439" s="347">
        <v>4</v>
      </c>
      <c r="B439" s="315" t="s">
        <v>801</v>
      </c>
      <c r="C439" s="316">
        <v>2020</v>
      </c>
      <c r="D439" s="317">
        <v>559</v>
      </c>
    </row>
    <row r="440" spans="1:5" s="26" customFormat="1" x14ac:dyDescent="0.2">
      <c r="A440" s="347">
        <v>5</v>
      </c>
      <c r="B440" s="315" t="s">
        <v>802</v>
      </c>
      <c r="C440" s="316">
        <v>2021</v>
      </c>
      <c r="D440" s="317">
        <v>3099</v>
      </c>
    </row>
    <row r="441" spans="1:5" s="26" customFormat="1" x14ac:dyDescent="0.2">
      <c r="A441" s="347">
        <v>6</v>
      </c>
      <c r="B441" s="315" t="s">
        <v>803</v>
      </c>
      <c r="C441" s="316">
        <v>2021</v>
      </c>
      <c r="D441" s="317">
        <v>2799</v>
      </c>
      <c r="E441" s="31"/>
    </row>
    <row r="442" spans="1:5" s="26" customFormat="1" x14ac:dyDescent="0.2">
      <c r="A442" s="347">
        <v>7</v>
      </c>
      <c r="B442" s="315" t="s">
        <v>804</v>
      </c>
      <c r="C442" s="316">
        <v>2022</v>
      </c>
      <c r="D442" s="317">
        <v>1250</v>
      </c>
      <c r="E442" s="31"/>
    </row>
    <row r="443" spans="1:5" s="26" customFormat="1" x14ac:dyDescent="0.2">
      <c r="A443" s="347">
        <v>8</v>
      </c>
      <c r="B443" s="315" t="s">
        <v>802</v>
      </c>
      <c r="C443" s="316">
        <v>2023</v>
      </c>
      <c r="D443" s="317">
        <v>2599</v>
      </c>
      <c r="E443" s="31"/>
    </row>
    <row r="444" spans="1:5" s="26" customFormat="1" x14ac:dyDescent="0.2">
      <c r="A444" s="347">
        <v>9</v>
      </c>
      <c r="B444" s="315" t="s">
        <v>805</v>
      </c>
      <c r="C444" s="316" t="s">
        <v>806</v>
      </c>
      <c r="D444" s="317">
        <v>1370</v>
      </c>
      <c r="E444" s="31"/>
    </row>
    <row r="445" spans="1:5" s="26" customFormat="1" x14ac:dyDescent="0.2">
      <c r="A445" s="347">
        <v>10</v>
      </c>
      <c r="B445" s="315" t="s">
        <v>807</v>
      </c>
      <c r="C445" s="316" t="s">
        <v>806</v>
      </c>
      <c r="D445" s="317">
        <v>5076</v>
      </c>
      <c r="E445" s="31"/>
    </row>
    <row r="446" spans="1:5" s="26" customFormat="1" x14ac:dyDescent="0.2">
      <c r="A446" s="347">
        <v>11</v>
      </c>
      <c r="B446" s="315" t="s">
        <v>808</v>
      </c>
      <c r="C446" s="316">
        <v>2024</v>
      </c>
      <c r="D446" s="317">
        <v>2299</v>
      </c>
      <c r="E446" s="31"/>
    </row>
    <row r="447" spans="1:5" s="26" customFormat="1" x14ac:dyDescent="0.2">
      <c r="A447" s="347">
        <v>12</v>
      </c>
      <c r="B447" s="315" t="s">
        <v>809</v>
      </c>
      <c r="C447" s="316">
        <v>2024</v>
      </c>
      <c r="D447" s="317">
        <v>1599</v>
      </c>
      <c r="E447" s="31"/>
    </row>
    <row r="448" spans="1:5" s="26" customFormat="1" x14ac:dyDescent="0.2">
      <c r="A448" s="347">
        <v>13</v>
      </c>
      <c r="B448" s="315" t="s">
        <v>810</v>
      </c>
      <c r="C448" s="316">
        <v>2024</v>
      </c>
      <c r="D448" s="317">
        <v>1299</v>
      </c>
      <c r="E448" s="31"/>
    </row>
    <row r="449" spans="1:5" s="26" customFormat="1" x14ac:dyDescent="0.2">
      <c r="A449" s="544" t="s">
        <v>8</v>
      </c>
      <c r="B449" s="544"/>
      <c r="C449" s="544"/>
      <c r="D449" s="339">
        <f>SUM(D436:D448)</f>
        <v>35064</v>
      </c>
      <c r="E449" s="31"/>
    </row>
    <row r="450" spans="1:5" s="38" customFormat="1" x14ac:dyDescent="0.2">
      <c r="A450" s="547" t="s">
        <v>55</v>
      </c>
      <c r="B450" s="547"/>
      <c r="C450" s="547"/>
      <c r="D450" s="547"/>
      <c r="E450" s="31"/>
    </row>
    <row r="451" spans="1:5" s="26" customFormat="1" x14ac:dyDescent="0.2">
      <c r="A451" s="545" t="s">
        <v>311</v>
      </c>
      <c r="B451" s="545"/>
      <c r="C451" s="545"/>
      <c r="D451" s="545"/>
      <c r="E451" s="31"/>
    </row>
    <row r="452" spans="1:5" s="26" customFormat="1" ht="25.5" x14ac:dyDescent="0.2">
      <c r="A452" s="331" t="s">
        <v>0</v>
      </c>
      <c r="B452" s="332" t="s">
        <v>9</v>
      </c>
      <c r="C452" s="331" t="s">
        <v>10</v>
      </c>
      <c r="D452" s="333" t="s">
        <v>11</v>
      </c>
      <c r="E452" s="31"/>
    </row>
    <row r="453" spans="1:5" s="26" customFormat="1" x14ac:dyDescent="0.2">
      <c r="A453" s="403">
        <v>1</v>
      </c>
      <c r="B453" s="315" t="s">
        <v>828</v>
      </c>
      <c r="C453" s="319">
        <v>2019</v>
      </c>
      <c r="D453" s="386">
        <v>8750</v>
      </c>
      <c r="E453" s="31"/>
    </row>
    <row r="454" spans="1:5" s="26" customFormat="1" x14ac:dyDescent="0.2">
      <c r="A454" s="403">
        <v>2</v>
      </c>
      <c r="B454" s="315" t="s">
        <v>828</v>
      </c>
      <c r="C454" s="319">
        <v>2019</v>
      </c>
      <c r="D454" s="386">
        <v>8750</v>
      </c>
      <c r="E454" s="31"/>
    </row>
    <row r="455" spans="1:5" s="26" customFormat="1" x14ac:dyDescent="0.2">
      <c r="A455" s="403">
        <v>3</v>
      </c>
      <c r="B455" s="315" t="s">
        <v>829</v>
      </c>
      <c r="C455" s="319">
        <v>2019</v>
      </c>
      <c r="D455" s="386">
        <v>1300</v>
      </c>
      <c r="E455" s="31"/>
    </row>
    <row r="456" spans="1:5" s="26" customFormat="1" x14ac:dyDescent="0.2">
      <c r="A456" s="403">
        <v>4</v>
      </c>
      <c r="B456" s="315" t="s">
        <v>830</v>
      </c>
      <c r="C456" s="319">
        <v>2021</v>
      </c>
      <c r="D456" s="386">
        <v>3100</v>
      </c>
      <c r="E456" s="223"/>
    </row>
    <row r="457" spans="1:5" s="26" customFormat="1" x14ac:dyDescent="0.2">
      <c r="A457" s="403">
        <v>5</v>
      </c>
      <c r="B457" s="315" t="s">
        <v>831</v>
      </c>
      <c r="C457" s="319">
        <v>2021</v>
      </c>
      <c r="D457" s="386">
        <v>2853.6</v>
      </c>
      <c r="E457" s="223"/>
    </row>
    <row r="458" spans="1:5" s="26" customFormat="1" x14ac:dyDescent="0.2">
      <c r="A458" s="403">
        <v>6</v>
      </c>
      <c r="B458" s="315" t="s">
        <v>832</v>
      </c>
      <c r="C458" s="319">
        <v>2022</v>
      </c>
      <c r="D458" s="386">
        <v>2150</v>
      </c>
      <c r="E458" s="223"/>
    </row>
    <row r="459" spans="1:5" s="26" customFormat="1" x14ac:dyDescent="0.2">
      <c r="A459" s="403">
        <v>7</v>
      </c>
      <c r="B459" s="315" t="s">
        <v>833</v>
      </c>
      <c r="C459" s="319">
        <v>2022</v>
      </c>
      <c r="D459" s="386">
        <v>4870.8</v>
      </c>
      <c r="E459" s="223"/>
    </row>
    <row r="460" spans="1:5" s="26" customFormat="1" x14ac:dyDescent="0.2">
      <c r="A460" s="403">
        <v>8</v>
      </c>
      <c r="B460" s="315" t="s">
        <v>834</v>
      </c>
      <c r="C460" s="319">
        <v>2022</v>
      </c>
      <c r="D460" s="386">
        <v>2845.5</v>
      </c>
      <c r="E460" s="223"/>
    </row>
    <row r="461" spans="1:5" s="26" customFormat="1" x14ac:dyDescent="0.2">
      <c r="A461" s="403">
        <v>9</v>
      </c>
      <c r="B461" s="315" t="s">
        <v>835</v>
      </c>
      <c r="C461" s="319">
        <v>2022</v>
      </c>
      <c r="D461" s="386">
        <v>1399.9</v>
      </c>
      <c r="E461" s="223"/>
    </row>
    <row r="462" spans="1:5" s="26" customFormat="1" x14ac:dyDescent="0.2">
      <c r="A462" s="403">
        <v>10</v>
      </c>
      <c r="B462" s="315" t="s">
        <v>829</v>
      </c>
      <c r="C462" s="319">
        <v>2022</v>
      </c>
      <c r="D462" s="386">
        <v>3700</v>
      </c>
      <c r="E462" s="223"/>
    </row>
    <row r="463" spans="1:5" s="26" customFormat="1" x14ac:dyDescent="0.2">
      <c r="A463" s="403">
        <v>11</v>
      </c>
      <c r="B463" s="315" t="s">
        <v>836</v>
      </c>
      <c r="C463" s="319">
        <v>2023</v>
      </c>
      <c r="D463" s="386">
        <v>2910</v>
      </c>
      <c r="E463" s="223"/>
    </row>
    <row r="464" spans="1:5" s="26" customFormat="1" x14ac:dyDescent="0.2">
      <c r="A464" s="403">
        <v>12</v>
      </c>
      <c r="B464" s="315" t="s">
        <v>837</v>
      </c>
      <c r="C464" s="319">
        <v>2023</v>
      </c>
      <c r="D464" s="386">
        <v>2800</v>
      </c>
      <c r="E464" s="223"/>
    </row>
    <row r="465" spans="1:6" s="26" customFormat="1" x14ac:dyDescent="0.2">
      <c r="A465" s="403">
        <v>13</v>
      </c>
      <c r="B465" s="315" t="s">
        <v>836</v>
      </c>
      <c r="C465" s="319">
        <v>2023</v>
      </c>
      <c r="D465" s="386">
        <v>4000</v>
      </c>
      <c r="E465" s="223"/>
    </row>
    <row r="466" spans="1:6" s="26" customFormat="1" x14ac:dyDescent="0.2">
      <c r="A466" s="403">
        <v>14</v>
      </c>
      <c r="B466" s="315" t="s">
        <v>837</v>
      </c>
      <c r="C466" s="319">
        <v>2023</v>
      </c>
      <c r="D466" s="386">
        <v>2800</v>
      </c>
      <c r="E466" s="223"/>
    </row>
    <row r="467" spans="1:6" s="26" customFormat="1" x14ac:dyDescent="0.2">
      <c r="A467" s="403">
        <v>15</v>
      </c>
      <c r="B467" s="315" t="s">
        <v>836</v>
      </c>
      <c r="C467" s="319">
        <v>2023</v>
      </c>
      <c r="D467" s="386">
        <v>4000</v>
      </c>
      <c r="E467" s="223"/>
    </row>
    <row r="468" spans="1:6" s="26" customFormat="1" x14ac:dyDescent="0.2">
      <c r="A468" s="403">
        <v>16</v>
      </c>
      <c r="B468" s="315" t="s">
        <v>837</v>
      </c>
      <c r="C468" s="319">
        <v>2023</v>
      </c>
      <c r="D468" s="386">
        <v>2800</v>
      </c>
      <c r="E468" s="223"/>
    </row>
    <row r="469" spans="1:6" s="26" customFormat="1" x14ac:dyDescent="0.2">
      <c r="A469" s="403">
        <v>17</v>
      </c>
      <c r="B469" s="315" t="s">
        <v>838</v>
      </c>
      <c r="C469" s="319">
        <v>2023</v>
      </c>
      <c r="D469" s="386">
        <v>12300</v>
      </c>
      <c r="E469" s="223"/>
    </row>
    <row r="470" spans="1:6" s="26" customFormat="1" x14ac:dyDescent="0.2">
      <c r="A470" s="403">
        <v>18</v>
      </c>
      <c r="B470" s="315" t="s">
        <v>839</v>
      </c>
      <c r="C470" s="319">
        <v>2023</v>
      </c>
      <c r="D470" s="386">
        <v>8000</v>
      </c>
      <c r="E470" s="223"/>
    </row>
    <row r="471" spans="1:6" s="26" customFormat="1" x14ac:dyDescent="0.2">
      <c r="A471" s="544" t="s">
        <v>8</v>
      </c>
      <c r="B471" s="544"/>
      <c r="C471" s="544"/>
      <c r="D471" s="339">
        <f>SUM(D453:D470)</f>
        <v>79329.799999999988</v>
      </c>
      <c r="E471" s="223"/>
    </row>
    <row r="472" spans="1:6" s="26" customFormat="1" x14ac:dyDescent="0.2">
      <c r="A472" s="545" t="s">
        <v>312</v>
      </c>
      <c r="B472" s="545"/>
      <c r="C472" s="545"/>
      <c r="D472" s="545"/>
      <c r="E472" s="223"/>
    </row>
    <row r="473" spans="1:6" s="26" customFormat="1" ht="25.5" x14ac:dyDescent="0.2">
      <c r="A473" s="331" t="s">
        <v>0</v>
      </c>
      <c r="B473" s="332" t="s">
        <v>12</v>
      </c>
      <c r="C473" s="331" t="s">
        <v>10</v>
      </c>
      <c r="D473" s="333" t="s">
        <v>11</v>
      </c>
      <c r="E473" s="223"/>
    </row>
    <row r="474" spans="1:6" s="26" customFormat="1" x14ac:dyDescent="0.2">
      <c r="A474" s="404">
        <v>1</v>
      </c>
      <c r="B474" s="405" t="s">
        <v>840</v>
      </c>
      <c r="C474" s="406">
        <v>2019</v>
      </c>
      <c r="D474" s="407">
        <v>1395</v>
      </c>
      <c r="E474" s="223"/>
    </row>
    <row r="475" spans="1:6" s="26" customFormat="1" x14ac:dyDescent="0.2">
      <c r="A475" s="404">
        <v>2</v>
      </c>
      <c r="B475" s="405" t="s">
        <v>841</v>
      </c>
      <c r="C475" s="406">
        <v>2019</v>
      </c>
      <c r="D475" s="407">
        <v>1660</v>
      </c>
      <c r="E475" s="223"/>
    </row>
    <row r="476" spans="1:6" s="26" customFormat="1" x14ac:dyDescent="0.2">
      <c r="A476" s="404">
        <v>3</v>
      </c>
      <c r="B476" s="405" t="s">
        <v>841</v>
      </c>
      <c r="C476" s="406">
        <v>2019</v>
      </c>
      <c r="D476" s="407">
        <v>1660</v>
      </c>
      <c r="E476" s="223"/>
    </row>
    <row r="477" spans="1:6" s="26" customFormat="1" x14ac:dyDescent="0.2">
      <c r="A477" s="404">
        <v>4</v>
      </c>
      <c r="B477" s="405" t="s">
        <v>841</v>
      </c>
      <c r="C477" s="406">
        <v>2019</v>
      </c>
      <c r="D477" s="407">
        <v>1660</v>
      </c>
      <c r="E477" s="223"/>
      <c r="F477" s="52"/>
    </row>
    <row r="478" spans="1:6" s="26" customFormat="1" x14ac:dyDescent="0.2">
      <c r="A478" s="404">
        <v>5</v>
      </c>
      <c r="B478" s="405" t="s">
        <v>842</v>
      </c>
      <c r="C478" s="406">
        <v>2020</v>
      </c>
      <c r="D478" s="407">
        <v>2500</v>
      </c>
      <c r="E478" s="223"/>
      <c r="F478" s="52"/>
    </row>
    <row r="479" spans="1:6" s="26" customFormat="1" x14ac:dyDescent="0.2">
      <c r="A479" s="404">
        <v>6</v>
      </c>
      <c r="B479" s="405" t="s">
        <v>843</v>
      </c>
      <c r="C479" s="406">
        <v>2020</v>
      </c>
      <c r="D479" s="407">
        <v>3000</v>
      </c>
      <c r="E479" s="223"/>
      <c r="F479" s="52"/>
    </row>
    <row r="480" spans="1:6" s="26" customFormat="1" x14ac:dyDescent="0.2">
      <c r="A480" s="404">
        <v>7</v>
      </c>
      <c r="B480" s="405" t="s">
        <v>843</v>
      </c>
      <c r="C480" s="406">
        <v>2020</v>
      </c>
      <c r="D480" s="407">
        <v>2399</v>
      </c>
      <c r="E480" s="223"/>
      <c r="F480" s="52"/>
    </row>
    <row r="481" spans="1:6" s="26" customFormat="1" x14ac:dyDescent="0.2">
      <c r="A481" s="404">
        <v>8</v>
      </c>
      <c r="B481" s="405" t="s">
        <v>844</v>
      </c>
      <c r="C481" s="406">
        <v>2020</v>
      </c>
      <c r="D481" s="407">
        <v>1000</v>
      </c>
      <c r="E481" s="223"/>
      <c r="F481" s="52"/>
    </row>
    <row r="482" spans="1:6" s="26" customFormat="1" x14ac:dyDescent="0.2">
      <c r="A482" s="404">
        <v>9</v>
      </c>
      <c r="B482" s="405" t="s">
        <v>845</v>
      </c>
      <c r="C482" s="406">
        <v>2021</v>
      </c>
      <c r="D482" s="407">
        <v>3300</v>
      </c>
      <c r="E482" s="223"/>
      <c r="F482" s="52"/>
    </row>
    <row r="483" spans="1:6" s="26" customFormat="1" x14ac:dyDescent="0.2">
      <c r="A483" s="404">
        <v>10</v>
      </c>
      <c r="B483" s="405" t="s">
        <v>846</v>
      </c>
      <c r="C483" s="406">
        <v>2021</v>
      </c>
      <c r="D483" s="407">
        <v>4998.99</v>
      </c>
      <c r="E483" s="223"/>
      <c r="F483" s="52"/>
    </row>
    <row r="484" spans="1:6" s="26" customFormat="1" x14ac:dyDescent="0.2">
      <c r="A484" s="404">
        <v>11</v>
      </c>
      <c r="B484" s="405" t="s">
        <v>847</v>
      </c>
      <c r="C484" s="406">
        <v>2022</v>
      </c>
      <c r="D484" s="407">
        <v>2899.9</v>
      </c>
      <c r="E484" s="223"/>
      <c r="F484" s="52"/>
    </row>
    <row r="485" spans="1:6" s="26" customFormat="1" x14ac:dyDescent="0.2">
      <c r="A485" s="404">
        <v>12</v>
      </c>
      <c r="B485" s="408" t="s">
        <v>848</v>
      </c>
      <c r="C485" s="402">
        <v>2022</v>
      </c>
      <c r="D485" s="320">
        <v>2999.9</v>
      </c>
      <c r="E485" s="223"/>
      <c r="F485" s="52"/>
    </row>
    <row r="486" spans="1:6" s="26" customFormat="1" x14ac:dyDescent="0.2">
      <c r="A486" s="404">
        <v>13</v>
      </c>
      <c r="B486" s="408" t="s">
        <v>849</v>
      </c>
      <c r="C486" s="402">
        <v>2023</v>
      </c>
      <c r="D486" s="320">
        <v>2599</v>
      </c>
      <c r="E486" s="223"/>
      <c r="F486" s="52"/>
    </row>
    <row r="487" spans="1:6" s="26" customFormat="1" x14ac:dyDescent="0.2">
      <c r="A487" s="404">
        <v>14</v>
      </c>
      <c r="B487" s="408" t="s">
        <v>850</v>
      </c>
      <c r="C487" s="402">
        <v>2023</v>
      </c>
      <c r="D487" s="320">
        <v>3199</v>
      </c>
      <c r="E487" s="223"/>
      <c r="F487" s="52"/>
    </row>
    <row r="488" spans="1:6" s="26" customFormat="1" x14ac:dyDescent="0.2">
      <c r="A488" s="404">
        <v>15</v>
      </c>
      <c r="B488" s="408" t="s">
        <v>851</v>
      </c>
      <c r="C488" s="402">
        <v>2023</v>
      </c>
      <c r="D488" s="320">
        <v>3000</v>
      </c>
      <c r="E488" s="223"/>
      <c r="F488" s="52"/>
    </row>
    <row r="489" spans="1:6" s="26" customFormat="1" x14ac:dyDescent="0.2">
      <c r="A489" s="404">
        <v>16</v>
      </c>
      <c r="B489" s="408" t="s">
        <v>851</v>
      </c>
      <c r="C489" s="402">
        <v>2023</v>
      </c>
      <c r="D489" s="320">
        <v>3000</v>
      </c>
      <c r="E489" s="223"/>
      <c r="F489" s="52"/>
    </row>
    <row r="490" spans="1:6" s="26" customFormat="1" x14ac:dyDescent="0.2">
      <c r="A490" s="404">
        <v>17</v>
      </c>
      <c r="B490" s="408" t="s">
        <v>851</v>
      </c>
      <c r="C490" s="402">
        <v>2023</v>
      </c>
      <c r="D490" s="320">
        <v>3000</v>
      </c>
      <c r="E490" s="223"/>
      <c r="F490" s="52"/>
    </row>
    <row r="491" spans="1:6" s="26" customFormat="1" x14ac:dyDescent="0.2">
      <c r="A491" s="404">
        <v>18</v>
      </c>
      <c r="B491" s="408" t="s">
        <v>852</v>
      </c>
      <c r="C491" s="402">
        <v>2023</v>
      </c>
      <c r="D491" s="320">
        <v>1849</v>
      </c>
      <c r="E491" s="223"/>
      <c r="F491" s="52"/>
    </row>
    <row r="492" spans="1:6" s="26" customFormat="1" x14ac:dyDescent="0.2">
      <c r="A492" s="404">
        <v>19</v>
      </c>
      <c r="B492" s="408" t="s">
        <v>853</v>
      </c>
      <c r="C492" s="402">
        <v>2023</v>
      </c>
      <c r="D492" s="320">
        <v>1700</v>
      </c>
      <c r="E492" s="223"/>
      <c r="F492" s="52"/>
    </row>
    <row r="493" spans="1:6" s="26" customFormat="1" x14ac:dyDescent="0.2">
      <c r="A493" s="404">
        <v>20</v>
      </c>
      <c r="B493" s="408" t="s">
        <v>854</v>
      </c>
      <c r="C493" s="402">
        <v>2023</v>
      </c>
      <c r="D493" s="320">
        <v>1301</v>
      </c>
      <c r="E493" s="223"/>
      <c r="F493" s="52"/>
    </row>
    <row r="494" spans="1:6" s="26" customFormat="1" x14ac:dyDescent="0.2">
      <c r="A494" s="404">
        <v>21</v>
      </c>
      <c r="B494" s="408" t="s">
        <v>855</v>
      </c>
      <c r="C494" s="402">
        <v>2023</v>
      </c>
      <c r="D494" s="320">
        <v>3079</v>
      </c>
      <c r="E494" s="223"/>
      <c r="F494" s="52"/>
    </row>
    <row r="495" spans="1:6" s="26" customFormat="1" x14ac:dyDescent="0.2">
      <c r="A495" s="404">
        <v>22</v>
      </c>
      <c r="B495" s="408" t="s">
        <v>856</v>
      </c>
      <c r="C495" s="402">
        <v>2023</v>
      </c>
      <c r="D495" s="320">
        <v>5598</v>
      </c>
      <c r="E495" s="223"/>
      <c r="F495" s="52"/>
    </row>
    <row r="496" spans="1:6" s="26" customFormat="1" x14ac:dyDescent="0.2">
      <c r="A496" s="404">
        <v>23</v>
      </c>
      <c r="B496" s="405" t="s">
        <v>857</v>
      </c>
      <c r="C496" s="406">
        <v>2023</v>
      </c>
      <c r="D496" s="407">
        <v>790</v>
      </c>
      <c r="E496" s="223"/>
      <c r="F496" s="52"/>
    </row>
    <row r="497" spans="1:6" s="26" customFormat="1" x14ac:dyDescent="0.2">
      <c r="A497" s="404">
        <v>24</v>
      </c>
      <c r="B497" s="405" t="s">
        <v>858</v>
      </c>
      <c r="C497" s="406">
        <v>2024</v>
      </c>
      <c r="D497" s="407">
        <v>2500</v>
      </c>
      <c r="E497" s="223"/>
      <c r="F497" s="52"/>
    </row>
    <row r="498" spans="1:6" s="26" customFormat="1" x14ac:dyDescent="0.2">
      <c r="A498" s="404">
        <v>25</v>
      </c>
      <c r="B498" s="405" t="s">
        <v>858</v>
      </c>
      <c r="C498" s="406">
        <v>2024</v>
      </c>
      <c r="D498" s="407">
        <v>2500</v>
      </c>
      <c r="E498" s="223"/>
      <c r="F498" s="52"/>
    </row>
    <row r="499" spans="1:6" s="26" customFormat="1" x14ac:dyDescent="0.2">
      <c r="A499" s="404">
        <v>26</v>
      </c>
      <c r="B499" s="405" t="s">
        <v>859</v>
      </c>
      <c r="C499" s="406">
        <v>2024</v>
      </c>
      <c r="D499" s="407">
        <v>807</v>
      </c>
      <c r="E499" s="223"/>
      <c r="F499" s="52"/>
    </row>
    <row r="500" spans="1:6" s="26" customFormat="1" x14ac:dyDescent="0.2">
      <c r="A500" s="404">
        <v>27</v>
      </c>
      <c r="B500" s="405" t="s">
        <v>859</v>
      </c>
      <c r="C500" s="406">
        <v>2024</v>
      </c>
      <c r="D500" s="407">
        <v>807</v>
      </c>
      <c r="E500" s="223"/>
      <c r="F500" s="52"/>
    </row>
    <row r="501" spans="1:6" s="26" customFormat="1" x14ac:dyDescent="0.2">
      <c r="A501" s="544" t="s">
        <v>8</v>
      </c>
      <c r="B501" s="544"/>
      <c r="C501" s="544"/>
      <c r="D501" s="339">
        <f>SUM(D474:D500)</f>
        <v>65201.79</v>
      </c>
      <c r="E501" s="223"/>
    </row>
    <row r="502" spans="1:6" s="26" customFormat="1" x14ac:dyDescent="0.2">
      <c r="A502" s="556" t="s">
        <v>313</v>
      </c>
      <c r="B502" s="556"/>
      <c r="C502" s="556"/>
      <c r="D502" s="556"/>
      <c r="E502" s="31"/>
    </row>
    <row r="503" spans="1:6" s="26" customFormat="1" ht="25.5" x14ac:dyDescent="0.2">
      <c r="A503" s="409" t="s">
        <v>0</v>
      </c>
      <c r="B503" s="410" t="s">
        <v>971</v>
      </c>
      <c r="C503" s="409" t="s">
        <v>10</v>
      </c>
      <c r="D503" s="411" t="s">
        <v>11</v>
      </c>
      <c r="E503" s="31"/>
    </row>
    <row r="504" spans="1:6" s="26" customFormat="1" x14ac:dyDescent="0.2">
      <c r="A504" s="334">
        <v>1</v>
      </c>
      <c r="B504" s="412" t="s">
        <v>860</v>
      </c>
      <c r="C504" s="413">
        <v>2020</v>
      </c>
      <c r="D504" s="414">
        <v>26563.69</v>
      </c>
      <c r="E504" s="31"/>
    </row>
    <row r="505" spans="1:6" s="26" customFormat="1" x14ac:dyDescent="0.2">
      <c r="A505" s="557" t="s">
        <v>8</v>
      </c>
      <c r="B505" s="557"/>
      <c r="C505" s="557"/>
      <c r="D505" s="415">
        <f>SUM(D504:D504)</f>
        <v>26563.69</v>
      </c>
      <c r="E505" s="31"/>
    </row>
    <row r="506" spans="1:6" s="38" customFormat="1" x14ac:dyDescent="0.2">
      <c r="A506" s="547" t="s">
        <v>54</v>
      </c>
      <c r="B506" s="547"/>
      <c r="C506" s="547"/>
      <c r="D506" s="547"/>
      <c r="E506" s="31"/>
    </row>
    <row r="507" spans="1:6" s="26" customFormat="1" x14ac:dyDescent="0.2">
      <c r="A507" s="545" t="s">
        <v>311</v>
      </c>
      <c r="B507" s="545"/>
      <c r="C507" s="545"/>
      <c r="D507" s="545"/>
      <c r="E507" s="31"/>
    </row>
    <row r="508" spans="1:6" s="26" customFormat="1" ht="25.5" x14ac:dyDescent="0.2">
      <c r="A508" s="331" t="s">
        <v>0</v>
      </c>
      <c r="B508" s="332" t="s">
        <v>9</v>
      </c>
      <c r="C508" s="331" t="s">
        <v>10</v>
      </c>
      <c r="D508" s="333" t="s">
        <v>11</v>
      </c>
      <c r="E508" s="31"/>
    </row>
    <row r="509" spans="1:6" s="26" customFormat="1" x14ac:dyDescent="0.2">
      <c r="A509" s="394">
        <v>1</v>
      </c>
      <c r="B509" s="310" t="s">
        <v>893</v>
      </c>
      <c r="C509" s="416">
        <v>2021</v>
      </c>
      <c r="D509" s="417">
        <v>4399</v>
      </c>
      <c r="E509" s="31"/>
    </row>
    <row r="510" spans="1:6" s="26" customFormat="1" x14ac:dyDescent="0.2">
      <c r="A510" s="334">
        <v>2</v>
      </c>
      <c r="B510" s="310" t="s">
        <v>894</v>
      </c>
      <c r="C510" s="311">
        <v>2022</v>
      </c>
      <c r="D510" s="312">
        <v>2999</v>
      </c>
      <c r="E510" s="31"/>
    </row>
    <row r="511" spans="1:6" s="26" customFormat="1" x14ac:dyDescent="0.2">
      <c r="A511" s="394">
        <v>3</v>
      </c>
      <c r="B511" s="418" t="s">
        <v>895</v>
      </c>
      <c r="C511" s="311">
        <v>2023</v>
      </c>
      <c r="D511" s="312">
        <v>2040.57</v>
      </c>
      <c r="E511" s="223"/>
    </row>
    <row r="512" spans="1:6" s="26" customFormat="1" x14ac:dyDescent="0.2">
      <c r="A512" s="334">
        <v>4</v>
      </c>
      <c r="B512" s="418" t="s">
        <v>896</v>
      </c>
      <c r="C512" s="311">
        <v>2023</v>
      </c>
      <c r="D512" s="312">
        <v>1783.5</v>
      </c>
    </row>
    <row r="513" spans="1:5" s="26" customFormat="1" x14ac:dyDescent="0.2">
      <c r="A513" s="394">
        <v>5</v>
      </c>
      <c r="B513" s="418" t="s">
        <v>897</v>
      </c>
      <c r="C513" s="311">
        <v>2023</v>
      </c>
      <c r="D513" s="312">
        <v>3665.4</v>
      </c>
    </row>
    <row r="514" spans="1:5" s="26" customFormat="1" x14ac:dyDescent="0.2">
      <c r="A514" s="334">
        <v>6</v>
      </c>
      <c r="B514" s="374" t="s">
        <v>898</v>
      </c>
      <c r="C514" s="311">
        <v>2023</v>
      </c>
      <c r="D514" s="312">
        <v>6519</v>
      </c>
    </row>
    <row r="515" spans="1:5" s="26" customFormat="1" x14ac:dyDescent="0.2">
      <c r="A515" s="394">
        <v>7</v>
      </c>
      <c r="B515" s="374" t="s">
        <v>899</v>
      </c>
      <c r="C515" s="311">
        <v>2024</v>
      </c>
      <c r="D515" s="312">
        <v>1832.7</v>
      </c>
    </row>
    <row r="516" spans="1:5" s="26" customFormat="1" x14ac:dyDescent="0.2">
      <c r="A516" s="544" t="s">
        <v>8</v>
      </c>
      <c r="B516" s="544"/>
      <c r="C516" s="544"/>
      <c r="D516" s="339">
        <f>SUM(D509:D515)</f>
        <v>23239.170000000002</v>
      </c>
    </row>
    <row r="517" spans="1:5" s="26" customFormat="1" x14ac:dyDescent="0.2">
      <c r="A517" s="545" t="s">
        <v>312</v>
      </c>
      <c r="B517" s="545"/>
      <c r="C517" s="545"/>
      <c r="D517" s="545"/>
    </row>
    <row r="518" spans="1:5" s="26" customFormat="1" ht="25.5" x14ac:dyDescent="0.2">
      <c r="A518" s="331" t="s">
        <v>0</v>
      </c>
      <c r="B518" s="332" t="s">
        <v>12</v>
      </c>
      <c r="C518" s="331" t="s">
        <v>10</v>
      </c>
      <c r="D518" s="333" t="s">
        <v>11</v>
      </c>
    </row>
    <row r="519" spans="1:5" s="26" customFormat="1" x14ac:dyDescent="0.2">
      <c r="A519" s="394">
        <v>1</v>
      </c>
      <c r="B519" s="310" t="s">
        <v>900</v>
      </c>
      <c r="C519" s="311">
        <v>2020</v>
      </c>
      <c r="D519" s="313">
        <v>1801.18</v>
      </c>
    </row>
    <row r="520" spans="1:5" s="26" customFormat="1" x14ac:dyDescent="0.2">
      <c r="A520" s="334">
        <v>2</v>
      </c>
      <c r="B520" s="310" t="s">
        <v>900</v>
      </c>
      <c r="C520" s="311">
        <v>2020</v>
      </c>
      <c r="D520" s="313">
        <v>1801.19</v>
      </c>
    </row>
    <row r="521" spans="1:5" s="26" customFormat="1" x14ac:dyDescent="0.2">
      <c r="A521" s="311">
        <v>3</v>
      </c>
      <c r="B521" s="310" t="s">
        <v>901</v>
      </c>
      <c r="C521" s="311">
        <v>2024</v>
      </c>
      <c r="D521" s="313">
        <v>3075</v>
      </c>
    </row>
    <row r="522" spans="1:5" s="26" customFormat="1" x14ac:dyDescent="0.2">
      <c r="A522" s="544" t="s">
        <v>8</v>
      </c>
      <c r="B522" s="544"/>
      <c r="C522" s="544"/>
      <c r="D522" s="339">
        <f>SUM(D519:D521)</f>
        <v>6677.37</v>
      </c>
    </row>
    <row r="523" spans="1:5" s="38" customFormat="1" x14ac:dyDescent="0.2">
      <c r="A523" s="547" t="s">
        <v>83</v>
      </c>
      <c r="B523" s="547"/>
      <c r="C523" s="547"/>
      <c r="D523" s="547"/>
      <c r="E523" s="26"/>
    </row>
    <row r="524" spans="1:5" s="26" customFormat="1" x14ac:dyDescent="0.2">
      <c r="A524" s="545" t="s">
        <v>311</v>
      </c>
      <c r="B524" s="545"/>
      <c r="C524" s="545"/>
      <c r="D524" s="545"/>
    </row>
    <row r="525" spans="1:5" s="26" customFormat="1" ht="25.5" x14ac:dyDescent="0.2">
      <c r="A525" s="331" t="s">
        <v>0</v>
      </c>
      <c r="B525" s="332" t="s">
        <v>9</v>
      </c>
      <c r="C525" s="331" t="s">
        <v>10</v>
      </c>
      <c r="D525" s="333" t="s">
        <v>11</v>
      </c>
    </row>
    <row r="526" spans="1:5" s="28" customFormat="1" x14ac:dyDescent="0.2">
      <c r="A526" s="347">
        <v>1</v>
      </c>
      <c r="B526" s="318" t="s">
        <v>940</v>
      </c>
      <c r="C526" s="319">
        <v>2019</v>
      </c>
      <c r="D526" s="320">
        <v>1241.71</v>
      </c>
    </row>
    <row r="527" spans="1:5" s="28" customFormat="1" x14ac:dyDescent="0.2">
      <c r="A527" s="347">
        <v>2</v>
      </c>
      <c r="B527" s="318" t="s">
        <v>941</v>
      </c>
      <c r="C527" s="319">
        <v>2019</v>
      </c>
      <c r="D527" s="320">
        <v>1980</v>
      </c>
    </row>
    <row r="528" spans="1:5" s="28" customFormat="1" x14ac:dyDescent="0.2">
      <c r="A528" s="347">
        <v>3</v>
      </c>
      <c r="B528" s="318" t="s">
        <v>942</v>
      </c>
      <c r="C528" s="319">
        <v>2020</v>
      </c>
      <c r="D528" s="320">
        <v>1244</v>
      </c>
    </row>
    <row r="529" spans="1:5" s="28" customFormat="1" x14ac:dyDescent="0.2">
      <c r="A529" s="347">
        <v>4</v>
      </c>
      <c r="B529" s="318" t="s">
        <v>943</v>
      </c>
      <c r="C529" s="319">
        <v>2019</v>
      </c>
      <c r="D529" s="320">
        <v>1899</v>
      </c>
    </row>
    <row r="530" spans="1:5" s="28" customFormat="1" x14ac:dyDescent="0.2">
      <c r="A530" s="347">
        <v>5</v>
      </c>
      <c r="B530" s="318" t="s">
        <v>944</v>
      </c>
      <c r="C530" s="319">
        <v>2020</v>
      </c>
      <c r="D530" s="320">
        <v>344.4</v>
      </c>
    </row>
    <row r="531" spans="1:5" s="28" customFormat="1" x14ac:dyDescent="0.2">
      <c r="A531" s="347">
        <v>6</v>
      </c>
      <c r="B531" s="318" t="s">
        <v>945</v>
      </c>
      <c r="C531" s="319">
        <v>2021</v>
      </c>
      <c r="D531" s="320">
        <v>1989.98</v>
      </c>
    </row>
    <row r="532" spans="1:5" s="28" customFormat="1" x14ac:dyDescent="0.2">
      <c r="A532" s="347">
        <v>7</v>
      </c>
      <c r="B532" s="318" t="s">
        <v>946</v>
      </c>
      <c r="C532" s="319">
        <v>2021</v>
      </c>
      <c r="D532" s="320">
        <v>1499.99</v>
      </c>
    </row>
    <row r="533" spans="1:5" s="28" customFormat="1" x14ac:dyDescent="0.2">
      <c r="A533" s="347">
        <v>8</v>
      </c>
      <c r="B533" s="318" t="s">
        <v>947</v>
      </c>
      <c r="C533" s="319">
        <v>2022</v>
      </c>
      <c r="D533" s="320">
        <v>479.96</v>
      </c>
    </row>
    <row r="534" spans="1:5" s="28" customFormat="1" x14ac:dyDescent="0.2">
      <c r="A534" s="347">
        <v>9</v>
      </c>
      <c r="B534" s="318" t="s">
        <v>948</v>
      </c>
      <c r="C534" s="319">
        <v>2022</v>
      </c>
      <c r="D534" s="320">
        <v>1889</v>
      </c>
    </row>
    <row r="535" spans="1:5" s="28" customFormat="1" x14ac:dyDescent="0.2">
      <c r="A535" s="347">
        <v>10</v>
      </c>
      <c r="B535" s="318" t="s">
        <v>948</v>
      </c>
      <c r="C535" s="319">
        <v>2022</v>
      </c>
      <c r="D535" s="320">
        <v>1889</v>
      </c>
      <c r="E535" s="223"/>
    </row>
    <row r="536" spans="1:5" s="28" customFormat="1" x14ac:dyDescent="0.2">
      <c r="A536" s="347">
        <v>11</v>
      </c>
      <c r="B536" s="318" t="s">
        <v>948</v>
      </c>
      <c r="C536" s="319">
        <v>2022</v>
      </c>
      <c r="D536" s="320">
        <v>1889</v>
      </c>
      <c r="E536" s="223"/>
    </row>
    <row r="537" spans="1:5" s="28" customFormat="1" x14ac:dyDescent="0.2">
      <c r="A537" s="347">
        <v>12</v>
      </c>
      <c r="B537" s="318" t="s">
        <v>949</v>
      </c>
      <c r="C537" s="319">
        <v>2022</v>
      </c>
      <c r="D537" s="320">
        <v>269</v>
      </c>
      <c r="E537" s="223"/>
    </row>
    <row r="538" spans="1:5" s="28" customFormat="1" x14ac:dyDescent="0.2">
      <c r="A538" s="347">
        <v>13</v>
      </c>
      <c r="B538" s="318" t="s">
        <v>949</v>
      </c>
      <c r="C538" s="319">
        <v>2022</v>
      </c>
      <c r="D538" s="320">
        <v>269</v>
      </c>
      <c r="E538" s="223"/>
    </row>
    <row r="539" spans="1:5" s="28" customFormat="1" x14ac:dyDescent="0.2">
      <c r="A539" s="347">
        <v>14</v>
      </c>
      <c r="B539" s="318" t="s">
        <v>950</v>
      </c>
      <c r="C539" s="319">
        <v>2022</v>
      </c>
      <c r="D539" s="320">
        <v>1999.99</v>
      </c>
      <c r="E539" s="223"/>
    </row>
    <row r="540" spans="1:5" s="28" customFormat="1" x14ac:dyDescent="0.2">
      <c r="A540" s="347">
        <v>15</v>
      </c>
      <c r="B540" s="318" t="s">
        <v>951</v>
      </c>
      <c r="C540" s="319">
        <v>2022</v>
      </c>
      <c r="D540" s="320">
        <v>1699.99</v>
      </c>
      <c r="E540" s="223"/>
    </row>
    <row r="541" spans="1:5" s="28" customFormat="1" x14ac:dyDescent="0.2">
      <c r="A541" s="347">
        <v>16</v>
      </c>
      <c r="B541" s="318" t="s">
        <v>949</v>
      </c>
      <c r="C541" s="319">
        <v>2023</v>
      </c>
      <c r="D541" s="320">
        <v>307.5</v>
      </c>
      <c r="E541" s="223"/>
    </row>
    <row r="542" spans="1:5" s="28" customFormat="1" x14ac:dyDescent="0.2">
      <c r="A542" s="347">
        <v>17</v>
      </c>
      <c r="B542" s="318" t="s">
        <v>952</v>
      </c>
      <c r="C542" s="319">
        <v>2024</v>
      </c>
      <c r="D542" s="320">
        <v>738</v>
      </c>
      <c r="E542" s="223"/>
    </row>
    <row r="543" spans="1:5" s="28" customFormat="1" x14ac:dyDescent="0.2">
      <c r="A543" s="347">
        <v>18</v>
      </c>
      <c r="B543" s="318" t="s">
        <v>953</v>
      </c>
      <c r="C543" s="319">
        <v>2024</v>
      </c>
      <c r="D543" s="320">
        <v>2841.3</v>
      </c>
      <c r="E543" s="223"/>
    </row>
    <row r="544" spans="1:5" s="28" customFormat="1" x14ac:dyDescent="0.2">
      <c r="A544" s="347">
        <v>19</v>
      </c>
      <c r="B544" s="318" t="s">
        <v>954</v>
      </c>
      <c r="C544" s="319">
        <v>2024</v>
      </c>
      <c r="D544" s="320">
        <v>5047.92</v>
      </c>
      <c r="E544" s="223"/>
    </row>
    <row r="545" spans="1:7" s="28" customFormat="1" x14ac:dyDescent="0.2">
      <c r="A545" s="347">
        <v>20</v>
      </c>
      <c r="B545" s="321" t="s">
        <v>955</v>
      </c>
      <c r="C545" s="322">
        <v>2024</v>
      </c>
      <c r="D545" s="323">
        <v>39052.5</v>
      </c>
      <c r="E545" s="223"/>
    </row>
    <row r="546" spans="1:7" s="26" customFormat="1" x14ac:dyDescent="0.2">
      <c r="A546" s="544" t="s">
        <v>8</v>
      </c>
      <c r="B546" s="544"/>
      <c r="C546" s="544"/>
      <c r="D546" s="339">
        <f>SUM(D526:D545)</f>
        <v>68571.240000000005</v>
      </c>
      <c r="E546" s="223"/>
    </row>
    <row r="547" spans="1:7" s="38" customFormat="1" x14ac:dyDescent="0.2">
      <c r="A547" s="547" t="s">
        <v>63</v>
      </c>
      <c r="B547" s="547"/>
      <c r="C547" s="547"/>
      <c r="D547" s="547"/>
      <c r="E547" s="223"/>
    </row>
    <row r="548" spans="1:7" s="26" customFormat="1" ht="13.9" customHeight="1" x14ac:dyDescent="0.2">
      <c r="A548" s="545" t="s">
        <v>311</v>
      </c>
      <c r="B548" s="545"/>
      <c r="C548" s="545"/>
      <c r="D548" s="545"/>
      <c r="E548" s="223"/>
    </row>
    <row r="549" spans="1:7" s="26" customFormat="1" ht="25.5" x14ac:dyDescent="0.25">
      <c r="A549" s="331" t="s">
        <v>0</v>
      </c>
      <c r="B549" s="332" t="s">
        <v>12</v>
      </c>
      <c r="C549" s="331" t="s">
        <v>10</v>
      </c>
      <c r="D549" s="333" t="s">
        <v>11</v>
      </c>
      <c r="E549" s="223"/>
      <c r="F549" s="32"/>
      <c r="G549" s="32"/>
    </row>
    <row r="550" spans="1:7" s="30" customFormat="1" x14ac:dyDescent="0.2">
      <c r="A550" s="347">
        <v>1</v>
      </c>
      <c r="B550" s="419" t="s">
        <v>958</v>
      </c>
      <c r="C550" s="420">
        <v>2024</v>
      </c>
      <c r="D550" s="421">
        <v>1099.99</v>
      </c>
      <c r="E550" s="223"/>
    </row>
    <row r="551" spans="1:7" s="26" customFormat="1" x14ac:dyDescent="0.2">
      <c r="A551" s="544" t="s">
        <v>8</v>
      </c>
      <c r="B551" s="544"/>
      <c r="C551" s="544"/>
      <c r="D551" s="339">
        <f>SUM(D550:D550)</f>
        <v>1099.99</v>
      </c>
      <c r="E551" s="223"/>
    </row>
    <row r="552" spans="1:7" s="26" customFormat="1" x14ac:dyDescent="0.2">
      <c r="A552" s="545" t="s">
        <v>314</v>
      </c>
      <c r="B552" s="545"/>
      <c r="C552" s="545"/>
      <c r="D552" s="545"/>
      <c r="E552" s="223"/>
    </row>
    <row r="553" spans="1:7" s="26" customFormat="1" ht="25.5" x14ac:dyDescent="0.2">
      <c r="A553" s="331" t="s">
        <v>0</v>
      </c>
      <c r="B553" s="332" t="s">
        <v>12</v>
      </c>
      <c r="C553" s="331" t="s">
        <v>10</v>
      </c>
      <c r="D553" s="333" t="s">
        <v>11</v>
      </c>
      <c r="E553" s="223"/>
    </row>
    <row r="554" spans="1:7" s="26" customFormat="1" x14ac:dyDescent="0.2">
      <c r="A554" s="422">
        <v>1</v>
      </c>
      <c r="B554" s="423" t="s">
        <v>959</v>
      </c>
      <c r="C554" s="424">
        <v>2020</v>
      </c>
      <c r="D554" s="425">
        <v>1320</v>
      </c>
      <c r="E554" s="223"/>
    </row>
    <row r="555" spans="1:7" s="26" customFormat="1" x14ac:dyDescent="0.2">
      <c r="A555" s="422">
        <v>2</v>
      </c>
      <c r="B555" s="423" t="s">
        <v>960</v>
      </c>
      <c r="C555" s="424">
        <v>2020</v>
      </c>
      <c r="D555" s="425">
        <v>1540</v>
      </c>
      <c r="E555" s="223"/>
    </row>
    <row r="556" spans="1:7" s="26" customFormat="1" x14ac:dyDescent="0.2">
      <c r="A556" s="422">
        <v>3</v>
      </c>
      <c r="B556" s="426" t="s">
        <v>961</v>
      </c>
      <c r="C556" s="427">
        <v>2022</v>
      </c>
      <c r="D556" s="428">
        <v>2580</v>
      </c>
      <c r="E556" s="223"/>
    </row>
    <row r="557" spans="1:7" s="26" customFormat="1" x14ac:dyDescent="0.2">
      <c r="A557" s="544" t="s">
        <v>8</v>
      </c>
      <c r="B557" s="544"/>
      <c r="C557" s="544"/>
      <c r="D557" s="339">
        <f>SUM(D554:D556)</f>
        <v>5440</v>
      </c>
      <c r="E557" s="223"/>
    </row>
    <row r="558" spans="1:7" s="38" customFormat="1" x14ac:dyDescent="0.2">
      <c r="A558" s="547" t="s">
        <v>64</v>
      </c>
      <c r="B558" s="547"/>
      <c r="C558" s="547"/>
      <c r="D558" s="547"/>
      <c r="E558" s="223"/>
    </row>
    <row r="559" spans="1:7" s="26" customFormat="1" x14ac:dyDescent="0.2">
      <c r="A559" s="545" t="s">
        <v>311</v>
      </c>
      <c r="B559" s="545"/>
      <c r="C559" s="545"/>
      <c r="D559" s="545"/>
      <c r="E559" s="223"/>
    </row>
    <row r="560" spans="1:7" s="26" customFormat="1" ht="25.5" x14ac:dyDescent="0.2">
      <c r="A560" s="331" t="s">
        <v>0</v>
      </c>
      <c r="B560" s="332" t="s">
        <v>9</v>
      </c>
      <c r="C560" s="331" t="s">
        <v>10</v>
      </c>
      <c r="D560" s="333" t="s">
        <v>11</v>
      </c>
      <c r="E560" s="223"/>
    </row>
    <row r="561" spans="1:5" s="26" customFormat="1" x14ac:dyDescent="0.2">
      <c r="A561" s="422">
        <v>1</v>
      </c>
      <c r="B561" s="324" t="s">
        <v>963</v>
      </c>
      <c r="C561" s="325">
        <v>2023</v>
      </c>
      <c r="D561" s="445">
        <v>3896</v>
      </c>
      <c r="E561" s="223"/>
    </row>
    <row r="562" spans="1:5" s="26" customFormat="1" x14ac:dyDescent="0.2">
      <c r="A562" s="422">
        <v>2</v>
      </c>
      <c r="B562" s="324" t="s">
        <v>964</v>
      </c>
      <c r="C562" s="325">
        <v>2023</v>
      </c>
      <c r="D562" s="445">
        <v>4911</v>
      </c>
      <c r="E562" s="223"/>
    </row>
    <row r="563" spans="1:5" s="26" customFormat="1" x14ac:dyDescent="0.2">
      <c r="A563" s="544" t="s">
        <v>8</v>
      </c>
      <c r="B563" s="544"/>
      <c r="C563" s="544"/>
      <c r="D563" s="339">
        <f>SUM(D561:D562)</f>
        <v>8807</v>
      </c>
      <c r="E563" s="223"/>
    </row>
    <row r="564" spans="1:5" s="26" customFormat="1" x14ac:dyDescent="0.2">
      <c r="A564" s="545" t="s">
        <v>314</v>
      </c>
      <c r="B564" s="545"/>
      <c r="C564" s="545"/>
      <c r="D564" s="545"/>
      <c r="E564" s="223"/>
    </row>
    <row r="565" spans="1:5" s="26" customFormat="1" ht="25.5" x14ac:dyDescent="0.2">
      <c r="A565" s="331" t="s">
        <v>0</v>
      </c>
      <c r="B565" s="332" t="s">
        <v>12</v>
      </c>
      <c r="C565" s="331" t="s">
        <v>10</v>
      </c>
      <c r="D565" s="333" t="s">
        <v>11</v>
      </c>
      <c r="E565" s="223"/>
    </row>
    <row r="566" spans="1:5" s="26" customFormat="1" x14ac:dyDescent="0.2">
      <c r="A566" s="422">
        <v>1</v>
      </c>
      <c r="B566" s="429" t="s">
        <v>965</v>
      </c>
      <c r="C566" s="430">
        <v>2021</v>
      </c>
      <c r="D566" s="431">
        <v>3299</v>
      </c>
      <c r="E566" s="223"/>
    </row>
    <row r="567" spans="1:5" s="26" customFormat="1" x14ac:dyDescent="0.2">
      <c r="A567" s="544" t="s">
        <v>8</v>
      </c>
      <c r="B567" s="544"/>
      <c r="C567" s="544"/>
      <c r="D567" s="339">
        <f>SUM(D566)</f>
        <v>3299</v>
      </c>
      <c r="E567" s="223"/>
    </row>
    <row r="568" spans="1:5" s="38" customFormat="1" x14ac:dyDescent="0.2">
      <c r="A568" s="547" t="s">
        <v>91</v>
      </c>
      <c r="B568" s="547"/>
      <c r="C568" s="547"/>
      <c r="D568" s="547"/>
      <c r="E568" s="223"/>
    </row>
    <row r="569" spans="1:5" s="30" customFormat="1" ht="13.9" customHeight="1" x14ac:dyDescent="0.2">
      <c r="A569" s="545" t="s">
        <v>311</v>
      </c>
      <c r="B569" s="545"/>
      <c r="C569" s="545"/>
      <c r="D569" s="545"/>
      <c r="E569" s="223"/>
    </row>
    <row r="570" spans="1:5" s="30" customFormat="1" ht="25.5" x14ac:dyDescent="0.2">
      <c r="A570" s="331" t="s">
        <v>0</v>
      </c>
      <c r="B570" s="332" t="s">
        <v>12</v>
      </c>
      <c r="C570" s="331" t="s">
        <v>10</v>
      </c>
      <c r="D570" s="333" t="s">
        <v>11</v>
      </c>
    </row>
    <row r="571" spans="1:5" s="30" customFormat="1" x14ac:dyDescent="0.2">
      <c r="A571" s="422">
        <v>1</v>
      </c>
      <c r="B571" s="318" t="s">
        <v>968</v>
      </c>
      <c r="C571" s="319">
        <v>2023</v>
      </c>
      <c r="D571" s="432">
        <v>6207</v>
      </c>
    </row>
    <row r="572" spans="1:5" s="30" customFormat="1" x14ac:dyDescent="0.2">
      <c r="A572" s="422">
        <v>2</v>
      </c>
      <c r="B572" s="318" t="s">
        <v>969</v>
      </c>
      <c r="C572" s="319">
        <v>2023</v>
      </c>
      <c r="D572" s="432">
        <v>3000</v>
      </c>
    </row>
    <row r="573" spans="1:5" s="30" customFormat="1" x14ac:dyDescent="0.2">
      <c r="A573" s="422">
        <v>3</v>
      </c>
      <c r="B573" s="318" t="s">
        <v>969</v>
      </c>
      <c r="C573" s="319">
        <v>2023</v>
      </c>
      <c r="D573" s="432">
        <v>3000</v>
      </c>
    </row>
    <row r="574" spans="1:5" s="30" customFormat="1" x14ac:dyDescent="0.2">
      <c r="A574" s="422">
        <v>4</v>
      </c>
      <c r="B574" s="318" t="s">
        <v>969</v>
      </c>
      <c r="C574" s="319">
        <v>2023</v>
      </c>
      <c r="D574" s="432">
        <v>3000</v>
      </c>
    </row>
    <row r="575" spans="1:5" s="30" customFormat="1" x14ac:dyDescent="0.2">
      <c r="A575" s="544" t="s">
        <v>8</v>
      </c>
      <c r="B575" s="544"/>
      <c r="C575" s="544"/>
      <c r="D575" s="339">
        <f>SUM(D571:D574)</f>
        <v>15207</v>
      </c>
    </row>
    <row r="576" spans="1:5" s="30" customFormat="1" x14ac:dyDescent="0.2">
      <c r="A576" s="545" t="s">
        <v>314</v>
      </c>
      <c r="B576" s="545"/>
      <c r="C576" s="545"/>
      <c r="D576" s="545"/>
    </row>
    <row r="577" spans="1:5" s="30" customFormat="1" ht="25.5" x14ac:dyDescent="0.2">
      <c r="A577" s="331" t="s">
        <v>0</v>
      </c>
      <c r="B577" s="332" t="s">
        <v>12</v>
      </c>
      <c r="C577" s="331" t="s">
        <v>10</v>
      </c>
      <c r="D577" s="333" t="s">
        <v>11</v>
      </c>
    </row>
    <row r="578" spans="1:5" s="30" customFormat="1" x14ac:dyDescent="0.2">
      <c r="A578" s="422">
        <v>1</v>
      </c>
      <c r="B578" s="318" t="s">
        <v>970</v>
      </c>
      <c r="C578" s="319">
        <v>2021</v>
      </c>
      <c r="D578" s="320">
        <v>2899</v>
      </c>
    </row>
    <row r="579" spans="1:5" s="30" customFormat="1" x14ac:dyDescent="0.2">
      <c r="A579" s="544" t="s">
        <v>8</v>
      </c>
      <c r="B579" s="544"/>
      <c r="C579" s="544"/>
      <c r="D579" s="339">
        <f>SUM(D578)</f>
        <v>2899</v>
      </c>
    </row>
    <row r="580" spans="1:5" s="39" customFormat="1" x14ac:dyDescent="0.2">
      <c r="A580" s="547" t="s">
        <v>65</v>
      </c>
      <c r="B580" s="547"/>
      <c r="C580" s="547"/>
      <c r="D580" s="547"/>
      <c r="E580" s="30"/>
    </row>
    <row r="581" spans="1:5" s="30" customFormat="1" x14ac:dyDescent="0.2">
      <c r="A581" s="545" t="s">
        <v>311</v>
      </c>
      <c r="B581" s="545"/>
      <c r="C581" s="545"/>
      <c r="D581" s="545"/>
    </row>
    <row r="582" spans="1:5" s="30" customFormat="1" ht="25.5" x14ac:dyDescent="0.2">
      <c r="A582" s="331" t="s">
        <v>0</v>
      </c>
      <c r="B582" s="332" t="s">
        <v>9</v>
      </c>
      <c r="C582" s="331" t="s">
        <v>10</v>
      </c>
      <c r="D582" s="333" t="s">
        <v>11</v>
      </c>
    </row>
    <row r="583" spans="1:5" s="29" customFormat="1" x14ac:dyDescent="0.2">
      <c r="A583" s="334">
        <v>1</v>
      </c>
      <c r="B583" s="288" t="s">
        <v>1010</v>
      </c>
      <c r="C583" s="289">
        <v>2020</v>
      </c>
      <c r="D583" s="479">
        <v>290</v>
      </c>
    </row>
    <row r="584" spans="1:5" s="29" customFormat="1" x14ac:dyDescent="0.2">
      <c r="A584" s="334">
        <v>2</v>
      </c>
      <c r="B584" s="288" t="s">
        <v>979</v>
      </c>
      <c r="C584" s="289">
        <v>2020</v>
      </c>
      <c r="D584" s="479">
        <v>1600</v>
      </c>
    </row>
    <row r="585" spans="1:5" s="29" customFormat="1" x14ac:dyDescent="0.2">
      <c r="A585" s="334">
        <v>3</v>
      </c>
      <c r="B585" s="282" t="s">
        <v>980</v>
      </c>
      <c r="C585" s="239">
        <v>2020</v>
      </c>
      <c r="D585" s="480">
        <v>1395</v>
      </c>
    </row>
    <row r="586" spans="1:5" s="29" customFormat="1" x14ac:dyDescent="0.2">
      <c r="A586" s="334">
        <v>4</v>
      </c>
      <c r="B586" s="282" t="s">
        <v>981</v>
      </c>
      <c r="C586" s="239">
        <v>2020</v>
      </c>
      <c r="D586" s="480">
        <v>1940</v>
      </c>
    </row>
    <row r="587" spans="1:5" s="29" customFormat="1" x14ac:dyDescent="0.2">
      <c r="A587" s="334">
        <v>5</v>
      </c>
      <c r="B587" s="282" t="s">
        <v>982</v>
      </c>
      <c r="C587" s="239">
        <v>2020</v>
      </c>
      <c r="D587" s="480">
        <v>3995</v>
      </c>
    </row>
    <row r="588" spans="1:5" s="29" customFormat="1" x14ac:dyDescent="0.2">
      <c r="A588" s="334">
        <v>6</v>
      </c>
      <c r="B588" s="282" t="s">
        <v>983</v>
      </c>
      <c r="C588" s="239">
        <v>2020</v>
      </c>
      <c r="D588" s="480">
        <v>4999.95</v>
      </c>
    </row>
    <row r="589" spans="1:5" s="29" customFormat="1" x14ac:dyDescent="0.2">
      <c r="A589" s="334">
        <v>7</v>
      </c>
      <c r="B589" s="282" t="s">
        <v>984</v>
      </c>
      <c r="C589" s="239">
        <v>2020</v>
      </c>
      <c r="D589" s="480">
        <v>1899</v>
      </c>
    </row>
    <row r="590" spans="1:5" s="29" customFormat="1" x14ac:dyDescent="0.2">
      <c r="A590" s="334">
        <v>8</v>
      </c>
      <c r="B590" s="282" t="s">
        <v>985</v>
      </c>
      <c r="C590" s="239">
        <v>2021</v>
      </c>
      <c r="D590" s="480">
        <v>498</v>
      </c>
    </row>
    <row r="591" spans="1:5" s="29" customFormat="1" x14ac:dyDescent="0.2">
      <c r="A591" s="334">
        <v>9</v>
      </c>
      <c r="B591" s="282" t="s">
        <v>986</v>
      </c>
      <c r="C591" s="239">
        <v>2021</v>
      </c>
      <c r="D591" s="480">
        <v>1399</v>
      </c>
    </row>
    <row r="592" spans="1:5" s="29" customFormat="1" x14ac:dyDescent="0.2">
      <c r="A592" s="334">
        <v>10</v>
      </c>
      <c r="B592" s="282" t="s">
        <v>987</v>
      </c>
      <c r="C592" s="239">
        <v>2021</v>
      </c>
      <c r="D592" s="480">
        <v>4000</v>
      </c>
    </row>
    <row r="593" spans="1:5" s="29" customFormat="1" x14ac:dyDescent="0.2">
      <c r="A593" s="334">
        <v>11</v>
      </c>
      <c r="B593" s="282" t="s">
        <v>1011</v>
      </c>
      <c r="C593" s="239">
        <v>2021</v>
      </c>
      <c r="D593" s="480">
        <v>1549</v>
      </c>
      <c r="E593" s="223"/>
    </row>
    <row r="594" spans="1:5" s="29" customFormat="1" x14ac:dyDescent="0.2">
      <c r="A594" s="334">
        <v>12</v>
      </c>
      <c r="B594" s="282" t="s">
        <v>988</v>
      </c>
      <c r="C594" s="239">
        <v>2023</v>
      </c>
      <c r="D594" s="480">
        <v>1000</v>
      </c>
      <c r="E594" s="223"/>
    </row>
    <row r="595" spans="1:5" s="29" customFormat="1" x14ac:dyDescent="0.2">
      <c r="A595" s="334">
        <v>13</v>
      </c>
      <c r="B595" s="282" t="s">
        <v>988</v>
      </c>
      <c r="C595" s="239">
        <v>2023</v>
      </c>
      <c r="D595" s="480">
        <v>1000</v>
      </c>
      <c r="E595" s="223"/>
    </row>
    <row r="596" spans="1:5" s="29" customFormat="1" x14ac:dyDescent="0.2">
      <c r="A596" s="334">
        <v>14</v>
      </c>
      <c r="B596" s="282" t="s">
        <v>989</v>
      </c>
      <c r="C596" s="239">
        <v>2024</v>
      </c>
      <c r="D596" s="480">
        <v>11000</v>
      </c>
      <c r="E596" s="223"/>
    </row>
    <row r="597" spans="1:5" s="30" customFormat="1" x14ac:dyDescent="0.2">
      <c r="A597" s="544" t="s">
        <v>8</v>
      </c>
      <c r="B597" s="544"/>
      <c r="C597" s="544"/>
      <c r="D597" s="339">
        <f>SUM(D583:D596)</f>
        <v>36564.949999999997</v>
      </c>
      <c r="E597" s="223"/>
    </row>
    <row r="598" spans="1:5" s="30" customFormat="1" x14ac:dyDescent="0.2">
      <c r="A598" s="545" t="s">
        <v>312</v>
      </c>
      <c r="B598" s="545"/>
      <c r="C598" s="545"/>
      <c r="D598" s="545"/>
      <c r="E598" s="223"/>
    </row>
    <row r="599" spans="1:5" s="30" customFormat="1" ht="25.5" x14ac:dyDescent="0.2">
      <c r="A599" s="331" t="s">
        <v>0</v>
      </c>
      <c r="B599" s="332" t="s">
        <v>12</v>
      </c>
      <c r="C599" s="331" t="s">
        <v>10</v>
      </c>
      <c r="D599" s="333" t="s">
        <v>11</v>
      </c>
      <c r="E599" s="223"/>
    </row>
    <row r="600" spans="1:5" s="30" customFormat="1" x14ac:dyDescent="0.2">
      <c r="A600" s="433">
        <v>1</v>
      </c>
      <c r="B600" s="434" t="s">
        <v>990</v>
      </c>
      <c r="C600" s="435">
        <v>2020</v>
      </c>
      <c r="D600" s="436">
        <v>2500</v>
      </c>
      <c r="E600" s="223"/>
    </row>
    <row r="601" spans="1:5" s="30" customFormat="1" x14ac:dyDescent="0.2">
      <c r="A601" s="433">
        <v>2</v>
      </c>
      <c r="B601" s="434" t="s">
        <v>991</v>
      </c>
      <c r="C601" s="435">
        <v>2020</v>
      </c>
      <c r="D601" s="436">
        <v>17500</v>
      </c>
      <c r="E601" s="223"/>
    </row>
    <row r="602" spans="1:5" s="30" customFormat="1" x14ac:dyDescent="0.2">
      <c r="A602" s="433">
        <v>3</v>
      </c>
      <c r="B602" s="434" t="s">
        <v>992</v>
      </c>
      <c r="C602" s="435">
        <v>2020</v>
      </c>
      <c r="D602" s="436">
        <v>4499</v>
      </c>
      <c r="E602" s="223"/>
    </row>
    <row r="603" spans="1:5" s="30" customFormat="1" x14ac:dyDescent="0.2">
      <c r="A603" s="433">
        <v>4</v>
      </c>
      <c r="B603" s="434" t="s">
        <v>993</v>
      </c>
      <c r="C603" s="435">
        <v>2021</v>
      </c>
      <c r="D603" s="436">
        <v>3349</v>
      </c>
      <c r="E603" s="223"/>
    </row>
    <row r="604" spans="1:5" s="30" customFormat="1" x14ac:dyDescent="0.2">
      <c r="A604" s="433">
        <v>5</v>
      </c>
      <c r="B604" s="408" t="s">
        <v>994</v>
      </c>
      <c r="C604" s="319">
        <v>2021</v>
      </c>
      <c r="D604" s="478">
        <v>369</v>
      </c>
      <c r="E604" s="223"/>
    </row>
    <row r="605" spans="1:5" s="30" customFormat="1" x14ac:dyDescent="0.2">
      <c r="A605" s="433">
        <v>6</v>
      </c>
      <c r="B605" s="408" t="s">
        <v>995</v>
      </c>
      <c r="C605" s="319">
        <v>2022</v>
      </c>
      <c r="D605" s="437">
        <v>2499</v>
      </c>
      <c r="E605" s="223"/>
    </row>
    <row r="606" spans="1:5" s="30" customFormat="1" x14ac:dyDescent="0.2">
      <c r="A606" s="433">
        <v>7</v>
      </c>
      <c r="B606" s="408" t="s">
        <v>996</v>
      </c>
      <c r="C606" s="319">
        <v>2024</v>
      </c>
      <c r="D606" s="437">
        <v>999.98</v>
      </c>
      <c r="E606" s="223"/>
    </row>
    <row r="607" spans="1:5" s="30" customFormat="1" x14ac:dyDescent="0.2">
      <c r="A607" s="433">
        <v>8</v>
      </c>
      <c r="B607" s="408" t="s">
        <v>997</v>
      </c>
      <c r="C607" s="319">
        <v>2024</v>
      </c>
      <c r="D607" s="437">
        <v>899</v>
      </c>
      <c r="E607" s="223"/>
    </row>
    <row r="608" spans="1:5" s="30" customFormat="1" x14ac:dyDescent="0.2">
      <c r="A608" s="433">
        <v>9</v>
      </c>
      <c r="B608" s="408" t="s">
        <v>998</v>
      </c>
      <c r="C608" s="319">
        <v>2024</v>
      </c>
      <c r="D608" s="437">
        <v>190</v>
      </c>
      <c r="E608" s="223"/>
    </row>
    <row r="609" spans="1:6" s="30" customFormat="1" x14ac:dyDescent="0.2">
      <c r="A609" s="544" t="s">
        <v>8</v>
      </c>
      <c r="B609" s="544"/>
      <c r="C609" s="544"/>
      <c r="D609" s="339">
        <f>SUM(D600:D608)</f>
        <v>32804.979999999996</v>
      </c>
      <c r="E609" s="223"/>
    </row>
    <row r="610" spans="1:6" s="30" customFormat="1" x14ac:dyDescent="0.2">
      <c r="A610" s="545" t="s">
        <v>313</v>
      </c>
      <c r="B610" s="545"/>
      <c r="C610" s="545"/>
      <c r="D610" s="545"/>
      <c r="E610" s="223"/>
    </row>
    <row r="611" spans="1:6" s="30" customFormat="1" ht="25.5" x14ac:dyDescent="0.2">
      <c r="A611" s="331" t="s">
        <v>0</v>
      </c>
      <c r="B611" s="332" t="s">
        <v>971</v>
      </c>
      <c r="C611" s="331" t="s">
        <v>10</v>
      </c>
      <c r="D611" s="333" t="s">
        <v>11</v>
      </c>
      <c r="E611" s="223"/>
      <c r="F611" s="27"/>
    </row>
    <row r="612" spans="1:6" s="30" customFormat="1" x14ac:dyDescent="0.2">
      <c r="A612" s="347">
        <v>1</v>
      </c>
      <c r="B612" s="438" t="s">
        <v>999</v>
      </c>
      <c r="C612" s="439">
        <v>2020</v>
      </c>
      <c r="D612" s="440">
        <v>3567</v>
      </c>
      <c r="E612" s="223"/>
    </row>
    <row r="613" spans="1:6" s="26" customFormat="1" x14ac:dyDescent="0.2">
      <c r="A613" s="544" t="s">
        <v>8</v>
      </c>
      <c r="B613" s="544"/>
      <c r="C613" s="544"/>
      <c r="D613" s="339">
        <f>SUM(D612)</f>
        <v>3567</v>
      </c>
      <c r="E613" s="223"/>
    </row>
    <row r="614" spans="1:6" x14ac:dyDescent="0.2">
      <c r="E614" s="223"/>
    </row>
    <row r="615" spans="1:6" x14ac:dyDescent="0.2">
      <c r="E615" s="223"/>
    </row>
    <row r="616" spans="1:6" ht="25.9" customHeight="1" x14ac:dyDescent="0.2">
      <c r="B616" s="546" t="s">
        <v>36</v>
      </c>
      <c r="C616" s="546"/>
      <c r="D616" s="489">
        <f>SUM(D94,D131,D183,D214,D263,D306,D344,D359,D377,D433,D471,D516,D546,D551,D563,D575,D597)</f>
        <v>1973856.0699999998</v>
      </c>
      <c r="E616" s="223"/>
    </row>
    <row r="617" spans="1:6" ht="25.9" customHeight="1" x14ac:dyDescent="0.2">
      <c r="B617" s="546" t="s">
        <v>37</v>
      </c>
      <c r="C617" s="546"/>
      <c r="D617" s="489">
        <f>SUM(D120,D136,D189,D231,D279,D331,D348,D368,D411,D449,D501,D522,D557,D567,D579,D609)</f>
        <v>1627660.2100000002</v>
      </c>
      <c r="E617" s="223"/>
    </row>
    <row r="618" spans="1:6" ht="25.9" customHeight="1" x14ac:dyDescent="0.2">
      <c r="B618" s="546" t="s">
        <v>38</v>
      </c>
      <c r="C618" s="546"/>
      <c r="D618" s="489">
        <f>SUM(D124,D140,D193,D418,D505,D613)</f>
        <v>63263.75</v>
      </c>
      <c r="E618" s="223"/>
    </row>
    <row r="619" spans="1:6" x14ac:dyDescent="0.2">
      <c r="E619" s="223"/>
    </row>
  </sheetData>
  <mergeCells count="108">
    <mergeCell ref="A1:B1"/>
    <mergeCell ref="A183:C183"/>
    <mergeCell ref="A189:C189"/>
    <mergeCell ref="A214:C214"/>
    <mergeCell ref="A231:C231"/>
    <mergeCell ref="A370:D370"/>
    <mergeCell ref="A378:D378"/>
    <mergeCell ref="A141:D141"/>
    <mergeCell ref="A194:D194"/>
    <mergeCell ref="A4:D4"/>
    <mergeCell ref="A121:D121"/>
    <mergeCell ref="A345:D345"/>
    <mergeCell ref="A344:C344"/>
    <mergeCell ref="A279:C279"/>
    <mergeCell ref="A195:D195"/>
    <mergeCell ref="A215:D215"/>
    <mergeCell ref="A348:C348"/>
    <mergeCell ref="A281:D281"/>
    <mergeCell ref="A142:D142"/>
    <mergeCell ref="A131:C131"/>
    <mergeCell ref="A190:D190"/>
    <mergeCell ref="A193:C193"/>
    <mergeCell ref="A137:D137"/>
    <mergeCell ref="A140:C140"/>
    <mergeCell ref="B617:C617"/>
    <mergeCell ref="A331:C331"/>
    <mergeCell ref="A569:D569"/>
    <mergeCell ref="A575:C575"/>
    <mergeCell ref="A502:D502"/>
    <mergeCell ref="A505:C505"/>
    <mergeCell ref="A597:C597"/>
    <mergeCell ref="A558:D558"/>
    <mergeCell ref="A333:D333"/>
    <mergeCell ref="A609:C609"/>
    <mergeCell ref="A368:C368"/>
    <mergeCell ref="A377:C377"/>
    <mergeCell ref="A411:C411"/>
    <mergeCell ref="A433:C433"/>
    <mergeCell ref="A580:D580"/>
    <mergeCell ref="A564:D564"/>
    <mergeCell ref="A563:C563"/>
    <mergeCell ref="A567:C567"/>
    <mergeCell ref="A598:D598"/>
    <mergeCell ref="A516:C516"/>
    <mergeCell ref="A522:C522"/>
    <mergeCell ref="A501:C501"/>
    <mergeCell ref="A551:C551"/>
    <mergeCell ref="A552:D552"/>
    <mergeCell ref="A132:D132"/>
    <mergeCell ref="A136:C136"/>
    <mergeCell ref="F195:G195"/>
    <mergeCell ref="F196:G196"/>
    <mergeCell ref="A264:D264"/>
    <mergeCell ref="A307:D307"/>
    <mergeCell ref="A232:D232"/>
    <mergeCell ref="A280:D280"/>
    <mergeCell ref="A306:C306"/>
    <mergeCell ref="F233:G233"/>
    <mergeCell ref="A184:D184"/>
    <mergeCell ref="F3:G3"/>
    <mergeCell ref="A126:D126"/>
    <mergeCell ref="A125:D125"/>
    <mergeCell ref="A95:D95"/>
    <mergeCell ref="A3:D3"/>
    <mergeCell ref="F4:G4"/>
    <mergeCell ref="A94:C94"/>
    <mergeCell ref="A120:C120"/>
    <mergeCell ref="A124:C124"/>
    <mergeCell ref="B618:C618"/>
    <mergeCell ref="F142:G142"/>
    <mergeCell ref="A349:D349"/>
    <mergeCell ref="A610:D610"/>
    <mergeCell ref="A613:C613"/>
    <mergeCell ref="A360:D360"/>
    <mergeCell ref="A581:D581"/>
    <mergeCell ref="A420:D420"/>
    <mergeCell ref="A434:D434"/>
    <mergeCell ref="A451:D451"/>
    <mergeCell ref="A507:D507"/>
    <mergeCell ref="A517:D517"/>
    <mergeCell ref="A450:D450"/>
    <mergeCell ref="A506:D506"/>
    <mergeCell ref="A350:D350"/>
    <mergeCell ref="F370:G370"/>
    <mergeCell ref="F371:G371"/>
    <mergeCell ref="A263:C263"/>
    <mergeCell ref="F143:G143"/>
    <mergeCell ref="A332:D332"/>
    <mergeCell ref="A548:D548"/>
    <mergeCell ref="A472:D472"/>
    <mergeCell ref="A547:D547"/>
    <mergeCell ref="A359:C359"/>
    <mergeCell ref="A557:C557"/>
    <mergeCell ref="A576:D576"/>
    <mergeCell ref="A579:C579"/>
    <mergeCell ref="A233:D233"/>
    <mergeCell ref="B616:C616"/>
    <mergeCell ref="A546:C546"/>
    <mergeCell ref="A369:D369"/>
    <mergeCell ref="A419:D419"/>
    <mergeCell ref="A568:D568"/>
    <mergeCell ref="A449:C449"/>
    <mergeCell ref="A523:D523"/>
    <mergeCell ref="A524:D524"/>
    <mergeCell ref="A412:D412"/>
    <mergeCell ref="A418:C418"/>
    <mergeCell ref="A471:C471"/>
    <mergeCell ref="A559:D559"/>
  </mergeCells>
  <phoneticPr fontId="5" type="noConversion"/>
  <pageMargins left="0.75" right="0.75" top="0.61" bottom="1" header="0.5" footer="0.5"/>
  <pageSetup paperSize="9" scale="65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5"/>
  <sheetViews>
    <sheetView view="pageBreakPreview" topLeftCell="A4" zoomScale="70" zoomScaleNormal="70" zoomScaleSheetLayoutView="70" workbookViewId="0">
      <selection activeCell="J19" sqref="J19"/>
    </sheetView>
  </sheetViews>
  <sheetFormatPr defaultColWidth="9.140625" defaultRowHeight="12.75" x14ac:dyDescent="0.2"/>
  <cols>
    <col min="1" max="1" width="6.42578125" style="292" customWidth="1"/>
    <col min="2" max="2" width="67.140625" style="292" customWidth="1"/>
    <col min="3" max="3" width="32.7109375" style="17" customWidth="1"/>
    <col min="4" max="4" width="27.7109375" style="17" customWidth="1"/>
    <col min="5" max="5" width="67.140625" style="41" customWidth="1"/>
    <col min="6" max="7" width="21.5703125" style="2" customWidth="1"/>
    <col min="8" max="16384" width="9.140625" style="2"/>
  </cols>
  <sheetData>
    <row r="1" spans="1:7" ht="20.45" customHeight="1" x14ac:dyDescent="0.2">
      <c r="A1" s="490" t="s">
        <v>585</v>
      </c>
      <c r="B1" s="446"/>
      <c r="E1" s="55"/>
    </row>
    <row r="2" spans="1:7" ht="13.5" thickBot="1" x14ac:dyDescent="0.25">
      <c r="A2" s="446"/>
      <c r="B2" s="447"/>
    </row>
    <row r="3" spans="1:7" customFormat="1" ht="14.25" customHeight="1" x14ac:dyDescent="0.2">
      <c r="A3" s="563" t="s">
        <v>33</v>
      </c>
      <c r="B3" s="564"/>
      <c r="C3" s="564"/>
      <c r="D3" s="564"/>
      <c r="E3" s="565"/>
    </row>
    <row r="4" spans="1:7" s="35" customFormat="1" ht="93.75" customHeight="1" x14ac:dyDescent="0.2">
      <c r="A4" s="448" t="s">
        <v>13</v>
      </c>
      <c r="B4" s="449" t="s">
        <v>34</v>
      </c>
      <c r="C4" s="450" t="s">
        <v>35</v>
      </c>
      <c r="D4" s="450" t="s">
        <v>974</v>
      </c>
      <c r="E4" s="451" t="s">
        <v>131</v>
      </c>
    </row>
    <row r="5" spans="1:7" ht="38.25" x14ac:dyDescent="0.2">
      <c r="A5" s="452">
        <v>1</v>
      </c>
      <c r="B5" s="453" t="s">
        <v>114</v>
      </c>
      <c r="C5" s="454">
        <f>2452016.59+6479.27</f>
        <v>2458495.86</v>
      </c>
      <c r="D5" s="454" t="s">
        <v>100</v>
      </c>
      <c r="E5" s="455" t="s">
        <v>975</v>
      </c>
      <c r="G5" s="14"/>
    </row>
    <row r="6" spans="1:7" ht="32.25" customHeight="1" x14ac:dyDescent="0.2">
      <c r="A6" s="159">
        <v>2</v>
      </c>
      <c r="B6" s="453" t="s">
        <v>49</v>
      </c>
      <c r="C6" s="454">
        <v>1354019.7800000003</v>
      </c>
      <c r="D6" s="454" t="s">
        <v>100</v>
      </c>
      <c r="E6" s="456"/>
      <c r="F6" s="15"/>
    </row>
    <row r="7" spans="1:7" ht="30" customHeight="1" x14ac:dyDescent="0.2">
      <c r="A7" s="159">
        <v>3</v>
      </c>
      <c r="B7" s="457" t="s">
        <v>50</v>
      </c>
      <c r="C7" s="454">
        <f>845330.24+2499</f>
        <v>847829.24</v>
      </c>
      <c r="D7" s="454" t="s">
        <v>100</v>
      </c>
      <c r="E7" s="458" t="s">
        <v>976</v>
      </c>
      <c r="F7" s="13"/>
      <c r="G7" s="13"/>
    </row>
    <row r="8" spans="1:7" ht="38.25" x14ac:dyDescent="0.2">
      <c r="A8" s="159">
        <v>4</v>
      </c>
      <c r="B8" s="453" t="s">
        <v>154</v>
      </c>
      <c r="C8" s="454">
        <v>893169.17</v>
      </c>
      <c r="D8" s="459">
        <v>61314.04</v>
      </c>
      <c r="E8" s="456" t="s">
        <v>977</v>
      </c>
      <c r="F8" s="16"/>
      <c r="G8" s="13"/>
    </row>
    <row r="9" spans="1:7" ht="30" customHeight="1" x14ac:dyDescent="0.2">
      <c r="A9" s="159">
        <v>5</v>
      </c>
      <c r="B9" s="453" t="s">
        <v>146</v>
      </c>
      <c r="C9" s="454">
        <f>2730911.57+330402.18</f>
        <v>3061313.75</v>
      </c>
      <c r="D9" s="460">
        <v>107199.89</v>
      </c>
      <c r="E9" s="461" t="s">
        <v>100</v>
      </c>
      <c r="F9" s="16"/>
      <c r="G9" s="13"/>
    </row>
    <row r="10" spans="1:7" ht="30" customHeight="1" x14ac:dyDescent="0.2">
      <c r="A10" s="159">
        <v>6</v>
      </c>
      <c r="B10" s="453" t="s">
        <v>153</v>
      </c>
      <c r="C10" s="454">
        <v>1060047.0099999998</v>
      </c>
      <c r="D10" s="454">
        <v>67202.87</v>
      </c>
      <c r="E10" s="462" t="s">
        <v>100</v>
      </c>
      <c r="F10" s="17"/>
      <c r="G10" s="13"/>
    </row>
    <row r="11" spans="1:7" ht="30" customHeight="1" x14ac:dyDescent="0.2">
      <c r="A11" s="159">
        <v>7</v>
      </c>
      <c r="B11" s="453" t="s">
        <v>145</v>
      </c>
      <c r="C11" s="454">
        <v>633032.3600000001</v>
      </c>
      <c r="D11" s="454" t="s">
        <v>100</v>
      </c>
      <c r="E11" s="463" t="s">
        <v>100</v>
      </c>
      <c r="F11" s="13"/>
      <c r="G11" s="13"/>
    </row>
    <row r="12" spans="1:7" ht="30" customHeight="1" x14ac:dyDescent="0.2">
      <c r="A12" s="159">
        <v>8</v>
      </c>
      <c r="B12" s="453" t="s">
        <v>144</v>
      </c>
      <c r="C12" s="459">
        <v>125164.06000000001</v>
      </c>
      <c r="D12" s="459">
        <v>2675.24</v>
      </c>
      <c r="E12" s="463" t="s">
        <v>100</v>
      </c>
      <c r="F12" s="16"/>
      <c r="G12" s="13"/>
    </row>
    <row r="13" spans="1:7" ht="30" customHeight="1" x14ac:dyDescent="0.2">
      <c r="A13" s="159">
        <v>9</v>
      </c>
      <c r="B13" s="453" t="s">
        <v>148</v>
      </c>
      <c r="C13" s="454">
        <v>1853135.4</v>
      </c>
      <c r="D13" s="454">
        <v>59627.49</v>
      </c>
      <c r="E13" s="463" t="s">
        <v>100</v>
      </c>
      <c r="F13" s="17"/>
      <c r="G13" s="13"/>
    </row>
    <row r="14" spans="1:7" ht="30" customHeight="1" x14ac:dyDescent="0.2">
      <c r="A14" s="159">
        <v>10</v>
      </c>
      <c r="B14" s="453" t="s">
        <v>149</v>
      </c>
      <c r="C14" s="454">
        <v>357623.2</v>
      </c>
      <c r="D14" s="454" t="s">
        <v>100</v>
      </c>
      <c r="E14" s="463" t="s">
        <v>100</v>
      </c>
      <c r="F14" s="15"/>
      <c r="G14" s="13"/>
    </row>
    <row r="15" spans="1:7" ht="30" customHeight="1" x14ac:dyDescent="0.2">
      <c r="A15" s="566">
        <v>11</v>
      </c>
      <c r="B15" s="457" t="s">
        <v>143</v>
      </c>
      <c r="C15" s="454">
        <v>536747.31000000006</v>
      </c>
      <c r="D15" s="454">
        <v>56280</v>
      </c>
      <c r="E15" s="463" t="s">
        <v>100</v>
      </c>
      <c r="F15" s="18"/>
      <c r="G15" s="13"/>
    </row>
    <row r="16" spans="1:7" ht="30" customHeight="1" x14ac:dyDescent="0.2">
      <c r="A16" s="567"/>
      <c r="B16" s="277" t="s">
        <v>861</v>
      </c>
      <c r="C16" s="465">
        <v>14500</v>
      </c>
      <c r="D16" s="454" t="s">
        <v>100</v>
      </c>
      <c r="E16" s="463"/>
      <c r="F16" s="18"/>
      <c r="G16" s="13"/>
    </row>
    <row r="17" spans="1:7" ht="30" customHeight="1" x14ac:dyDescent="0.2">
      <c r="A17" s="159">
        <v>12</v>
      </c>
      <c r="B17" s="453" t="s">
        <v>117</v>
      </c>
      <c r="C17" s="454">
        <v>1259646.5699999998</v>
      </c>
      <c r="D17" s="454">
        <v>2098.44</v>
      </c>
      <c r="E17" s="466" t="s">
        <v>978</v>
      </c>
      <c r="F17" s="19"/>
      <c r="G17" s="13"/>
    </row>
    <row r="18" spans="1:7" ht="30" customHeight="1" x14ac:dyDescent="0.2">
      <c r="A18" s="159">
        <v>13</v>
      </c>
      <c r="B18" s="453" t="s">
        <v>142</v>
      </c>
      <c r="C18" s="467">
        <v>2599516.58</v>
      </c>
      <c r="D18" s="467" t="s">
        <v>100</v>
      </c>
      <c r="E18" s="456" t="s">
        <v>1019</v>
      </c>
      <c r="F18" s="16"/>
    </row>
    <row r="19" spans="1:7" ht="30" customHeight="1" x14ac:dyDescent="0.2">
      <c r="A19" s="159">
        <v>14</v>
      </c>
      <c r="B19" s="453" t="s">
        <v>51</v>
      </c>
      <c r="C19" s="467" t="s">
        <v>1018</v>
      </c>
      <c r="D19" s="454" t="s">
        <v>100</v>
      </c>
      <c r="E19" s="463" t="s">
        <v>100</v>
      </c>
      <c r="F19" s="13"/>
      <c r="G19" s="13"/>
    </row>
    <row r="20" spans="1:7" ht="30" customHeight="1" x14ac:dyDescent="0.2">
      <c r="A20" s="159">
        <v>15</v>
      </c>
      <c r="B20" s="453" t="s">
        <v>52</v>
      </c>
      <c r="C20" s="468">
        <v>750545.31</v>
      </c>
      <c r="D20" s="467">
        <v>605591.54</v>
      </c>
      <c r="E20" s="463" t="s">
        <v>100</v>
      </c>
      <c r="F20" s="20"/>
      <c r="G20" s="13"/>
    </row>
    <row r="21" spans="1:7" ht="30" customHeight="1" x14ac:dyDescent="0.2">
      <c r="A21" s="159">
        <v>16</v>
      </c>
      <c r="B21" s="453" t="s">
        <v>118</v>
      </c>
      <c r="C21" s="459">
        <v>266858.51</v>
      </c>
      <c r="D21" s="467" t="s">
        <v>100</v>
      </c>
      <c r="E21" s="463" t="s">
        <v>100</v>
      </c>
      <c r="F21" s="14"/>
      <c r="G21" s="13"/>
    </row>
    <row r="22" spans="1:7" ht="30" customHeight="1" x14ac:dyDescent="0.2">
      <c r="A22" s="159">
        <v>17</v>
      </c>
      <c r="B22" s="453" t="s">
        <v>53</v>
      </c>
      <c r="C22" s="467">
        <f>799999.82+52047.57</f>
        <v>852047.3899999999</v>
      </c>
      <c r="D22" s="467">
        <v>95966.09</v>
      </c>
      <c r="E22" s="463" t="s">
        <v>100</v>
      </c>
      <c r="F22" s="13"/>
      <c r="G22" s="13"/>
    </row>
    <row r="23" spans="1:7" s="34" customFormat="1" ht="18.75" thickBot="1" x14ac:dyDescent="0.25">
      <c r="A23" s="469" t="s">
        <v>39</v>
      </c>
      <c r="B23" s="470"/>
      <c r="C23" s="471">
        <f>SUM(C5:C22)</f>
        <v>18923691.5</v>
      </c>
      <c r="D23" s="472">
        <f>SUM(D5:D22)</f>
        <v>1057955.6000000001</v>
      </c>
      <c r="E23" s="473"/>
    </row>
    <row r="25" spans="1:7" ht="19.5" customHeight="1" x14ac:dyDescent="0.2">
      <c r="B25" s="491" t="s">
        <v>120</v>
      </c>
      <c r="C25" s="492">
        <f>SUM(C23)</f>
        <v>18923691.5</v>
      </c>
    </row>
  </sheetData>
  <mergeCells count="2">
    <mergeCell ref="A3:E3"/>
    <mergeCell ref="A15:A16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7"/>
  <sheetViews>
    <sheetView topLeftCell="A9" zoomScale="70" zoomScaleNormal="70" zoomScaleSheetLayoutView="70" workbookViewId="0">
      <selection activeCell="A21" sqref="A21:A23"/>
    </sheetView>
  </sheetViews>
  <sheetFormatPr defaultColWidth="9.140625" defaultRowHeight="14.25" x14ac:dyDescent="0.2"/>
  <cols>
    <col min="1" max="1" width="5.5703125" style="45" customWidth="1"/>
    <col min="2" max="2" width="48.28515625" style="48" customWidth="1"/>
    <col min="3" max="3" width="33" style="45" customWidth="1"/>
    <col min="4" max="4" width="21" style="45" customWidth="1"/>
    <col min="5" max="5" width="15.28515625" style="45" customWidth="1"/>
    <col min="6" max="6" width="29" style="46" customWidth="1"/>
    <col min="7" max="7" width="20" style="53" customWidth="1"/>
    <col min="8" max="8" width="23.42578125" style="48" customWidth="1"/>
    <col min="9" max="9" width="32.5703125" style="283" customWidth="1"/>
    <col min="10" max="16384" width="9.140625" style="3"/>
  </cols>
  <sheetData>
    <row r="1" spans="1:9" ht="19.899999999999999" customHeight="1" x14ac:dyDescent="0.2">
      <c r="A1" s="570" t="s">
        <v>586</v>
      </c>
      <c r="B1" s="570"/>
      <c r="H1" s="47"/>
    </row>
    <row r="2" spans="1:9" x14ac:dyDescent="0.2">
      <c r="H2" s="47"/>
    </row>
    <row r="3" spans="1:9" s="36" customFormat="1" ht="21" customHeight="1" x14ac:dyDescent="0.2">
      <c r="A3" s="571" t="s">
        <v>41</v>
      </c>
      <c r="B3" s="571"/>
      <c r="C3" s="571"/>
      <c r="D3" s="571"/>
      <c r="E3" s="571"/>
      <c r="F3" s="571"/>
      <c r="G3" s="571"/>
      <c r="H3" s="571"/>
      <c r="I3" s="571"/>
    </row>
    <row r="4" spans="1:9" s="36" customFormat="1" ht="59.25" customHeight="1" x14ac:dyDescent="0.2">
      <c r="A4" s="240" t="s">
        <v>42</v>
      </c>
      <c r="B4" s="241" t="s">
        <v>43</v>
      </c>
      <c r="C4" s="242" t="s">
        <v>44</v>
      </c>
      <c r="D4" s="242" t="s">
        <v>45</v>
      </c>
      <c r="E4" s="242" t="s">
        <v>46</v>
      </c>
      <c r="F4" s="242" t="s">
        <v>47</v>
      </c>
      <c r="G4" s="243" t="s">
        <v>346</v>
      </c>
      <c r="H4" s="244" t="s">
        <v>345</v>
      </c>
      <c r="I4" s="242" t="s">
        <v>48</v>
      </c>
    </row>
    <row r="5" spans="1:9" s="40" customFormat="1" ht="12.75" x14ac:dyDescent="0.2">
      <c r="A5" s="568" t="s">
        <v>57</v>
      </c>
      <c r="B5" s="568"/>
      <c r="C5" s="568"/>
      <c r="D5" s="568"/>
      <c r="E5" s="568"/>
      <c r="F5" s="568"/>
      <c r="G5" s="568"/>
      <c r="H5" s="568"/>
      <c r="I5" s="245"/>
    </row>
    <row r="6" spans="1:9" s="26" customFormat="1" ht="24.6" customHeight="1" x14ac:dyDescent="0.2">
      <c r="A6" s="246">
        <v>1</v>
      </c>
      <c r="B6" s="247" t="s">
        <v>343</v>
      </c>
      <c r="C6" s="248">
        <v>10096073</v>
      </c>
      <c r="D6" s="249" t="s">
        <v>105</v>
      </c>
      <c r="E6" s="250">
        <v>2010</v>
      </c>
      <c r="F6" s="251" t="s">
        <v>121</v>
      </c>
      <c r="G6" s="252">
        <v>65000</v>
      </c>
      <c r="H6" s="251" t="s">
        <v>115</v>
      </c>
      <c r="I6" s="264" t="s">
        <v>106</v>
      </c>
    </row>
    <row r="7" spans="1:9" s="26" customFormat="1" ht="23.45" customHeight="1" x14ac:dyDescent="0.2">
      <c r="A7" s="246">
        <v>2</v>
      </c>
      <c r="B7" s="247" t="s">
        <v>344</v>
      </c>
      <c r="C7" s="248" t="s">
        <v>122</v>
      </c>
      <c r="D7" s="249" t="s">
        <v>123</v>
      </c>
      <c r="E7" s="250" t="s">
        <v>124</v>
      </c>
      <c r="F7" s="251" t="s">
        <v>125</v>
      </c>
      <c r="G7" s="252">
        <v>2500</v>
      </c>
      <c r="H7" s="251" t="s">
        <v>115</v>
      </c>
      <c r="I7" s="264" t="s">
        <v>106</v>
      </c>
    </row>
    <row r="8" spans="1:9" s="26" customFormat="1" ht="25.5" x14ac:dyDescent="0.2">
      <c r="A8" s="246">
        <v>3</v>
      </c>
      <c r="B8" s="247" t="s">
        <v>343</v>
      </c>
      <c r="C8" s="248" t="s">
        <v>126</v>
      </c>
      <c r="D8" s="249" t="s">
        <v>127</v>
      </c>
      <c r="E8" s="250" t="s">
        <v>128</v>
      </c>
      <c r="F8" s="251" t="s">
        <v>129</v>
      </c>
      <c r="G8" s="252">
        <v>13500</v>
      </c>
      <c r="H8" s="251" t="s">
        <v>115</v>
      </c>
      <c r="I8" s="264" t="s">
        <v>130</v>
      </c>
    </row>
    <row r="9" spans="1:9" s="4" customFormat="1" ht="15" x14ac:dyDescent="0.2">
      <c r="A9" s="569" t="s">
        <v>8</v>
      </c>
      <c r="B9" s="569"/>
      <c r="C9" s="569"/>
      <c r="D9" s="569"/>
      <c r="E9" s="569"/>
      <c r="F9" s="569"/>
      <c r="G9" s="253">
        <f>SUM(G6:G8)</f>
        <v>81000</v>
      </c>
      <c r="H9" s="254"/>
      <c r="I9" s="254"/>
    </row>
    <row r="10" spans="1:9" s="40" customFormat="1" ht="12.75" x14ac:dyDescent="0.2">
      <c r="A10" s="568" t="s">
        <v>155</v>
      </c>
      <c r="B10" s="568"/>
      <c r="C10" s="568"/>
      <c r="D10" s="568"/>
      <c r="E10" s="568"/>
      <c r="F10" s="568"/>
      <c r="G10" s="568"/>
      <c r="H10" s="568"/>
      <c r="I10" s="245"/>
    </row>
    <row r="11" spans="1:9" s="4" customFormat="1" ht="24.6" customHeight="1" x14ac:dyDescent="0.2">
      <c r="A11" s="246">
        <v>1</v>
      </c>
      <c r="B11" s="256" t="s">
        <v>406</v>
      </c>
      <c r="C11" s="257">
        <v>15096791</v>
      </c>
      <c r="D11" s="249" t="s">
        <v>407</v>
      </c>
      <c r="E11" s="258">
        <v>2016</v>
      </c>
      <c r="F11" s="259" t="s">
        <v>408</v>
      </c>
      <c r="G11" s="260">
        <v>38868.550000000003</v>
      </c>
      <c r="H11" s="238" t="s">
        <v>115</v>
      </c>
      <c r="I11" s="255" t="s">
        <v>363</v>
      </c>
    </row>
    <row r="12" spans="1:9" s="4" customFormat="1" ht="15" x14ac:dyDescent="0.2">
      <c r="A12" s="569" t="s">
        <v>8</v>
      </c>
      <c r="B12" s="569"/>
      <c r="C12" s="569"/>
      <c r="D12" s="569"/>
      <c r="E12" s="569"/>
      <c r="F12" s="569"/>
      <c r="G12" s="253">
        <f>SUM(G11)</f>
        <v>38868.550000000003</v>
      </c>
      <c r="H12" s="254"/>
      <c r="I12" s="254"/>
    </row>
    <row r="13" spans="1:9" s="40" customFormat="1" ht="12.75" x14ac:dyDescent="0.2">
      <c r="A13" s="568" t="s">
        <v>141</v>
      </c>
      <c r="B13" s="568"/>
      <c r="C13" s="568"/>
      <c r="D13" s="568"/>
      <c r="E13" s="568"/>
      <c r="F13" s="568"/>
      <c r="G13" s="568"/>
      <c r="H13" s="568"/>
      <c r="I13" s="245"/>
    </row>
    <row r="14" spans="1:9" s="30" customFormat="1" ht="25.15" customHeight="1" x14ac:dyDescent="0.2">
      <c r="A14" s="246">
        <v>1</v>
      </c>
      <c r="B14" s="256" t="s">
        <v>539</v>
      </c>
      <c r="C14" s="261"/>
      <c r="D14" s="262"/>
      <c r="E14" s="258">
        <v>2020</v>
      </c>
      <c r="F14" s="263"/>
      <c r="G14" s="260">
        <v>10455</v>
      </c>
      <c r="H14" s="287" t="s">
        <v>540</v>
      </c>
      <c r="I14" s="264" t="s">
        <v>541</v>
      </c>
    </row>
    <row r="15" spans="1:9" s="30" customFormat="1" ht="25.15" customHeight="1" x14ac:dyDescent="0.2">
      <c r="A15" s="265">
        <v>2</v>
      </c>
      <c r="B15" s="256" t="s">
        <v>542</v>
      </c>
      <c r="C15" s="266"/>
      <c r="D15" s="266"/>
      <c r="E15" s="267">
        <v>18</v>
      </c>
      <c r="F15" s="268"/>
      <c r="G15" s="269">
        <v>12147.38</v>
      </c>
      <c r="H15" s="287" t="s">
        <v>540</v>
      </c>
      <c r="I15" s="264" t="s">
        <v>541</v>
      </c>
    </row>
    <row r="16" spans="1:9" s="30" customFormat="1" ht="25.15" customHeight="1" x14ac:dyDescent="0.2">
      <c r="A16" s="246">
        <v>3</v>
      </c>
      <c r="B16" s="270" t="s">
        <v>543</v>
      </c>
      <c r="C16" s="271"/>
      <c r="D16" s="272"/>
      <c r="E16" s="258">
        <v>2015</v>
      </c>
      <c r="F16" s="273"/>
      <c r="G16" s="274">
        <v>69828.59</v>
      </c>
      <c r="H16" s="287" t="s">
        <v>540</v>
      </c>
      <c r="I16" s="264" t="s">
        <v>541</v>
      </c>
    </row>
    <row r="17" spans="1:9" s="30" customFormat="1" ht="25.15" customHeight="1" x14ac:dyDescent="0.2">
      <c r="A17" s="265">
        <v>4</v>
      </c>
      <c r="B17" s="256" t="s">
        <v>544</v>
      </c>
      <c r="C17" s="275"/>
      <c r="D17" s="266"/>
      <c r="E17" s="267">
        <v>2019</v>
      </c>
      <c r="F17" s="268"/>
      <c r="G17" s="269">
        <v>105116.21</v>
      </c>
      <c r="H17" s="287" t="s">
        <v>540</v>
      </c>
      <c r="I17" s="264" t="s">
        <v>541</v>
      </c>
    </row>
    <row r="18" spans="1:9" s="30" customFormat="1" ht="25.15" customHeight="1" x14ac:dyDescent="0.2">
      <c r="A18" s="246">
        <v>5</v>
      </c>
      <c r="B18" s="256" t="s">
        <v>545</v>
      </c>
      <c r="C18" s="275"/>
      <c r="D18" s="275"/>
      <c r="E18" s="267">
        <v>2017</v>
      </c>
      <c r="F18" s="268"/>
      <c r="G18" s="269">
        <v>3300</v>
      </c>
      <c r="H18" s="287" t="s">
        <v>540</v>
      </c>
      <c r="I18" s="264" t="s">
        <v>541</v>
      </c>
    </row>
    <row r="19" spans="1:9" s="30" customFormat="1" ht="25.15" customHeight="1" x14ac:dyDescent="0.2">
      <c r="A19" s="265">
        <v>6</v>
      </c>
      <c r="B19" s="256" t="s">
        <v>546</v>
      </c>
      <c r="C19" s="276"/>
      <c r="D19" s="276"/>
      <c r="E19" s="258">
        <v>2017</v>
      </c>
      <c r="F19" s="273"/>
      <c r="G19" s="274">
        <v>2950</v>
      </c>
      <c r="H19" s="287" t="s">
        <v>540</v>
      </c>
      <c r="I19" s="264" t="s">
        <v>541</v>
      </c>
    </row>
    <row r="20" spans="1:9" s="30" customFormat="1" ht="25.15" customHeight="1" x14ac:dyDescent="0.2">
      <c r="A20" s="246">
        <v>7</v>
      </c>
      <c r="B20" s="256" t="s">
        <v>547</v>
      </c>
      <c r="C20" s="276"/>
      <c r="D20" s="276"/>
      <c r="E20" s="267">
        <v>2017</v>
      </c>
      <c r="F20" s="268"/>
      <c r="G20" s="269">
        <v>7965.1</v>
      </c>
      <c r="H20" s="287" t="s">
        <v>540</v>
      </c>
      <c r="I20" s="264" t="s">
        <v>541</v>
      </c>
    </row>
    <row r="21" spans="1:9" s="30" customFormat="1" ht="25.15" customHeight="1" x14ac:dyDescent="0.2">
      <c r="A21" s="265">
        <v>8</v>
      </c>
      <c r="B21" s="256" t="s">
        <v>548</v>
      </c>
      <c r="C21" s="276"/>
      <c r="D21" s="276"/>
      <c r="E21" s="267">
        <v>2006</v>
      </c>
      <c r="F21" s="268"/>
      <c r="G21" s="269">
        <v>110465.31</v>
      </c>
      <c r="H21" s="287" t="s">
        <v>540</v>
      </c>
      <c r="I21" s="264" t="s">
        <v>541</v>
      </c>
    </row>
    <row r="22" spans="1:9" s="30" customFormat="1" ht="25.15" customHeight="1" x14ac:dyDescent="0.2">
      <c r="A22" s="246">
        <v>9</v>
      </c>
      <c r="B22" s="256" t="s">
        <v>549</v>
      </c>
      <c r="C22" s="276"/>
      <c r="D22" s="276"/>
      <c r="E22" s="267">
        <v>2023</v>
      </c>
      <c r="F22" s="268"/>
      <c r="G22" s="269">
        <v>23900</v>
      </c>
      <c r="H22" s="287" t="s">
        <v>540</v>
      </c>
      <c r="I22" s="264" t="s">
        <v>541</v>
      </c>
    </row>
    <row r="23" spans="1:9" s="30" customFormat="1" ht="25.15" customHeight="1" x14ac:dyDescent="0.2">
      <c r="A23" s="265">
        <v>10</v>
      </c>
      <c r="B23" s="523" t="s">
        <v>1025</v>
      </c>
      <c r="C23" s="524"/>
      <c r="D23" s="524"/>
      <c r="E23" s="525">
        <v>2024</v>
      </c>
      <c r="F23" s="526"/>
      <c r="G23" s="527">
        <v>330402.18</v>
      </c>
      <c r="H23" s="287" t="s">
        <v>540</v>
      </c>
      <c r="I23" s="264" t="s">
        <v>541</v>
      </c>
    </row>
    <row r="24" spans="1:9" s="4" customFormat="1" ht="15" x14ac:dyDescent="0.2">
      <c r="A24" s="569" t="s">
        <v>8</v>
      </c>
      <c r="B24" s="569"/>
      <c r="C24" s="569"/>
      <c r="D24" s="569"/>
      <c r="E24" s="569"/>
      <c r="F24" s="569"/>
      <c r="G24" s="253">
        <f>SUM(G14:G23)</f>
        <v>676529.77</v>
      </c>
      <c r="H24" s="254"/>
      <c r="I24" s="254"/>
    </row>
    <row r="25" spans="1:9" s="40" customFormat="1" ht="12.75" x14ac:dyDescent="0.2">
      <c r="A25" s="568" t="s">
        <v>156</v>
      </c>
      <c r="B25" s="568"/>
      <c r="C25" s="568"/>
      <c r="D25" s="568"/>
      <c r="E25" s="568"/>
      <c r="F25" s="568"/>
      <c r="G25" s="568"/>
      <c r="H25" s="568"/>
      <c r="I25" s="245"/>
    </row>
    <row r="26" spans="1:9" s="4" customFormat="1" ht="23.45" customHeight="1" x14ac:dyDescent="0.2">
      <c r="A26" s="246">
        <v>1</v>
      </c>
      <c r="B26" s="277" t="s">
        <v>670</v>
      </c>
      <c r="C26" s="278">
        <v>12042529</v>
      </c>
      <c r="D26" s="278" t="s">
        <v>671</v>
      </c>
      <c r="E26" s="278">
        <v>2012</v>
      </c>
      <c r="F26" s="278" t="s">
        <v>672</v>
      </c>
      <c r="G26" s="279">
        <v>45195.32</v>
      </c>
      <c r="H26" s="238" t="s">
        <v>115</v>
      </c>
      <c r="I26" s="264" t="s">
        <v>541</v>
      </c>
    </row>
    <row r="27" spans="1:9" s="4" customFormat="1" ht="15" x14ac:dyDescent="0.2">
      <c r="A27" s="569" t="s">
        <v>8</v>
      </c>
      <c r="B27" s="569"/>
      <c r="C27" s="569"/>
      <c r="D27" s="569"/>
      <c r="E27" s="569"/>
      <c r="F27" s="569"/>
      <c r="G27" s="253">
        <f>G26</f>
        <v>45195.32</v>
      </c>
      <c r="H27" s="254"/>
      <c r="I27" s="254"/>
    </row>
    <row r="28" spans="1:9" s="40" customFormat="1" ht="12.75" x14ac:dyDescent="0.2">
      <c r="A28" s="568" t="s">
        <v>157</v>
      </c>
      <c r="B28" s="568"/>
      <c r="C28" s="568"/>
      <c r="D28" s="568"/>
      <c r="E28" s="568"/>
      <c r="F28" s="568"/>
      <c r="G28" s="568"/>
      <c r="H28" s="568"/>
      <c r="I28" s="245"/>
    </row>
    <row r="29" spans="1:9" s="5" customFormat="1" ht="24" customHeight="1" x14ac:dyDescent="0.2">
      <c r="A29" s="246">
        <v>1</v>
      </c>
      <c r="B29" s="256" t="s">
        <v>862</v>
      </c>
      <c r="C29" s="280">
        <v>15096677</v>
      </c>
      <c r="D29" s="262"/>
      <c r="E29" s="250">
        <v>2015</v>
      </c>
      <c r="F29" s="259" t="s">
        <v>408</v>
      </c>
      <c r="G29" s="281">
        <v>21000</v>
      </c>
      <c r="H29" s="251" t="s">
        <v>115</v>
      </c>
      <c r="I29" s="282" t="s">
        <v>822</v>
      </c>
    </row>
    <row r="30" spans="1:9" s="5" customFormat="1" ht="24" customHeight="1" x14ac:dyDescent="0.2">
      <c r="A30" s="246">
        <v>2</v>
      </c>
      <c r="B30" s="256" t="s">
        <v>863</v>
      </c>
      <c r="C30" s="280" t="s">
        <v>864</v>
      </c>
      <c r="D30" s="262" t="s">
        <v>865</v>
      </c>
      <c r="E30" s="250">
        <v>1999</v>
      </c>
      <c r="F30" s="259" t="s">
        <v>866</v>
      </c>
      <c r="G30" s="281">
        <v>10000</v>
      </c>
      <c r="H30" s="251" t="s">
        <v>115</v>
      </c>
      <c r="I30" s="282" t="s">
        <v>867</v>
      </c>
    </row>
    <row r="31" spans="1:9" s="4" customFormat="1" ht="15" x14ac:dyDescent="0.2">
      <c r="A31" s="569" t="s">
        <v>8</v>
      </c>
      <c r="B31" s="569"/>
      <c r="C31" s="569"/>
      <c r="D31" s="569"/>
      <c r="E31" s="569"/>
      <c r="F31" s="569"/>
      <c r="G31" s="253">
        <f>SUM(G29:G30)</f>
        <v>31000</v>
      </c>
      <c r="H31" s="254"/>
      <c r="I31" s="254"/>
    </row>
    <row r="32" spans="1:9" s="4" customFormat="1" ht="12.75" customHeight="1" x14ac:dyDescent="0.2">
      <c r="A32" s="572" t="s">
        <v>249</v>
      </c>
      <c r="B32" s="573"/>
      <c r="C32" s="573"/>
      <c r="D32" s="573"/>
      <c r="E32" s="573"/>
      <c r="F32" s="573"/>
      <c r="G32" s="573"/>
      <c r="H32" s="573"/>
      <c r="I32" s="574"/>
    </row>
    <row r="33" spans="1:9" s="4" customFormat="1" ht="38.25" x14ac:dyDescent="0.2">
      <c r="A33" s="246">
        <v>1</v>
      </c>
      <c r="B33" s="256" t="s">
        <v>902</v>
      </c>
      <c r="C33" s="280" t="s">
        <v>903</v>
      </c>
      <c r="D33" s="249" t="s">
        <v>904</v>
      </c>
      <c r="E33" s="250">
        <v>2019</v>
      </c>
      <c r="F33" s="259" t="s">
        <v>905</v>
      </c>
      <c r="G33" s="260">
        <v>60000</v>
      </c>
      <c r="H33" s="251" t="s">
        <v>115</v>
      </c>
      <c r="I33" s="282" t="s">
        <v>907</v>
      </c>
    </row>
    <row r="34" spans="1:9" s="4" customFormat="1" ht="38.25" x14ac:dyDescent="0.2">
      <c r="A34" s="246">
        <v>2</v>
      </c>
      <c r="B34" s="256" t="s">
        <v>902</v>
      </c>
      <c r="C34" s="280" t="s">
        <v>906</v>
      </c>
      <c r="D34" s="249" t="s">
        <v>904</v>
      </c>
      <c r="E34" s="250">
        <v>2019</v>
      </c>
      <c r="F34" s="259" t="s">
        <v>905</v>
      </c>
      <c r="G34" s="260">
        <v>60000</v>
      </c>
      <c r="H34" s="251" t="s">
        <v>115</v>
      </c>
      <c r="I34" s="282" t="s">
        <v>907</v>
      </c>
    </row>
    <row r="35" spans="1:9" s="4" customFormat="1" ht="15" x14ac:dyDescent="0.2">
      <c r="A35" s="569" t="s">
        <v>8</v>
      </c>
      <c r="B35" s="569"/>
      <c r="C35" s="569"/>
      <c r="D35" s="569"/>
      <c r="E35" s="569"/>
      <c r="F35" s="569"/>
      <c r="G35" s="253">
        <f>SUM(G33:G34)</f>
        <v>120000</v>
      </c>
      <c r="H35" s="254"/>
      <c r="I35" s="254"/>
    </row>
    <row r="36" spans="1:9" ht="15" thickBot="1" x14ac:dyDescent="0.25"/>
    <row r="37" spans="1:9" ht="18.75" thickBot="1" x14ac:dyDescent="0.25">
      <c r="F37" s="76" t="s">
        <v>120</v>
      </c>
      <c r="G37" s="77">
        <f>SUM(G9,G12,G24,G27,G31,G35)</f>
        <v>992593.64</v>
      </c>
    </row>
  </sheetData>
  <mergeCells count="14">
    <mergeCell ref="A35:F35"/>
    <mergeCell ref="A31:F31"/>
    <mergeCell ref="A13:H13"/>
    <mergeCell ref="A24:F24"/>
    <mergeCell ref="A28:H28"/>
    <mergeCell ref="A32:I32"/>
    <mergeCell ref="A10:H10"/>
    <mergeCell ref="A12:F12"/>
    <mergeCell ref="A27:F27"/>
    <mergeCell ref="A25:H25"/>
    <mergeCell ref="A1:B1"/>
    <mergeCell ref="A5:H5"/>
    <mergeCell ref="A9:F9"/>
    <mergeCell ref="A3:I3"/>
  </mergeCells>
  <phoneticPr fontId="5" type="noConversion"/>
  <pageMargins left="0" right="0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6"/>
  <sheetViews>
    <sheetView view="pageBreakPreview" zoomScale="70" zoomScaleNormal="100" zoomScaleSheetLayoutView="70" workbookViewId="0">
      <selection activeCell="K9" sqref="K9"/>
    </sheetView>
  </sheetViews>
  <sheetFormatPr defaultColWidth="9.140625" defaultRowHeight="15" x14ac:dyDescent="0.2"/>
  <cols>
    <col min="1" max="1" width="5.7109375" style="41" customWidth="1"/>
    <col min="2" max="2" width="78.140625" style="50" customWidth="1"/>
    <col min="3" max="3" width="51.28515625" style="51" customWidth="1"/>
    <col min="4" max="16384" width="9.140625" style="5"/>
  </cols>
  <sheetData>
    <row r="1" spans="1:4" ht="19.149999999999999" customHeight="1" x14ac:dyDescent="0.2">
      <c r="A1" s="581" t="s">
        <v>587</v>
      </c>
      <c r="B1" s="581"/>
      <c r="C1" s="49"/>
    </row>
    <row r="2" spans="1:4" ht="15.75" thickBot="1" x14ac:dyDescent="0.25"/>
    <row r="3" spans="1:4" ht="36.75" customHeight="1" thickBot="1" x14ac:dyDescent="0.3">
      <c r="A3" s="578" t="s">
        <v>87</v>
      </c>
      <c r="B3" s="579"/>
      <c r="C3" s="580"/>
      <c r="D3" s="9"/>
    </row>
    <row r="4" spans="1:4" ht="15.75" thickBot="1" x14ac:dyDescent="0.25"/>
    <row r="5" spans="1:4" s="10" customFormat="1" ht="30" customHeight="1" x14ac:dyDescent="0.2">
      <c r="A5" s="156" t="s">
        <v>13</v>
      </c>
      <c r="B5" s="157" t="s">
        <v>14</v>
      </c>
      <c r="C5" s="158" t="s">
        <v>15</v>
      </c>
    </row>
    <row r="6" spans="1:4" s="493" customFormat="1" x14ac:dyDescent="0.2">
      <c r="A6" s="582" t="s">
        <v>552</v>
      </c>
      <c r="B6" s="583"/>
      <c r="C6" s="584"/>
    </row>
    <row r="7" spans="1:4" s="10" customFormat="1" ht="25.5" x14ac:dyDescent="0.2">
      <c r="A7" s="464">
        <v>1</v>
      </c>
      <c r="B7" s="154" t="s">
        <v>550</v>
      </c>
      <c r="C7" s="160" t="s">
        <v>551</v>
      </c>
    </row>
    <row r="8" spans="1:4" s="493" customFormat="1" x14ac:dyDescent="0.2">
      <c r="A8" s="575" t="s">
        <v>553</v>
      </c>
      <c r="B8" s="576"/>
      <c r="C8" s="577"/>
    </row>
    <row r="9" spans="1:4" s="292" customFormat="1" ht="25.5" x14ac:dyDescent="0.2">
      <c r="A9" s="159">
        <v>1</v>
      </c>
      <c r="B9" s="293" t="s">
        <v>811</v>
      </c>
      <c r="C9" s="294" t="s">
        <v>812</v>
      </c>
    </row>
    <row r="10" spans="1:4" s="292" customFormat="1" ht="12.75" x14ac:dyDescent="0.2">
      <c r="A10" s="159">
        <v>2</v>
      </c>
      <c r="B10" s="293" t="s">
        <v>813</v>
      </c>
      <c r="C10" s="294" t="s">
        <v>806</v>
      </c>
    </row>
    <row r="11" spans="1:4" s="292" customFormat="1" ht="12.75" x14ac:dyDescent="0.2">
      <c r="A11" s="159">
        <v>3</v>
      </c>
      <c r="B11" s="293" t="s">
        <v>814</v>
      </c>
      <c r="C11" s="294" t="s">
        <v>806</v>
      </c>
    </row>
    <row r="12" spans="1:4" s="292" customFormat="1" ht="12.75" x14ac:dyDescent="0.2">
      <c r="A12" s="159">
        <v>4</v>
      </c>
      <c r="B12" s="293" t="s">
        <v>815</v>
      </c>
      <c r="C12" s="294" t="s">
        <v>816</v>
      </c>
    </row>
    <row r="13" spans="1:4" s="493" customFormat="1" x14ac:dyDescent="0.2">
      <c r="A13" s="575" t="s">
        <v>1012</v>
      </c>
      <c r="B13" s="576"/>
      <c r="C13" s="577"/>
    </row>
    <row r="14" spans="1:4" ht="38.25" x14ac:dyDescent="0.2">
      <c r="A14" s="159">
        <v>1</v>
      </c>
      <c r="B14" s="154" t="s">
        <v>75</v>
      </c>
      <c r="C14" s="160" t="s">
        <v>868</v>
      </c>
    </row>
    <row r="15" spans="1:4" ht="38.25" x14ac:dyDescent="0.2">
      <c r="A15" s="159">
        <v>2</v>
      </c>
      <c r="B15" s="152" t="s">
        <v>869</v>
      </c>
      <c r="C15" s="160" t="s">
        <v>870</v>
      </c>
    </row>
    <row r="16" spans="1:4" s="494" customFormat="1" x14ac:dyDescent="0.2">
      <c r="A16" s="575" t="s">
        <v>957</v>
      </c>
      <c r="B16" s="576"/>
      <c r="C16" s="577"/>
    </row>
    <row r="17" spans="1:3" ht="25.5" x14ac:dyDescent="0.2">
      <c r="A17" s="159">
        <v>1</v>
      </c>
      <c r="B17" s="154" t="s">
        <v>103</v>
      </c>
      <c r="C17" s="160" t="s">
        <v>956</v>
      </c>
    </row>
    <row r="18" spans="1:3" s="493" customFormat="1" x14ac:dyDescent="0.2">
      <c r="A18" s="575" t="s">
        <v>1013</v>
      </c>
      <c r="B18" s="576"/>
      <c r="C18" s="577"/>
    </row>
    <row r="19" spans="1:3" s="10" customFormat="1" ht="102" x14ac:dyDescent="0.2">
      <c r="A19" s="159">
        <v>1</v>
      </c>
      <c r="B19" s="152" t="s">
        <v>99</v>
      </c>
      <c r="C19" s="160" t="s">
        <v>675</v>
      </c>
    </row>
    <row r="20" spans="1:3" s="10" customFormat="1" x14ac:dyDescent="0.2">
      <c r="A20" s="159">
        <v>2</v>
      </c>
      <c r="B20" s="152" t="s">
        <v>962</v>
      </c>
      <c r="C20" s="161"/>
    </row>
    <row r="21" spans="1:3" s="493" customFormat="1" x14ac:dyDescent="0.2">
      <c r="A21" s="575" t="s">
        <v>1014</v>
      </c>
      <c r="B21" s="576"/>
      <c r="C21" s="577"/>
    </row>
    <row r="22" spans="1:3" s="10" customFormat="1" x14ac:dyDescent="0.2">
      <c r="A22" s="162">
        <v>1</v>
      </c>
      <c r="B22" s="153" t="s">
        <v>966</v>
      </c>
      <c r="C22" s="163" t="s">
        <v>967</v>
      </c>
    </row>
    <row r="23" spans="1:3" s="493" customFormat="1" x14ac:dyDescent="0.2">
      <c r="A23" s="575" t="s">
        <v>1015</v>
      </c>
      <c r="B23" s="576"/>
      <c r="C23" s="577"/>
    </row>
    <row r="24" spans="1:3" s="10" customFormat="1" x14ac:dyDescent="0.2">
      <c r="A24" s="159">
        <v>1</v>
      </c>
      <c r="B24" s="155" t="s">
        <v>972</v>
      </c>
      <c r="C24" s="163" t="s">
        <v>973</v>
      </c>
    </row>
    <row r="25" spans="1:3" s="493" customFormat="1" x14ac:dyDescent="0.2">
      <c r="A25" s="575" t="s">
        <v>1016</v>
      </c>
      <c r="B25" s="576"/>
      <c r="C25" s="577"/>
    </row>
    <row r="26" spans="1:3" ht="26.25" thickBot="1" x14ac:dyDescent="0.25">
      <c r="A26" s="164">
        <v>1</v>
      </c>
      <c r="B26" s="165" t="s">
        <v>1000</v>
      </c>
      <c r="C26" s="166" t="s">
        <v>1001</v>
      </c>
    </row>
  </sheetData>
  <mergeCells count="10">
    <mergeCell ref="A25:C25"/>
    <mergeCell ref="A3:C3"/>
    <mergeCell ref="A13:C13"/>
    <mergeCell ref="A8:C8"/>
    <mergeCell ref="A1:B1"/>
    <mergeCell ref="A21:C21"/>
    <mergeCell ref="A23:C23"/>
    <mergeCell ref="A18:C18"/>
    <mergeCell ref="A6:C6"/>
    <mergeCell ref="A16:C16"/>
  </mergeCells>
  <phoneticPr fontId="5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7</vt:i4>
      </vt:variant>
    </vt:vector>
  </HeadingPairs>
  <TitlesOfParts>
    <vt:vector size="14" baseType="lpstr">
      <vt:lpstr>informacje ogólne</vt:lpstr>
      <vt:lpstr>budynki</vt:lpstr>
      <vt:lpstr>fotowoltaika</vt:lpstr>
      <vt:lpstr>elektronika</vt:lpstr>
      <vt:lpstr>śr. trwałe</vt:lpstr>
      <vt:lpstr>maszyny</vt:lpstr>
      <vt:lpstr>lokalizacje</vt:lpstr>
      <vt:lpstr>budynki!Obszar_wydruku</vt:lpstr>
      <vt:lpstr>elektronika!Obszar_wydruku</vt:lpstr>
      <vt:lpstr>fotowoltaika!Obszar_wydruku</vt:lpstr>
      <vt:lpstr>'informacje ogólne'!Obszar_wydruku</vt:lpstr>
      <vt:lpstr>lokalizacje!Obszar_wydruku</vt:lpstr>
      <vt:lpstr>maszyny!Obszar_wydruku</vt:lpstr>
      <vt:lpstr>'śr. trwałe'!Obszar_wydruku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</dc:creator>
  <cp:lastModifiedBy>S P</cp:lastModifiedBy>
  <cp:lastPrinted>2024-12-20T12:59:31Z</cp:lastPrinted>
  <dcterms:created xsi:type="dcterms:W3CDTF">2003-03-13T10:23:20Z</dcterms:created>
  <dcterms:modified xsi:type="dcterms:W3CDTF">2024-12-20T13:01:20Z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412511E1">
    <vt:lpwstr/>
  </property>
  <property fmtid="{D5CDD505-2E9C-101B-9397-08002B2CF9AE}" pid="3" name="IVID145012D5">
    <vt:lpwstr/>
  </property>
  <property fmtid="{D5CDD505-2E9C-101B-9397-08002B2CF9AE}" pid="4" name="IVID3A371DE6">
    <vt:lpwstr/>
  </property>
  <property fmtid="{D5CDD505-2E9C-101B-9397-08002B2CF9AE}" pid="5" name="IVID305908F7">
    <vt:lpwstr/>
  </property>
  <property fmtid="{D5CDD505-2E9C-101B-9397-08002B2CF9AE}" pid="6" name="IVIDEC1DB65A">
    <vt:lpwstr/>
  </property>
  <property fmtid="{D5CDD505-2E9C-101B-9397-08002B2CF9AE}" pid="7" name="IVID146313F2">
    <vt:lpwstr/>
  </property>
  <property fmtid="{D5CDD505-2E9C-101B-9397-08002B2CF9AE}" pid="8" name="IVID247C1308">
    <vt:lpwstr/>
  </property>
  <property fmtid="{D5CDD505-2E9C-101B-9397-08002B2CF9AE}" pid="9" name="IVID7D00119">
    <vt:lpwstr/>
  </property>
  <property fmtid="{D5CDD505-2E9C-101B-9397-08002B2CF9AE}" pid="10" name="IVID124B15E0">
    <vt:lpwstr/>
  </property>
  <property fmtid="{D5CDD505-2E9C-101B-9397-08002B2CF9AE}" pid="11" name="IVID343010DD">
    <vt:lpwstr/>
  </property>
  <property fmtid="{D5CDD505-2E9C-101B-9397-08002B2CF9AE}" pid="12" name="IVID55213FF">
    <vt:lpwstr/>
  </property>
  <property fmtid="{D5CDD505-2E9C-101B-9397-08002B2CF9AE}" pid="13" name="IVID372F19E9">
    <vt:lpwstr/>
  </property>
  <property fmtid="{D5CDD505-2E9C-101B-9397-08002B2CF9AE}" pid="14" name="IVIDBC9AED84">
    <vt:lpwstr/>
  </property>
  <property fmtid="{D5CDD505-2E9C-101B-9397-08002B2CF9AE}" pid="15" name="IVID363218D8">
    <vt:lpwstr/>
  </property>
  <property fmtid="{D5CDD505-2E9C-101B-9397-08002B2CF9AE}" pid="16" name="IVID17FE2478">
    <vt:lpwstr/>
  </property>
  <property fmtid="{D5CDD505-2E9C-101B-9397-08002B2CF9AE}" pid="17" name="IVID1C76DEB5">
    <vt:lpwstr/>
  </property>
  <property fmtid="{D5CDD505-2E9C-101B-9397-08002B2CF9AE}" pid="18" name="IVIDC661EF3">
    <vt:lpwstr/>
  </property>
  <property fmtid="{D5CDD505-2E9C-101B-9397-08002B2CF9AE}" pid="19" name="IVID32571C01">
    <vt:lpwstr/>
  </property>
  <property fmtid="{D5CDD505-2E9C-101B-9397-08002B2CF9AE}" pid="20" name="IVID1D391309">
    <vt:lpwstr/>
  </property>
  <property fmtid="{D5CDD505-2E9C-101B-9397-08002B2CF9AE}" pid="21" name="IVIDE5F12D2">
    <vt:lpwstr/>
  </property>
  <property fmtid="{D5CDD505-2E9C-101B-9397-08002B2CF9AE}" pid="22" name="IVID274D12D5">
    <vt:lpwstr/>
  </property>
  <property fmtid="{D5CDD505-2E9C-101B-9397-08002B2CF9AE}" pid="23" name="IVID191F0CF2">
    <vt:lpwstr/>
  </property>
  <property fmtid="{D5CDD505-2E9C-101B-9397-08002B2CF9AE}" pid="24" name="IVID202E14EF">
    <vt:lpwstr/>
  </property>
  <property fmtid="{D5CDD505-2E9C-101B-9397-08002B2CF9AE}" pid="25" name="IVID847BBDC9">
    <vt:lpwstr/>
  </property>
  <property fmtid="{D5CDD505-2E9C-101B-9397-08002B2CF9AE}" pid="26" name="IVID2B251201">
    <vt:lpwstr/>
  </property>
</Properties>
</file>