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460" firstSheet="5" activeTab="10"/>
  </bookViews>
  <sheets>
    <sheet name="Arkusz1" sheetId="1" state="hidden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  <sheet name="Pakiet nr 9" sheetId="10" r:id="rId10"/>
    <sheet name="Pakiet nr 10" sheetId="11" r:id="rId11"/>
  </sheets>
  <definedNames>
    <definedName name="_xlnm.Print_Area" localSheetId="1">'Pakiet nr 1'!$A$1:$I$21</definedName>
    <definedName name="_xlnm.Print_Area" localSheetId="10">'Pakiet nr 10'!$A$1:$I$13</definedName>
    <definedName name="_xlnm.Print_Area" localSheetId="2">'Pakiet nr 2'!$A$1:$I$27</definedName>
    <definedName name="_xlnm.Print_Area" localSheetId="3">'Pakiet nr 3'!$A$1:$I$17</definedName>
    <definedName name="_xlnm.Print_Area" localSheetId="4">'Pakiet nr 4'!$A$1:$I$14</definedName>
    <definedName name="_xlnm.Print_Area" localSheetId="5">'Pakiet nr 5'!$A$1:$I$18</definedName>
    <definedName name="_xlnm.Print_Area" localSheetId="6">'Pakiet nr 6'!$A$1:$I$13</definedName>
    <definedName name="_xlnm.Print_Area" localSheetId="7">'Pakiet nr 7'!$A$1:$I$13</definedName>
    <definedName name="_xlnm.Print_Area" localSheetId="8">'Pakiet nr 8'!$A$1:$I$13</definedName>
    <definedName name="_xlnm.Print_Area" localSheetId="9">'Pakiet nr 9'!$A$1:$I$12</definedName>
  </definedNames>
  <calcPr fullCalcOnLoad="1"/>
</workbook>
</file>

<file path=xl/sharedStrings.xml><?xml version="1.0" encoding="utf-8"?>
<sst xmlns="http://schemas.openxmlformats.org/spreadsheetml/2006/main" count="497" uniqueCount="164">
  <si>
    <t>Załącznik nr 1.1 do zapytania ofertowego
SP ZOZ/DZ/..../2022</t>
  </si>
  <si>
    <t>FORMULARZ ASORTYMENTOWO-CENOWY</t>
  </si>
  <si>
    <t>Pakiet Nr 1</t>
  </si>
  <si>
    <t>l.p.</t>
  </si>
  <si>
    <t>Opis przedmiotu zamówienia</t>
  </si>
  <si>
    <t>Nazwa preparatu/
producent</t>
  </si>
  <si>
    <t>j.m.</t>
  </si>
  <si>
    <t>Ilość</t>
  </si>
  <si>
    <t>Cena za jednostkę miary netto</t>
  </si>
  <si>
    <t>Łączna wartość netto</t>
  </si>
  <si>
    <t>Stawka VAT
w %</t>
  </si>
  <si>
    <t>Łączna wartość brutto</t>
  </si>
  <si>
    <r>
      <t xml:space="preserve">Skoncentrowany płyn do mycia naczyń, o zawartości związków powierzchniowo czynnych w przeliczeniu na 100 % nie mniej niż 15 %, posiadający ph </t>
    </r>
    <r>
      <rPr>
        <b/>
        <sz val="11"/>
        <rFont val="Times New Roman"/>
        <family val="1"/>
      </rPr>
      <t>5,2-7,</t>
    </r>
    <r>
      <rPr>
        <sz val="11"/>
        <rFont val="Times New Roman"/>
        <family val="1"/>
      </rPr>
      <t xml:space="preserve"> wydajny, gęstość:   ok. </t>
    </r>
    <r>
      <rPr>
        <b/>
        <sz val="11"/>
        <rFont val="Times New Roman"/>
        <family val="1"/>
      </rPr>
      <t>1,1 – 1,25 g/cm³,</t>
    </r>
    <r>
      <rPr>
        <sz val="11"/>
        <rFont val="Times New Roman"/>
        <family val="1"/>
      </rPr>
      <t xml:space="preserve"> łatwo usuwający tłuszcz i zabrudzenia, przebadany dermatologicznie, opakowanie 5 l</t>
    </r>
  </si>
  <si>
    <t>litr</t>
  </si>
  <si>
    <r>
      <t>Mydło do higienicznego mycia rąk z dozownikiem, posiadające właściwości nawilżające, w opakowaniu ok. 500 ml,</t>
    </r>
    <r>
      <rPr>
        <b/>
        <sz val="11"/>
        <rFont val="Times New Roman"/>
        <family val="1"/>
      </rPr>
      <t xml:space="preserve"> ph 5,5-7
</t>
    </r>
    <r>
      <rPr>
        <sz val="11"/>
        <rFont val="Times New Roman"/>
        <family val="1"/>
      </rPr>
      <t>Przebadane dermatologicznie, dopuszcza się preparat bez zawartości APG (alkipoliglukozydy)</t>
    </r>
  </si>
  <si>
    <t>opak.</t>
  </si>
  <si>
    <t>Sól do zmywarek - w opakowaniach 1,5 kg</t>
  </si>
  <si>
    <t xml:space="preserve">
Razem:</t>
  </si>
  <si>
    <t xml:space="preserve">         </t>
  </si>
  <si>
    <t>……………………………………….</t>
  </si>
  <si>
    <t>(podpisy i pieczęcie osób upoważnionych do reprezentowania wykonawcy</t>
  </si>
  <si>
    <t>Pakiet Nr 2</t>
  </si>
  <si>
    <t>Kostka zapachowa do WC, w koszyczkach</t>
  </si>
  <si>
    <t>szt.</t>
  </si>
  <si>
    <t xml:space="preserve">3
</t>
  </si>
  <si>
    <t>Ścierki do mycia, uniwersalne, w 3 kolorach (żółty, niebieski, różowy/czerwony) pakowane po 3 szt. (komplet kolorów; 3 kolory w 1 opakowaniu), o wymiarach minimum 35×34 cm</t>
  </si>
  <si>
    <t>op.</t>
  </si>
  <si>
    <t>Rękawice gospodarcze, gumowe, flokowane w rozmiarach: S, M, L, XL</t>
  </si>
  <si>
    <t>para</t>
  </si>
  <si>
    <t>Szufelka + zmiotka</t>
  </si>
  <si>
    <t>kpl.</t>
  </si>
  <si>
    <t>Ścierki do mycia podłóg, bawełniane, dobrze chłonące wodę, o wymiarach min. 60 × 40 cm</t>
  </si>
  <si>
    <t>Ściereczki do mycia z mikrofibry, o wymiarach min. 36 × 36 cm</t>
  </si>
  <si>
    <t>Szczotka do WC z pojemnikiem</t>
  </si>
  <si>
    <t>Zmywak kuchenny druciany</t>
  </si>
  <si>
    <t>Szczotka ręczna do szorowania osadzana na kij</t>
  </si>
  <si>
    <t xml:space="preserve">
Razem:</t>
  </si>
  <si>
    <t>(podpisy i pieczęcie osób upoważnionych 
do reprezentowania wykonawcy</t>
  </si>
  <si>
    <t>Pakiet Nr 3</t>
  </si>
  <si>
    <t xml:space="preserve">Razem:
</t>
  </si>
  <si>
    <t>Pakiet Nr 4</t>
  </si>
  <si>
    <t>Stelaż dwusystemowy zapewniający bezdotykowe zamaczanie mopa, do pracy bezdotykowej składany za pomocą przycisku nożnego,  o wymiarach 40x11 cm z materiału ABS/polipropylen, kompatybilny z mopami w systemie mocowań kieszenie +  taśma pasek</t>
  </si>
  <si>
    <t>szt</t>
  </si>
  <si>
    <t>Kij z rury aluminiowej z gumową rączką nie brudzący o dł. 1,40 m pasujący do stelaża opisanego w poz. 1</t>
  </si>
  <si>
    <t>Worki foliowe, niebieskie, o wym. 60/80 cm,+-5% pojemność worka 60 L, wykonany z foli LDP, o mocnym  zgrzewie, w roli po 20 szt .</t>
  </si>
  <si>
    <t>rolka</t>
  </si>
  <si>
    <t>Worki foliowe, niebieskie, o wym. 70/110 cm, o pojemności 120 L, wykonany z folii LDP, o mocnym  zgrzewie, w roli po 25 szt.</t>
  </si>
  <si>
    <t>Worki foliowe, czerwone, o wym. 60/80 cm, o pojemności 60 L, wykonany z folii LDP, nie przeźroczyste, grubość minimum 30 mikronów, posiadające mocny zgrzew, w roli po 20 szt.</t>
  </si>
  <si>
    <t>Worki foliowe, czerwone, o wym. 70/110 cm, o pojemności 120 L, wykonane z folii LDP, nieprzeźroczyste, o grubości minimum 35 mikronów, posiadające mocny zgrzew, w roli po 25 szt.</t>
  </si>
  <si>
    <t>Worki foliowe, czerwone, o wym. 90x100 cm, o pojemności 160 L, wykonane z folii LDP, nieprzeźroczyste, o grubości minimum 35 mikronów, posiadające mocny zgrzew, w roli po szt.10</t>
  </si>
  <si>
    <t>Worki foliowe czerwone o wym. 50x60 cm o pojemności 35 l., o mocnym zgrzewie w roli po 50 szt.</t>
  </si>
  <si>
    <t>Worki foliowe, czarne o wym. 70/110 cm, o pojemności 120 L, wykonane z folii LDP, nieprzeźroczyste, o grubości minimum 35 mikronów, posiadające mocny zgrzew, w roli po 25 szt.</t>
  </si>
  <si>
    <t>Worki foliowe czarne, o wym. 60/80 cm, o pojemności 60 L, wykonany z folii LDP, nie przeźroczyste, grubość minimum 30 mikronów, posiadające mocny zgrzew, w roli po 20szt.</t>
  </si>
  <si>
    <t>Worki foliowe czarne, o wym. 90/160 cm, o pojemności 160 L, wykonany z folii LDP, nie przeźroczyste, grubość minimum 30 mikronów, posiadające mocny zgrzew, w roli po 10szt.</t>
  </si>
  <si>
    <t>Razem:</t>
  </si>
  <si>
    <t>Pakiet Nr 5</t>
  </si>
  <si>
    <t>Ręcznik papierowy w roli, 100 % celuloza, średnica 12,5cm, dwu warstwowy, wysokość rolki 21,0 cm, listkowany, dł. rolki  min 65 m, dł. listka 19,0 cm, wys. 21,0 cm. O średnicy tulei 7 cm+/- 0,5 cm; waga:  0,570 kg +/- 5 %, gramatura 2 × 17 g/m²</t>
  </si>
  <si>
    <t>Ręcznik papierowy, składany ZZ po 200 listków, waga minimum 460 g/paczka, gramatura papieru minimum 36-40 g/m², nie rozpadający się w kontakcie z wodą i nie przylepiający się do rąk, bez zapachu lub z lekkim przyjemnym zapachem, kolor szary o wymiarach listka 23 × 25 cm.</t>
  </si>
  <si>
    <t xml:space="preserve">paczka
</t>
  </si>
  <si>
    <t>Papier toaletowy w roli, średnica max. 18,5 cm, jednowarstwowy, waga rolki 550 g +/- 5%, gramatura 38 g/m², kolor szary, dł. roli min. 130 metrów szerokość tulei 6cm +/-0,5 cm</t>
  </si>
  <si>
    <t>Prześcieradło dwu warstwowe, klejone, papierowe, wykonane w 100 % z celulozy, o wymiarach 50 cm× 50 cm, perforowane</t>
  </si>
  <si>
    <t xml:space="preserve">Pakiet Nr 6 </t>
  </si>
  <si>
    <t>Środki do zastosowania w profesjonalnych zmywarkach gastronomicznych „Stalgast”</t>
  </si>
  <si>
    <t>Pakiet Nr 7</t>
  </si>
  <si>
    <t>Preparat do codziennego utrzymania czystości i  pielęgnacji wszelkich wodoodpornych podłóg z PCV, linoleum, lastriko, gresu, terakoty, marmuru. Posiadający właściwości zwilżające, czyszczące. Nadający się do mycia ręcznego, jak i maszynowego w automatach i szorowarkach. Nadający połysk, pozostawiający na mytych powierzchniach cienką warstwę ochronną. Posiadający w składzie składniki pielęgnujące chroniące podłogę, zapewniające jej konserwację i właściwości antystatyczne oraz emulsję woskową posiadającą właściwości antypoślizgowe. Niskopieniący. Możliwość używania przy jednoczesnym stosowaniu środków dezynfekcyjnych. O przyjemnym zapachu. Dozowanie: czyszczenie codzienne: od 25 do 200 ml na 10 l zimnej wody przy myciu ręcznym, 25-100 ml na 10 l zimnej wody przy myciu maszynowym. Zawierający w swoim składzie: związki powierzchniowo-czynne, alkilopoliglukozyd, kompozycja zapachowa. pH 8 ± 0,5. Gęstość 1,00 - 1,01g/cm3. Opakowanie 1l z dozownikiem przelewowym.</t>
  </si>
  <si>
    <t>op./1 litr</t>
  </si>
  <si>
    <t xml:space="preserve">Środek do usuwania powłok ochronnych woskowych i polimerowych na powierzchniach odpornych na alkalia, typu lastriko, PCV, gres, terakota, linoleum, gumolit. Przeznaczony do użytku profesjonalnego przed nałożeniem nowych warstw ochronnych i do gruntownego czyszczenia płytek gresowych i innych twardych posadzek. Mający zastosowanie w maszynach czyszczących jak i do zastosowania ręcznego. Usuwający stare pasty, powłoki polimerowe, stary brud. Niepozostawiający smug i zacieków. Niskopieniący. Zawierający w swoim składzie: wodorotlenek sodu, środki powierzchniowo czynne, rozpuszczalniki rozpuszczalne w wodzie.  Dozowanie: 500ml - 2,5l na 10 l wody. PH 13,5 ± 0,5. Gęstość 1,045 ± 0,01 g/cm3.. Opakowanie 5l
</t>
  </si>
  <si>
    <t xml:space="preserve">Gotowy do użycia preparat do czyszczenia i pielęgnacji powierzchni ze stali nierdzewnej. Przeznaczony do czyszczenia, polerowania oraz konserwacji powierzchni ze stali nierdzewnej, aluminium i stali galwanizowanej. Usuwający zabrudzenia i nadający powierzchniom wysoki połysk, natłuszczający je oraz zapewniający ochronę przed powstaniem rdzy i procesami oksydacji (utleniania). Usuwający odciski palców, smugi i plamy. Zapobiegający powtórnemu osadzaniu się zabrudzeń. Zawierający w swoim składzie: ester kwasu tłuszczowego. pH 8,0±0,5. Gęstość: 0,87 +/- 0,01 g/cm3. Opakowanie 0,5l ze spryskiwaczem
</t>
  </si>
  <si>
    <t>Mydło w płynie do higienicznego mycia rąk, niedrażniące skóry rąk, posiadające właściwość nawilżające, zawierające lanolinę lub glicerynę, niewyciekające z dozowników, kolor biały, o ph 5,5-7, gęstość od 1,015 do 1,030 g/cm³
Przebadane dermatologicznie. 
Opakowanie 5 l</t>
  </si>
  <si>
    <r>
      <t>Mleczko do czyszczenia urządzeń sanitarnych i wszystkich zmywalnych powierzchni, nierysujące zmywalnych powierzchni</t>
    </r>
    <r>
      <rPr>
        <b/>
        <sz val="11"/>
        <rFont val="Times New Roman"/>
        <family val="1"/>
      </rPr>
      <t xml:space="preserve">, ph 8,5-11,5 i gęstości  1,15-1,5 g/cm²,  </t>
    </r>
    <r>
      <rPr>
        <sz val="11"/>
        <rFont val="Times New Roman"/>
        <family val="1"/>
      </rPr>
      <t>w opakowaniu  0,5 litra  +/- 50 ml</t>
    </r>
  </si>
  <si>
    <r>
      <t xml:space="preserve">Proszek do czyszczenia urządzeń sanitarnych i emaliowanych, </t>
    </r>
    <r>
      <rPr>
        <b/>
        <sz val="11"/>
        <rFont val="Times New Roman"/>
        <family val="1"/>
      </rPr>
      <t xml:space="preserve">ph ok 9-11; </t>
    </r>
    <r>
      <rPr>
        <sz val="11"/>
        <rFont val="Times New Roman"/>
        <family val="1"/>
      </rPr>
      <t xml:space="preserve"> 
w opakowaniu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0,5 kg    +/- 100g</t>
    </r>
  </si>
  <si>
    <t>Zagęszczony płyn do mycia i dezynfekcji   muszli, ustępowych, pisuarów, umywalek i innych ceramicznych urządzeń sanitarnych. Usuwający osad kamienny, rdzę, brud i przykry zapach. w postaci  żelu w opakowaniu  750 ml +/- 50 ml</t>
  </si>
  <si>
    <t>Środek do przetykania rur, udrażniający odpływy i usuwający nieprzyjemne zapachy, w opakowaniu 0,5 kg  +/- 50g</t>
  </si>
  <si>
    <r>
      <t xml:space="preserve">Pałeczki higieniczne, w opakowaniu po </t>
    </r>
    <r>
      <rPr>
        <sz val="11"/>
        <rFont val="Times New Roman"/>
        <family val="1"/>
      </rPr>
      <t>100 szt.</t>
    </r>
  </si>
  <si>
    <t>Gąbka do mycia naczyń, ostra jednostronnie, wymiary  9×15 cm +/- 1cm</t>
  </si>
  <si>
    <t>Szczotka do zamiatania podłogi 30 cm-40 cm + kij  drewniany 150 cm</t>
  </si>
  <si>
    <r>
      <t>Odświeżacz powietrza w aerozolu, różne zapachy, pojemność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300 ml +/- 50 ml</t>
    </r>
  </si>
  <si>
    <t>Preparat p/kurzowy w aerozolu do pielęgnacji i czyszczenia mebli, o pojemności  300 ml +/- 50 ml</t>
  </si>
  <si>
    <r>
      <t>Preparat do codziennego mycia niezabezpieczonych, wodoodpornych powierzchni – koncentrat. Preparat szybko wysychający i nie pozostawiający smug oraz  na długi czas eliminujący /neutralizujący nieprzyjemne zapachy.  Skład: etanol, kwas sulfonowy, sól sodowa oraz alkohole etoksylowane.</t>
    </r>
    <r>
      <rPr>
        <sz val="11"/>
        <rFont val="Times New Roman"/>
        <family val="1"/>
      </rPr>
      <t xml:space="preserve"> przejrzysta ciecz o pH 5,5-6,5 i gęstości ok. 0,99g/cm3, minimalne stężenie od 0,1%. 
Wymagane opakowanie to saszetka o pojemności 2,5 l, która przeznaczona jest do automatycznego urządzenia dozującego.</t>
    </r>
  </si>
  <si>
    <t xml:space="preserve"> saszetka</t>
  </si>
  <si>
    <t>Preparat do mycia i pielęgnacji podłóg - koncentrat.
Preparat nieskopieniący, pozwalający na uzyskanie wysokiego połysku powierzchni podłogi poprzez jej polerowanie, pozostawiający świeży, przyjemny zapach,  Kopozycja preparatu sprawiająca, że umyte podłogi nie są śliskie.
Skład:  propan-2ol, alkohole, C13-15, alkoksylowane, etano-1-2-diol. Ciecz o pH 8,5-9,5 i gęstości ok. 0.97 g/cm³.
Wymagane opakowanie to saszetka o pojemności 2,5 l, która przeznaczona jest do automatycznego urządzenia dozującego</t>
  </si>
  <si>
    <r>
      <t xml:space="preserve">Kwasowy preparat do codziennego mycia kwasoodpornych powierzchni w  toaletach, wysoko skoncentrowany.
Skutecznie usuwający zanieczyszczenia (zwłaszcza osady kamienne) nie pozostawiając zacieków. Pozostawiający świeży, przyjemny zapach. Bezpieczny dla armatury chromowej i ze stali nierdzewnej. Zawierający w swoim składzie niejonowe środki powierzchniowo czynne Alkohol  ( C13 ) etoksylowany (8-9EO </t>
    </r>
    <r>
      <rPr>
        <sz val="11"/>
        <color indexed="51"/>
        <rFont val="Times New Roman"/>
        <family val="1"/>
      </rPr>
      <t xml:space="preserve"> </t>
    </r>
    <r>
      <rPr>
        <sz val="11"/>
        <rFont val="Times New Roman"/>
        <family val="1"/>
      </rPr>
      <t>ciecz o wartości pH &lt;2;gęstości  ok.1,10 g/cm3, minimalne stężenie 0,1%. 
Wymagane opakowanie to saszetka o pojemności 2,5 l, która przeznaczona jest do automatycznego urządzenia dozującego.</t>
    </r>
  </si>
  <si>
    <t>saszetka</t>
  </si>
  <si>
    <t xml:space="preserve">Preparat do mycia i dezynfekcji wodoodpornych powierzchni i podłóg,  o spektrum działania bakteriobójczym, grzybobójczym, wirusobójczym  na bazie czwartorzędowych związków amoniowych, zawiera m.in.niejonowe środki powierzchniowo czynne(alkohol(C13)etoksylowany(8-9EO) i 2-10-20aminoetanol.   pH 10-11 i gęstości ok. 1,05 g/cm3,  saszetka o pojemności 2,5L dopasowana do automatycznych systemów dozujących
</t>
  </si>
  <si>
    <t xml:space="preserve">Specjalny zdzieracz do usuwania powłok z podłóg wodoodpornych, nie wymagający neutralizacji.   Preparat powinien być przeznaczony do czyszczenia podłóg przed ponownym nałożeniem nowej powłoki. Preparat nie wymagający spłukiwania,   powinien zapewniać doskonałą zwilżalność i zdolność emulsyfikacji zanieczyszczeń.
Skład: 2-butoksyetanol , 2-aminoetanol , p-kumenosulfonian sodu oraz wodorotlenek sodu,  Ciecz o pH &gt; 12,0 i gęstości ok. 1,04g/cm3, stężenie 10%.
Wymagane opakowanie 5L.
</t>
  </si>
  <si>
    <t>Wysoko połyskowa powłoka polimerowa do podłóg wodoodpornych.
Powłoka polimerowa powinna wykazywać dużą twardość i wysoki połysk, nie wymagająca częstej pielęgnacji. Stosowana do większości typów podłóg wodoodpornych, odporna na działanie alkoholi i środków dezynfekcyjnych.
Skład:1-(2metoksypropoksy)propan-2-ol, kwasy żywiczne i kalafonie, estry z glicerolem, eukaliptus;  pH 8 i gęstości  1,04g/cm³ +/- 0,03g/cm³  Wymagane opakowanie 5l.</t>
  </si>
  <si>
    <t>Koncentrat do mycia i dezynfekcji powierzchni, sprzętu i urządzeń mających kontakt z żywnością - blaty, szafki, stoły, ściany, drzwi, powierzchnie podłogowe). Usuwający tłuszcz i brud. Posiadający działanie bakteriobójcze, prątkobójcze, drożdżakobójcze i wirusobójcze. Nie wymagający spłukiwania. Zawierający w swoim składzie: aminę, czwartorzędowe związki amonowe, środki powierzchniowo czynne, kompozycja zapachowa. pH 11±0,5. Gęstość 0,997 ± 0,005g/cm3. Opakowanie 1 litr</t>
  </si>
  <si>
    <t>Środek do codziennej pielęgnacji powierzchni wodoodpornych (kafle ceramiczne, szkło, tworzywa sztuczne, marmur, drzwi, okna, meble, ściany, podłogi, powierzchnie lakierowane, płytki ceramiczne).  Zawierający w swoim składzie: związki powierzchniowo czynne, rozpuszczalniki rozpuszczalne w wodzie, kompozycja zapachowa. Niepozostawiający smug i zacieków, nadający delikatny połysk, chroniący powierzchnie przed zabrudzeniem, o przyjemnym zapachu. Wymagane właściwości antystatyczne. Możliwość stosowania preparatu do powierzchni mających kontakt z żywnością. Dozowanie: od 25 do 200 ml na 10 l zimnej wody. Gęstość 1,00-1,01 g/cm3. pH preparatu 8 ± 0,5. Opakowanie 1 litr z dozownikiem przelewowym</t>
  </si>
  <si>
    <t xml:space="preserve">Zamawiający wymaga załączenia do oferty kart charakterystyki oferowanych produktów w poz. 1, 7 i 9;  kart produktów i ulotek informacyjnych </t>
  </si>
  <si>
    <t xml:space="preserve">Zamawiający wymaga załączenia do oferty kart charakterystyki oferowanych produktów,  kart produktów i ulotek informacyjnych </t>
  </si>
  <si>
    <t>Produkt czystościowy (ręczniki, papier, przescieradło)</t>
  </si>
  <si>
    <t>Środki i produkty do sprzątania</t>
  </si>
  <si>
    <t>Zamawiający wymaga załączenia do oferty kart charakterystyki do poz.1-8 oferowanych produktów,  kart produktów i ulotek informacyjnych.</t>
  </si>
  <si>
    <t>Preparaty czyszczące</t>
  </si>
  <si>
    <t xml:space="preserve">Sól w postaci tabletek do regeneracji zmiękczacza wody w zmywarce do naczyń.
Opakowaniu 25 kg
</t>
  </si>
  <si>
    <t xml:space="preserve">Preparat do maszynowego mycia naczyń   Produkt dzięki dużej zdolności wiązania jonów wapnia powinien nadawać się do wody o wysokiej twardości jak również w przypadku dużych wahań twardości wody używanej do mycia. Może być stosowany do mycia naczyń wykonanych z porcelany, szkła, stali szlachetnej i tworzyw sztucznych,                                                                          Skład:  wodorotlenek sodu  i sól czterosodowa kwasu 1-hydroksyetylidenodwufosforanowego.Bez zawartości chloru,  przejrzysta jasnożółta ciecz o pH &gt; 12 i gęstości ok. 1,27g/cm³, dozowanie od 2 g/ Wymagane opakowanie 5L.
</t>
  </si>
  <si>
    <t>Płynny preparat przeznaczony do spłukiwania i nabłyszczania naczyń mytych maszynowo.   
Preparat ma pozostawiać naczynia błyszczące.
Skład: alkohole (C13-15) alkoksylowane, kwas cytrynowy oraz p-kumenosulfonian sodu oraz alkohol alkilowy alkoksylowany.
Przejrzysta ciecz o pH &lt; 2,0 i gęstości ok. 1,04g/cm³, dozowanie od 0,3 ml/l .
Wymagane opakowanie 5 l.</t>
  </si>
  <si>
    <t xml:space="preserve">Kwasowy preparat przeznaczony do okresowego usuwania kamienia z wyposażenia i sprzętu kuchennego oraz w maszynach do mycia naczyń.
Powinien zawierać kwas nieorganiczny, dzięki któremu następuje szybkie i skuteczne usunięcie osadów mineralnych. 
Skład: kwas fosforowy 10-20%,  bezbarwna, przejrzysta ciecz o pH &lt; 2 i gęstości  1,11g/cm³ +/- 0,05 g/cm³, wymagane opakowanie 5 l.
</t>
  </si>
  <si>
    <t>Preparat do systemu zamkniętego</t>
  </si>
  <si>
    <t>Środki do zastosowania w profesjonalnych zmywarkach gastronomicznych ''Stalgast''</t>
  </si>
  <si>
    <t>Pakiet nr 8</t>
  </si>
  <si>
    <t>Pakiet nr 9</t>
  </si>
  <si>
    <t xml:space="preserve">szt. </t>
  </si>
  <si>
    <t>Środki do zastosowania w myjkach do basenów</t>
  </si>
  <si>
    <t xml:space="preserve">Razem: </t>
  </si>
  <si>
    <t xml:space="preserve">Preparat do maszynowego mycia naczyń   Produkt dzięki dużej zdolności wiązania jonów wapnia powinien nadawać się do wody o wysokiej twardości jak również w przypadku dużych wahań twardości wody używanej do mycia. Może być stosowany do mycia naczyń wykonanych z porcelany, szkła, stali szlachetnej i tworzyw sztucznych,  Skład:  wodorotlenek sodu  i sól czterosodowa kwasu 1-hydroksyetylidenodwufosforanowego.Bez zawartości chloru,  przejrzysta jasnożółta ciecz o pH &gt; 12 i gęstości ok. 1,27g/cm³, dozowanie od 2 g/ Wymagane opakowanie 5L.
</t>
  </si>
  <si>
    <t>Kij z rury aluminiowej z gumową rączką nie brudzący o dł. 1,40 m pasujący do stelaża opisanego w poz. 14</t>
  </si>
  <si>
    <t xml:space="preserve">Zamawiający wymaga załączenia aktualnych kart charakterystyki zgodnie z Rozporządzeniem Komisji (UE) 2020/878 z dnia 18.06.2020r. do poz.1-8 oferowanych produktów,  kart produktów i ulotek informacyjnych na etapie podpisywania umowy. </t>
  </si>
  <si>
    <t>Zamawiający wymaga załączenia aktualnych kart charakterystyki zgodnie z Rozporzadzeniem Komisji (UE) 2020/878 z dnia 18.06.2020r. oferowanych produktów w poz. 1, 7 i 9;  kart produktów i ulotek informacyjnych na etapie podpisywania umowy.</t>
  </si>
  <si>
    <t>Zamawiający wymaga załączenia aktualnych kart charakterystyki zgodnie z Rozporządzeniem Komisji (UE) 2020/878 z dnia 18.06.2020r. oferowanych produktów,  kart produktów i ulotek informacyjnych na etapie podpisywania umowy</t>
  </si>
  <si>
    <t>Zamawiający wymaga załączenia aktualnych  kart charakterystyki zgodnie z Rozporządzeniem Komisji (UE) 2020/878 z dnia 18.06.2020r. oferowanych produktów,  kart produktów i ulotek informacyjnych na etapie podpisywania umowy.</t>
  </si>
  <si>
    <t xml:space="preserve">op. </t>
  </si>
  <si>
    <t>Pady do szorowarki</t>
  </si>
  <si>
    <t xml:space="preserve">Szczotka do szorowarki , nylonowa 430mm </t>
  </si>
  <si>
    <t>Pad do szorowarki  17" w kolorze białym, czarnym, czerwonym i brązowym</t>
  </si>
  <si>
    <t xml:space="preserve">Pakiet Nr 5 </t>
  </si>
  <si>
    <t>Pakiet Nr 6</t>
  </si>
  <si>
    <t>Pakiet nr 7</t>
  </si>
  <si>
    <t>Wysoko połyskowa powłoka polimerowa do podłóg wodoodpornych.
Powłoka polimerowa powinna wykazywać dużą twardość i wysoki połysk, nie wymagająca częstej pielęgnacji. Stosowana do większości typów podłóg wodoodpornych, odporna na działanie alkoholi i środków dezynfekcyjnych.
Skład m.in. :1-(2metoksypropoksy)propan-2-ol, tlenek cynky, wodorotlenek amonu,  1,2 benzoizotiazol-3 (2H)-on, pH ok. 9 i gęstość 1,04 g/cm³ +/- 0,03g/cm³ . Wymagane opakowanie 5l.</t>
  </si>
  <si>
    <t>Preparat do codziennego mycia niezabezpieczonych, wodoodpornych powierzchni – koncentrat. Preparat szybko wysychający i nie pozostawiający smug oraz  na długi czas eliminujący /neutralizujący nieprzyjemne zapachy.  Skład: etanol, kwas sulfonowy, sól sodowa oraz alkohole alifatyczne  etoksylowane. przejrzysta ciecz o pH 5,5-6,5 i gęstości ok. 0,99g/cm³, minimalne stężenie od 0,1%. 
Wymagane opakowanie to saszetka o pojemności 2,5 l, która przeznaczona jest do automatycznego urządzenia dozującego.</t>
  </si>
  <si>
    <t>Kostka zapachowa do WC, w koszyczkach z plastikową zawieszką umożliwiającą zawieszenie na muszli klozetowej. Waga ok. 35 g +/- 5g</t>
  </si>
  <si>
    <r>
      <t xml:space="preserve">Kwasowy preparat do codziennego mycia kwasoodpornych powierzchni w  toaletach, wysoko skoncentrowany.
Skutecznie usuwający zanieczyszczenia (zwłaszcza osady kamienne) nie pozostawiając zacieków. Pozostawiający świeży, przyjemny zapach. Bezpieczny dla armatury chromowej i ze stali nierdzewnej. Zawierający w swoim składzie niejonowe środki powierzchniowo czynne Alkohol  ( C13 ) etoksylowany (8-9EO </t>
    </r>
    <r>
      <rPr>
        <sz val="11"/>
        <color indexed="51"/>
        <rFont val="Times New Roman"/>
        <family val="1"/>
      </rPr>
      <t xml:space="preserve"> </t>
    </r>
    <r>
      <rPr>
        <sz val="11"/>
        <rFont val="Times New Roman"/>
        <family val="1"/>
      </rPr>
      <t>ciecz o wartości pH &lt;2;gęstości  ok.1,10 g/cm³, minimalne stężenie 0,1%. 
Wymagane opakowanie to saszetka o pojemności 2,5 l, która przeznaczona jest do automatycznego urządzenia dozującego.</t>
    </r>
  </si>
  <si>
    <t>Podajniki na mydło i papier toaletowy</t>
  </si>
  <si>
    <t>Nazwa preparatu/producent</t>
  </si>
  <si>
    <t>Szufelka + zmiotka, plastikowa</t>
  </si>
  <si>
    <t>Pad do szorowarki  16" w kolorze białym, czarnym, czerwonym i brązowym</t>
  </si>
  <si>
    <t xml:space="preserve">Kosz z przyciskiem pedałowym na odpady,z pokrywą, wykonany z tworzywa sztucznego, wzmocnionego,  o pojemności 40 litrów, w kolorze szarym lub białym </t>
  </si>
  <si>
    <t>Kosz z przyciskiem pedałowym na odpady,z pokrywą,  wykonany z tworzywa sztucznego, wzmocnionego,  o pojemności 25 litrów, w kolorze szarym lub białym</t>
  </si>
  <si>
    <t xml:space="preserve">Stelaż do mycia ścian,   o wymiarach 45  cm x 5 cm  z materiału ABS/polipropylen, </t>
  </si>
  <si>
    <t>Kij z rury aluminiowej z gumową rączką nie brudzący, teleskopowy,  pasujący do stelaża opisanego w poz. 16</t>
  </si>
  <si>
    <t xml:space="preserve">Łagodny roztwór zasadowy do automatycznego płukania pojemników na wydaliny ludzkie oraz orurowania myjni . Przeznaczony do ochrony przed osadzaniem się kamienia . Odpowiedni do użycia na powierzchniach odpornych na działanie substancji zasadowych , takich jak stal nierdzewna , ceramika, szkło i odporne tworzywa sztuczne .Posiadający w swoim składzie inhibitor kamienia, inhibitor korozji Ciężar własciwy 1,140, ph w postaci w jakiej jest dostarczany 9,7 , pH 1 ml/l w wodzie 8,8, lepkość 12,3 cSt. Opakowanie 5 litrów </t>
  </si>
  <si>
    <t>Ściereczki do mycia z mikrofibry, o wymiarach min. 36 × 36 cm +/- 2 cm w kolorze żółtym ,czerwonym i niebieskim</t>
  </si>
  <si>
    <t>Szczotka  do szorowania powierzchni podłogowych oraz ścian, osadzana na kiju, długość szczotki 30 cm +/- 2 cm, włosie z tworzywa sztucznego</t>
  </si>
  <si>
    <t xml:space="preserve"> Proszek przeznaczony do czyszczenia wszystkich powierzchni emaliowanych, ceramicznych i chromowanych, umywalki, zlewy, wanny, kuchenki, blaty kuchenne.
Z łatwością usuwajacy osad z mydła oraz kamień. Skutecznie czyszczący nawet zaschnięty brud i tłuszcz z najtrudniej dostępnych miejsc, pH ok 9-11;   w plastikowej butelce z otworami umożliwiającymi łatwą aplikację proszku, o pojemności   0,5 kg    +/- 100g</t>
  </si>
  <si>
    <r>
      <t>Mleczko do czyszczenia urządzeń sanitarnych i wszystkich zmywalnych powierzchni, nierysujące zmywalnych powierzchni</t>
    </r>
    <r>
      <rPr>
        <b/>
        <sz val="11"/>
        <rFont val="Times New Roman"/>
        <family val="1"/>
      </rPr>
      <t xml:space="preserve">, ph 8,5-11,5 i gęstości  1,15-1,5 g/cm²,  </t>
    </r>
    <r>
      <rPr>
        <sz val="11"/>
        <rFont val="Times New Roman"/>
        <family val="1"/>
      </rPr>
      <t>w plastikowej butelce o pojemności 0,5 litra  +/- 50 ml</t>
    </r>
  </si>
  <si>
    <r>
      <t>Mydło do higienicznego mycia rąk z dozownikiem, posiadające właściwości nawilżające, w plastikowej butelce o pojemności 500 ml   +/- 50 ml ,</t>
    </r>
    <r>
      <rPr>
        <b/>
        <sz val="11"/>
        <rFont val="Times New Roman"/>
        <family val="1"/>
      </rPr>
      <t xml:space="preserve"> ph 5,5-7
</t>
    </r>
    <r>
      <rPr>
        <sz val="11"/>
        <rFont val="Times New Roman"/>
        <family val="1"/>
      </rPr>
      <t>Przebadane dermatologicznie, dopuszcza się preparat bez zawartości APG (alkipoliglukozydy)</t>
    </r>
  </si>
  <si>
    <t>Mydło w płynie do higienicznego mycia rąk, niedrażniące skóry rąk, posiadające właściwości nawilżające, zawierające lanolinę lub glicerynę, niewyciekające z dozowników, kolor biały, o ph 5,5-7, gęstość od 1,015 do 1,030 g/cm³
Przebadane dermatologicznie, w plastikowej butelce o pojemności 5 l</t>
  </si>
  <si>
    <r>
      <t xml:space="preserve">Skoncentrowany płyn do mycia naczyń, o zawartości związków powierzchniowo czynnych w przeliczeniu na 100 % nie mniej niż 15 %, posiadający ph </t>
    </r>
    <r>
      <rPr>
        <b/>
        <sz val="11"/>
        <rFont val="Times New Roman"/>
        <family val="1"/>
      </rPr>
      <t>5,2-7,</t>
    </r>
    <r>
      <rPr>
        <sz val="11"/>
        <rFont val="Times New Roman"/>
        <family val="1"/>
      </rPr>
      <t xml:space="preserve"> wydajny, gęstość:   ok. </t>
    </r>
    <r>
      <rPr>
        <b/>
        <sz val="11"/>
        <rFont val="Times New Roman"/>
        <family val="1"/>
      </rPr>
      <t>1,1 – 1,25 g/cm³,</t>
    </r>
    <r>
      <rPr>
        <sz val="11"/>
        <rFont val="Times New Roman"/>
        <family val="1"/>
      </rPr>
      <t xml:space="preserve"> łatwo usuwający tłuszcz i zabrudzenia, przebadany dermatologicznie, w plastikowej butelce o pojemności 5 l</t>
    </r>
  </si>
  <si>
    <t>Zagęszczony płyn do mycia i dezynfekcji   muszli, ustępowych, pisuarów, umywalek i innych ceramicznych urządzeń sanitarnych. Usuwający osad kamienny, rdzę, brud i przykry zapach. w postaci  żelu, w plastikowej butelce z otworem umożliwiającym bezpieczną  aplikację preparatu na czyszczonej powierzchni, o pojemności  750 ml +/- 50 ml</t>
  </si>
  <si>
    <t>Środek do przetykania rur, udrażniający odpływy i usuwający nieprzyjemne zapachy, w plastikowej butelce  umożliwiającej bezpieczną aplikację preparatu , o pojemności 0,5 kg  +/- 50g</t>
  </si>
  <si>
    <t>Sól do zmywarek - w opakowaniach o pojemności 1,5 kg</t>
  </si>
  <si>
    <t xml:space="preserve">Ścierki do mycia, uniwersalne, w 3 kolorach (żółty, niebieski, różowy/czerwony) pakowane po 3 szt. (komplet kolorów; 3 kolory w 1 opakowaniu), o wymiarach minimum 35×34 cm +/- 2 cm </t>
  </si>
  <si>
    <t>Szczotka do zamiatania podłogi 30 cm-40 cm + kij  drewniany o długości 150 cm</t>
  </si>
  <si>
    <t>Ścierki do mycia podłóg, bawełniane, dobrze chłonące wodę, o wymiarach min. 60 × 40 cm +/- 3 cm</t>
  </si>
  <si>
    <t>Podajnik na papier toaletowy na rolkę o średnicy max 18,5 cm , podajnik o wymiarach wysokość 22,6 cm, szerokość 21,1 cm, głębokość 11,8 cm +/ 2 cm, wykonanay z tworzywa sztucznego w kolorze białym, zamykany na kluczyk</t>
  </si>
  <si>
    <t>Dozownik mydła w płynie o pojemności 1 L, o wymiarach wysokość 22,5 cm, szerokość 13 cm,  głębokość 9,5 cm, +/- 2 cm,  wykonany z tworzywa sztucznego, w kolorze białym, zamykany na kluczyk, z okienkiem do kontroli ilości mydła.</t>
  </si>
  <si>
    <t>FORMULARZ CENOWY</t>
  </si>
  <si>
    <t>Załącznik nr 1.1 do SWZ</t>
  </si>
  <si>
    <t>SP ZOZ/DZ/102/2024</t>
  </si>
  <si>
    <t>Dokument należy wypełnić i opatrzyć kwalifikowanym podpisem elektronicznym lub podpisem zaufanym lub podpisem osobistym.
Zamawiający zaleca przed podpisaniem zapisanie dokumentu w formacie PDF.</t>
  </si>
  <si>
    <t>Środki czystości</t>
  </si>
  <si>
    <t>Pakiet 10</t>
  </si>
  <si>
    <r>
      <t xml:space="preserve">Łagodny detergent zasadowy do automatycznego mycia pojemników na wydaliny ludzkie . Odpowiedni do użycia na powierzchniach odpornych na działanie substancji zasadowych, takich jak stal nierdzewna, ceramika , szkło i odporne tworzywa sztuczne . Posiadający w swoim składzie inhibitor kamienia , amfoteryczny surfaktant, inhibitor korozji .Ciężar właściwy 1,078 ,  pH w postaci , w jakiej jest dostarczany 12,9 , pH roztworu wodnego </t>
    </r>
    <r>
      <rPr>
        <sz val="11"/>
        <color indexed="10"/>
        <rFont val="Times New Roman"/>
        <family val="1"/>
      </rPr>
      <t xml:space="preserve">0,5% 9,8  , lepkość 3,7cSt.   </t>
    </r>
    <r>
      <rPr>
        <sz val="11"/>
        <color indexed="8"/>
        <rFont val="Times New Roman"/>
        <family val="1"/>
      </rPr>
      <t xml:space="preserve">Opakowanie 5 litrów </t>
    </r>
  </si>
  <si>
    <t>Produkty czystościowe (ręczniki w roli)</t>
  </si>
  <si>
    <t>Nazwa/producent</t>
  </si>
  <si>
    <t xml:space="preserve">Zamawiający wymaga załączenia aktualnycj kart charakterystyki zgodnie z Rozporzadzeniem Komisji (UE) 2020/878 z dnia 18. czerwca 2020 r. oferowanych produktów,  kart produktów i ulotek informacyjnych na etapie podpisywania umowy.  </t>
  </si>
  <si>
    <t>Preparat do mycia i dezynfekcji wodoodpornych powierzchni i podłóg,  o spektrum działania bakteriobójczym, grzybobójczym, wirusobójczym  na bazie czwartorzędowych związków amoniowych, zawiera m.in.niejonowe środki powierzchniowo czynne(alkohol(C13)etoksylowany(8-9EO) i 2-10-20aminoetanol.   pH 10-11 i gęstości ok. 1,05 g/cm³,  saszetka o pojemności 2,5L dopasowana do automatycznych systemów dozujących</t>
  </si>
  <si>
    <t>Specjalny zdzieracz do usuwania powłok z podłóg wodoodpornych, nie wymagający neutralizacji.   Preparat powinien być przeznaczony do czyszczenia podłóg przed ponownym nałożeniem nowej powłoki. Preparat nie wymagający spłukiwania,   powinien zapewniać doskonałą zwilżalność i zdolność emulsyfikacji zanieczyszczeń.
Skład: 2-butoksyetanol , 2-aminoetanol , p-kumenosulfonian sodu oraz wodorotlenek sodu,  Ciecz o pH &gt; 11,5 i gęstości ok. 1,04g/cm³, stężenie 10%.
Wymagane opakowanie 5L.</t>
  </si>
  <si>
    <r>
      <t>Zamawiający wymaga dostarczeni</t>
    </r>
    <r>
      <rPr>
        <b/>
        <sz val="11"/>
        <rFont val="Times New Roman"/>
        <family val="1"/>
      </rPr>
      <t>a 60 dozowników</t>
    </r>
    <r>
      <rPr>
        <b/>
        <sz val="11"/>
        <color indexed="8"/>
        <rFont val="Times New Roman"/>
        <family val="1"/>
      </rPr>
      <t xml:space="preserve"> kompatybilnych z produktem . Wykonawca zobowiązuje się wyposażyć, tj. dostarczyć , zamontować w miejscu obecnie istniejacych dozowników (bez konieczności wiercenia dodatkowych otworów) i serwisować dla Zamawiajacego dozowniki kompatybilne z zaoferowanymi recznikami</t>
    </r>
  </si>
  <si>
    <t xml:space="preserve">Wykonawca zobowiązuje się wyposażyć, tj. dostarczyć, zamontować i serwisować dla Zamawiajacego dozowniki kompatybilne z zaoferowanymi w poz.1-4 preparatami . Zamawiajacy wymaga zaoferowania 18 sztuk systemów dozujących w ramach niniejszego postepowania. 
Uwaga: Wszystkie pozycje asortymentowe w pakiecie 3 winny posiadać min. 6 misięczny termin ważności. Do pozycji 1, 3 i 4 Zamawiający wymaga dostarczenia pustych butelek ze spryskiwaczami wraz z wytłoczoną nazwą preparatu w ilości po 1 komplecie na każde urządzenie dozujace. </t>
  </si>
  <si>
    <t>Kosz z przyciskiem pedałowym na odpady, z pokrywą, wykonany z tworzywa sztucznego, wzmocnionego,  o pojemności 120 litrów, do codziennego mycia i dezynfekcji</t>
  </si>
  <si>
    <t>Zmywak kuchenny spiralny, wykonaany ze stali kwasoodpornej, odporny na rdzewienie oraz zranienia rąk, waga 40 g +/- 2 g</t>
  </si>
  <si>
    <t xml:space="preserve">Ręcznik w roli o średnicy 19 cm , 2 warstwowy wykonany z makulatury . Rolka o długości 150 cm, wysokości 21 cm, gramatura całkowita 49g/m² (+/- 2% ), biały. Po jednej stronie rolki plastikowy uchwyt będacym integralna częścią każdej rolki. Ręcznik dozuje się po jednym odcinku o długości 25 cm. Posiada dopuszcenie do kontaktu z żywnościa, certyfikat FSC Mix oraz EU Ecolabel lub równoważny. Opakowanie karton 6 rolek   </t>
  </si>
  <si>
    <t xml:space="preserve">Zamawiający wymaga , by zaoferowane wyroby w pozycji 1 i 2 były kompatybilne z myjko - dezynfektorami ARIO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</si>
</sst>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[$zł-415]_-;\-* #,##0.00\ [$zł-415]_-;_-* &quot;-&quot;??\ [$zł-415]_-;_-@_-"/>
    <numFmt numFmtId="173" formatCode="[$-415]dddd\,\ d\ mmmm\ yyyy"/>
    <numFmt numFmtId="174" formatCode="0.00;[Red]0.00"/>
    <numFmt numFmtId="175" formatCode="#,##0.00\ &quot;zł&quot;"/>
  </numFmts>
  <fonts count="6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51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49"/>
      <name val="Times New Roman"/>
      <family val="1"/>
    </font>
    <font>
      <b/>
      <sz val="11"/>
      <color indexed="49"/>
      <name val="Times New Roman"/>
      <family val="1"/>
    </font>
    <font>
      <b/>
      <i/>
      <sz val="10"/>
      <color indexed="49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4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theme="4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/>
      <top style="thin">
        <color indexed="1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8" fillId="0" borderId="0" xfId="0" applyFont="1" applyBorder="1" applyAlignment="1">
      <alignment horizontal="right" vertical="center" wrapText="1"/>
    </xf>
    <xf numFmtId="166" fontId="8" fillId="0" borderId="15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7" fontId="11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justify" vertical="center"/>
    </xf>
    <xf numFmtId="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justify" wrapText="1"/>
    </xf>
    <xf numFmtId="4" fontId="5" fillId="0" borderId="13" xfId="0" applyNumberFormat="1" applyFont="1" applyBorder="1" applyAlignment="1">
      <alignment horizontal="justify" wrapText="1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/>
    </xf>
    <xf numFmtId="166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5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15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1" xfId="58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6" fontId="8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21" xfId="0" applyFont="1" applyBorder="1" applyAlignment="1">
      <alignment vertical="center" wrapText="1"/>
    </xf>
    <xf numFmtId="1" fontId="5" fillId="0" borderId="21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/>
    </xf>
    <xf numFmtId="4" fontId="5" fillId="0" borderId="2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5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27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62" fillId="0" borderId="21" xfId="0" applyFont="1" applyBorder="1" applyAlignment="1">
      <alignment horizontal="center" vertical="center" wrapText="1"/>
    </xf>
    <xf numFmtId="2" fontId="62" fillId="0" borderId="2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166" fontId="5" fillId="0" borderId="21" xfId="0" applyNumberFormat="1" applyFont="1" applyBorder="1" applyAlignment="1">
      <alignment horizontal="center" vertical="center"/>
    </xf>
    <xf numFmtId="166" fontId="8" fillId="0" borderId="28" xfId="0" applyNumberFormat="1" applyFont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" fontId="8" fillId="33" borderId="28" xfId="0" applyNumberFormat="1" applyFont="1" applyFill="1" applyBorder="1" applyAlignment="1">
      <alignment vertical="center"/>
    </xf>
    <xf numFmtId="4" fontId="8" fillId="33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justify" vertical="top"/>
    </xf>
    <xf numFmtId="0" fontId="5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174" fontId="0" fillId="0" borderId="28" xfId="0" applyNumberForma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62" fillId="0" borderId="21" xfId="0" applyFont="1" applyBorder="1" applyAlignment="1">
      <alignment horizontal="center" vertical="center"/>
    </xf>
    <xf numFmtId="2" fontId="62" fillId="0" borderId="21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vertical="top" wrapText="1"/>
    </xf>
    <xf numFmtId="4" fontId="62" fillId="0" borderId="21" xfId="0" applyNumberFormat="1" applyFont="1" applyBorder="1" applyAlignment="1">
      <alignment horizontal="center" vertical="center"/>
    </xf>
    <xf numFmtId="2" fontId="62" fillId="0" borderId="2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9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2" fontId="16" fillId="0" borderId="28" xfId="0" applyNumberFormat="1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view="pageBreakPreview" zoomScaleNormal="70" zoomScaleSheetLayoutView="100" zoomScalePageLayoutView="0" workbookViewId="0" topLeftCell="A106">
      <selection activeCell="F107" sqref="F107"/>
    </sheetView>
  </sheetViews>
  <sheetFormatPr defaultColWidth="9.00390625" defaultRowHeight="14.25"/>
  <cols>
    <col min="1" max="1" width="10.75390625" style="1" customWidth="1"/>
    <col min="2" max="2" width="59.125" style="1" customWidth="1"/>
    <col min="3" max="3" width="14.00390625" style="1" customWidth="1"/>
    <col min="4" max="5" width="10.75390625" style="1" customWidth="1"/>
    <col min="6" max="6" width="12.00390625" style="1" customWidth="1"/>
    <col min="7" max="7" width="12.75390625" style="1" customWidth="1"/>
    <col min="8" max="8" width="10.75390625" style="1" customWidth="1"/>
    <col min="9" max="9" width="23.125" style="1" customWidth="1"/>
    <col min="10" max="10" width="10.75390625" style="1" customWidth="1"/>
    <col min="11" max="16384" width="9.00390625" style="1" customWidth="1"/>
  </cols>
  <sheetData>
    <row r="1" spans="7:9" ht="36.75" customHeight="1">
      <c r="G1" s="194" t="s">
        <v>0</v>
      </c>
      <c r="H1" s="194"/>
      <c r="I1" s="194"/>
    </row>
    <row r="2" spans="1:9" ht="15">
      <c r="A2" s="197" t="s">
        <v>1</v>
      </c>
      <c r="B2" s="197"/>
      <c r="C2" s="197"/>
      <c r="D2" s="197"/>
      <c r="E2" s="197"/>
      <c r="F2" s="197"/>
      <c r="G2" s="197"/>
      <c r="H2" s="197"/>
      <c r="I2" s="197"/>
    </row>
    <row r="3" ht="13.5">
      <c r="A3" s="3" t="s">
        <v>2</v>
      </c>
    </row>
    <row r="4" spans="1:9" ht="41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</row>
    <row r="5" spans="1:9" ht="87" customHeight="1">
      <c r="A5" s="6">
        <v>1</v>
      </c>
      <c r="B5" s="7" t="s">
        <v>12</v>
      </c>
      <c r="C5" s="8"/>
      <c r="D5" s="6" t="s">
        <v>13</v>
      </c>
      <c r="E5" s="9">
        <v>1200</v>
      </c>
      <c r="F5" s="10">
        <v>5</v>
      </c>
      <c r="G5" s="11">
        <f>E5*F5</f>
        <v>6000</v>
      </c>
      <c r="H5" s="9">
        <v>23</v>
      </c>
      <c r="I5" s="12">
        <f>ROUND(G5*1.23,2)</f>
        <v>7380</v>
      </c>
    </row>
    <row r="6" spans="1:9" ht="75.75" customHeight="1">
      <c r="A6" s="6">
        <v>2</v>
      </c>
      <c r="B6" s="7" t="s">
        <v>68</v>
      </c>
      <c r="C6" s="8"/>
      <c r="D6" s="6" t="s">
        <v>13</v>
      </c>
      <c r="E6" s="6">
        <v>600</v>
      </c>
      <c r="F6" s="10">
        <v>2.93</v>
      </c>
      <c r="G6" s="11">
        <f aca="true" t="shared" si="0" ref="G6:G13">E6*F6</f>
        <v>1758</v>
      </c>
      <c r="H6" s="9">
        <v>23</v>
      </c>
      <c r="I6" s="12">
        <f aca="true" t="shared" si="1" ref="I6:I12">ROUND(G6*1.23,2)</f>
        <v>2162.34</v>
      </c>
    </row>
    <row r="7" spans="1:9" ht="69.75" customHeight="1">
      <c r="A7" s="6">
        <v>3</v>
      </c>
      <c r="B7" s="7" t="s">
        <v>14</v>
      </c>
      <c r="C7" s="8"/>
      <c r="D7" s="6" t="s">
        <v>13</v>
      </c>
      <c r="E7" s="6">
        <v>280</v>
      </c>
      <c r="F7" s="10">
        <v>10</v>
      </c>
      <c r="G7" s="11">
        <f t="shared" si="0"/>
        <v>2800</v>
      </c>
      <c r="H7" s="9">
        <v>23</v>
      </c>
      <c r="I7" s="12">
        <f t="shared" si="1"/>
        <v>3444</v>
      </c>
    </row>
    <row r="8" spans="1:9" ht="60.75" customHeight="1">
      <c r="A8" s="6">
        <v>4</v>
      </c>
      <c r="B8" s="7" t="s">
        <v>69</v>
      </c>
      <c r="C8" s="8"/>
      <c r="D8" s="6" t="s">
        <v>15</v>
      </c>
      <c r="E8" s="6">
        <v>500</v>
      </c>
      <c r="F8" s="10">
        <v>3.63</v>
      </c>
      <c r="G8" s="11">
        <f t="shared" si="0"/>
        <v>1815</v>
      </c>
      <c r="H8" s="9">
        <v>23</v>
      </c>
      <c r="I8" s="12">
        <f t="shared" si="1"/>
        <v>2232.45</v>
      </c>
    </row>
    <row r="9" spans="1:9" ht="61.5" customHeight="1">
      <c r="A9" s="6">
        <v>5</v>
      </c>
      <c r="B9" s="7" t="s">
        <v>70</v>
      </c>
      <c r="C9" s="8"/>
      <c r="D9" s="6" t="s">
        <v>15</v>
      </c>
      <c r="E9" s="6">
        <v>120</v>
      </c>
      <c r="F9" s="10">
        <v>2.93</v>
      </c>
      <c r="G9" s="11">
        <f t="shared" si="0"/>
        <v>351.6</v>
      </c>
      <c r="H9" s="9">
        <v>23</v>
      </c>
      <c r="I9" s="12">
        <f t="shared" si="1"/>
        <v>432.47</v>
      </c>
    </row>
    <row r="10" spans="1:9" ht="75" customHeight="1">
      <c r="A10" s="6">
        <v>6</v>
      </c>
      <c r="B10" s="7" t="s">
        <v>71</v>
      </c>
      <c r="C10" s="8"/>
      <c r="D10" s="6" t="s">
        <v>15</v>
      </c>
      <c r="E10" s="6">
        <v>900</v>
      </c>
      <c r="F10" s="10">
        <v>5.03</v>
      </c>
      <c r="G10" s="11">
        <f t="shared" si="0"/>
        <v>4527</v>
      </c>
      <c r="H10" s="9">
        <v>23</v>
      </c>
      <c r="I10" s="12">
        <f t="shared" si="1"/>
        <v>5568.21</v>
      </c>
    </row>
    <row r="11" spans="1:9" ht="41.25" customHeight="1">
      <c r="A11" s="6">
        <v>7</v>
      </c>
      <c r="B11" s="7" t="s">
        <v>72</v>
      </c>
      <c r="C11" s="8"/>
      <c r="D11" s="6" t="s">
        <v>15</v>
      </c>
      <c r="E11" s="6">
        <v>200</v>
      </c>
      <c r="F11" s="10">
        <v>12.39</v>
      </c>
      <c r="G11" s="11">
        <f t="shared" si="0"/>
        <v>2478</v>
      </c>
      <c r="H11" s="9">
        <v>23</v>
      </c>
      <c r="I11" s="12">
        <f t="shared" si="1"/>
        <v>3047.94</v>
      </c>
    </row>
    <row r="12" spans="1:9" ht="21.75" customHeight="1">
      <c r="A12" s="13">
        <v>8</v>
      </c>
      <c r="B12" s="14" t="s">
        <v>16</v>
      </c>
      <c r="C12" s="15"/>
      <c r="D12" s="6" t="s">
        <v>15</v>
      </c>
      <c r="E12" s="13">
        <v>12</v>
      </c>
      <c r="F12" s="16">
        <v>7.39</v>
      </c>
      <c r="G12" s="17">
        <f t="shared" si="0"/>
        <v>88.67999999999999</v>
      </c>
      <c r="H12" s="9">
        <v>23</v>
      </c>
      <c r="I12" s="12">
        <f t="shared" si="1"/>
        <v>109.08</v>
      </c>
    </row>
    <row r="13" spans="1:9" ht="24" customHeight="1">
      <c r="A13" s="18">
        <v>9</v>
      </c>
      <c r="B13" s="19" t="s">
        <v>73</v>
      </c>
      <c r="C13" s="20"/>
      <c r="D13" s="6" t="s">
        <v>15</v>
      </c>
      <c r="E13" s="18">
        <v>12</v>
      </c>
      <c r="F13" s="21">
        <v>4.39</v>
      </c>
      <c r="G13" s="22">
        <f t="shared" si="0"/>
        <v>52.67999999999999</v>
      </c>
      <c r="H13" s="9">
        <v>23</v>
      </c>
      <c r="I13" s="12">
        <f>ROUND(G13*1.08,2)</f>
        <v>56.89</v>
      </c>
    </row>
    <row r="14" spans="1:9" ht="43.5" customHeight="1">
      <c r="A14" s="201" t="s">
        <v>17</v>
      </c>
      <c r="B14" s="201"/>
      <c r="C14" s="201"/>
      <c r="D14" s="201"/>
      <c r="E14" s="201"/>
      <c r="F14" s="201"/>
      <c r="G14" s="23">
        <f>SUM(G5:G13)</f>
        <v>19870.96</v>
      </c>
      <c r="H14" s="24"/>
      <c r="I14" s="23">
        <f>SUM(I5:I13)</f>
        <v>24433.38</v>
      </c>
    </row>
    <row r="16" ht="13.5">
      <c r="A16" s="3" t="s">
        <v>92</v>
      </c>
    </row>
    <row r="17" ht="13.5">
      <c r="A17" s="3" t="s">
        <v>18</v>
      </c>
    </row>
    <row r="18" spans="1:9" ht="14.25" customHeight="1">
      <c r="A18" s="25"/>
      <c r="B18" s="26"/>
      <c r="G18" s="195" t="s">
        <v>19</v>
      </c>
      <c r="H18" s="195"/>
      <c r="I18" s="195"/>
    </row>
    <row r="19" spans="7:9" ht="33.75" customHeight="1">
      <c r="G19" s="193" t="s">
        <v>20</v>
      </c>
      <c r="H19" s="193"/>
      <c r="I19" s="193"/>
    </row>
    <row r="20" spans="7:9" ht="30" customHeight="1">
      <c r="G20" s="28"/>
      <c r="H20" s="28"/>
      <c r="I20" s="28"/>
    </row>
    <row r="21" spans="1:9" ht="30.75" customHeight="1">
      <c r="A21" s="29"/>
      <c r="G21" s="194" t="s">
        <v>0</v>
      </c>
      <c r="H21" s="194"/>
      <c r="I21" s="194"/>
    </row>
    <row r="22" ht="15" customHeight="1">
      <c r="A22" s="29"/>
    </row>
    <row r="23" spans="1:9" ht="15">
      <c r="A23" s="197" t="s">
        <v>1</v>
      </c>
      <c r="B23" s="197"/>
      <c r="C23" s="197"/>
      <c r="D23" s="197"/>
      <c r="E23" s="197"/>
      <c r="F23" s="197"/>
      <c r="G23" s="197"/>
      <c r="H23" s="197"/>
      <c r="I23" s="197"/>
    </row>
    <row r="24" ht="13.5">
      <c r="A24" s="30" t="s">
        <v>21</v>
      </c>
    </row>
    <row r="25" spans="1:9" ht="41.25">
      <c r="A25" s="4" t="s">
        <v>3</v>
      </c>
      <c r="B25" s="4" t="s">
        <v>4</v>
      </c>
      <c r="C25" s="4" t="s">
        <v>5</v>
      </c>
      <c r="D25" s="4" t="s">
        <v>6</v>
      </c>
      <c r="E25" s="4" t="s">
        <v>7</v>
      </c>
      <c r="F25" s="4" t="s">
        <v>8</v>
      </c>
      <c r="G25" s="4" t="s">
        <v>9</v>
      </c>
      <c r="H25" s="4" t="s">
        <v>10</v>
      </c>
      <c r="I25" s="5" t="s">
        <v>11</v>
      </c>
    </row>
    <row r="26" spans="1:9" ht="36.75" customHeight="1">
      <c r="A26" s="6">
        <v>1</v>
      </c>
      <c r="B26" s="31" t="s">
        <v>22</v>
      </c>
      <c r="C26" s="31"/>
      <c r="D26" s="6" t="s">
        <v>23</v>
      </c>
      <c r="E26" s="6">
        <v>650</v>
      </c>
      <c r="F26" s="10">
        <v>0.98</v>
      </c>
      <c r="G26" s="32">
        <f>E26*F26</f>
        <v>637</v>
      </c>
      <c r="H26" s="9">
        <v>23</v>
      </c>
      <c r="I26" s="12">
        <f>ROUND(G26*1.23,2)</f>
        <v>783.51</v>
      </c>
    </row>
    <row r="27" spans="1:9" ht="36.75" customHeight="1">
      <c r="A27" s="6">
        <v>2</v>
      </c>
      <c r="B27" s="33" t="s">
        <v>74</v>
      </c>
      <c r="C27" s="6"/>
      <c r="D27" s="6" t="s">
        <v>23</v>
      </c>
      <c r="E27" s="6">
        <v>1000</v>
      </c>
      <c r="F27" s="10">
        <v>0.59</v>
      </c>
      <c r="G27" s="32">
        <f>E27*F27</f>
        <v>590</v>
      </c>
      <c r="H27" s="9">
        <v>23</v>
      </c>
      <c r="I27" s="12">
        <f aca="true" t="shared" si="2" ref="I27:I37">ROUND(G27*1.23,2)</f>
        <v>725.7</v>
      </c>
    </row>
    <row r="28" spans="1:9" ht="48.75" customHeight="1">
      <c r="A28" s="34" t="s">
        <v>24</v>
      </c>
      <c r="B28" s="33" t="s">
        <v>25</v>
      </c>
      <c r="C28" s="6"/>
      <c r="D28" s="6" t="s">
        <v>26</v>
      </c>
      <c r="E28" s="6">
        <v>900</v>
      </c>
      <c r="F28" s="10">
        <v>1.19</v>
      </c>
      <c r="G28" s="32">
        <f aca="true" t="shared" si="3" ref="G28:G37">E28*F28</f>
        <v>1071</v>
      </c>
      <c r="H28" s="9">
        <v>23</v>
      </c>
      <c r="I28" s="12">
        <f t="shared" si="2"/>
        <v>1317.33</v>
      </c>
    </row>
    <row r="29" spans="1:9" ht="36.75" customHeight="1">
      <c r="A29" s="6">
        <v>4</v>
      </c>
      <c r="B29" s="33" t="s">
        <v>27</v>
      </c>
      <c r="C29" s="6"/>
      <c r="D29" s="6" t="s">
        <v>28</v>
      </c>
      <c r="E29" s="6">
        <v>380</v>
      </c>
      <c r="F29" s="10">
        <v>1.3</v>
      </c>
      <c r="G29" s="32">
        <f t="shared" si="3"/>
        <v>494</v>
      </c>
      <c r="H29" s="9">
        <v>23</v>
      </c>
      <c r="I29" s="12">
        <f t="shared" si="2"/>
        <v>607.62</v>
      </c>
    </row>
    <row r="30" spans="1:9" ht="36.75" customHeight="1">
      <c r="A30" s="6">
        <v>5</v>
      </c>
      <c r="B30" s="33" t="s">
        <v>29</v>
      </c>
      <c r="C30" s="6"/>
      <c r="D30" s="6" t="s">
        <v>30</v>
      </c>
      <c r="E30" s="6">
        <v>25</v>
      </c>
      <c r="F30" s="10">
        <v>3.65</v>
      </c>
      <c r="G30" s="32">
        <f t="shared" si="3"/>
        <v>91.25</v>
      </c>
      <c r="H30" s="9">
        <v>23</v>
      </c>
      <c r="I30" s="12">
        <f t="shared" si="2"/>
        <v>112.24</v>
      </c>
    </row>
    <row r="31" spans="1:9" ht="36.75" customHeight="1">
      <c r="A31" s="6">
        <v>6</v>
      </c>
      <c r="B31" s="33" t="s">
        <v>75</v>
      </c>
      <c r="C31" s="6"/>
      <c r="D31" s="6" t="s">
        <v>30</v>
      </c>
      <c r="E31" s="6">
        <v>50</v>
      </c>
      <c r="F31" s="10">
        <v>9</v>
      </c>
      <c r="G31" s="32">
        <f t="shared" si="3"/>
        <v>450</v>
      </c>
      <c r="H31" s="9">
        <v>23</v>
      </c>
      <c r="I31" s="12">
        <f t="shared" si="2"/>
        <v>553.5</v>
      </c>
    </row>
    <row r="32" spans="1:9" ht="36.75" customHeight="1">
      <c r="A32" s="6">
        <v>7</v>
      </c>
      <c r="B32" s="33" t="s">
        <v>76</v>
      </c>
      <c r="C32" s="6"/>
      <c r="D32" s="6" t="s">
        <v>23</v>
      </c>
      <c r="E32" s="6">
        <v>550</v>
      </c>
      <c r="F32" s="10">
        <v>3.6</v>
      </c>
      <c r="G32" s="32">
        <f t="shared" si="3"/>
        <v>1980</v>
      </c>
      <c r="H32" s="9">
        <v>23</v>
      </c>
      <c r="I32" s="12">
        <f t="shared" si="2"/>
        <v>2435.4</v>
      </c>
    </row>
    <row r="33" spans="1:9" ht="36.75" customHeight="1">
      <c r="A33" s="6">
        <v>8</v>
      </c>
      <c r="B33" s="33" t="s">
        <v>31</v>
      </c>
      <c r="C33" s="6"/>
      <c r="D33" s="6" t="s">
        <v>23</v>
      </c>
      <c r="E33" s="6">
        <v>60</v>
      </c>
      <c r="F33" s="10">
        <v>1.35</v>
      </c>
      <c r="G33" s="32">
        <f t="shared" si="3"/>
        <v>81</v>
      </c>
      <c r="H33" s="9">
        <v>23</v>
      </c>
      <c r="I33" s="12">
        <f t="shared" si="2"/>
        <v>99.63</v>
      </c>
    </row>
    <row r="34" spans="1:9" ht="36.75" customHeight="1">
      <c r="A34" s="6">
        <v>9</v>
      </c>
      <c r="B34" s="33" t="s">
        <v>77</v>
      </c>
      <c r="C34" s="6"/>
      <c r="D34" s="6" t="s">
        <v>23</v>
      </c>
      <c r="E34" s="6">
        <v>50</v>
      </c>
      <c r="F34" s="10">
        <v>4.15</v>
      </c>
      <c r="G34" s="32">
        <f t="shared" si="3"/>
        <v>207.50000000000003</v>
      </c>
      <c r="H34" s="9">
        <v>23</v>
      </c>
      <c r="I34" s="12">
        <f t="shared" si="2"/>
        <v>255.23</v>
      </c>
    </row>
    <row r="35" spans="1:9" ht="36.75" customHeight="1">
      <c r="A35" s="6">
        <v>10</v>
      </c>
      <c r="B35" s="33" t="s">
        <v>32</v>
      </c>
      <c r="C35" s="6"/>
      <c r="D35" s="6" t="s">
        <v>23</v>
      </c>
      <c r="E35" s="6">
        <v>350</v>
      </c>
      <c r="F35" s="10">
        <v>2.05</v>
      </c>
      <c r="G35" s="32">
        <f t="shared" si="3"/>
        <v>717.4999999999999</v>
      </c>
      <c r="H35" s="9">
        <v>23</v>
      </c>
      <c r="I35" s="12">
        <f t="shared" si="2"/>
        <v>882.53</v>
      </c>
    </row>
    <row r="36" spans="1:9" ht="36.75" customHeight="1">
      <c r="A36" s="6">
        <v>11</v>
      </c>
      <c r="B36" s="33" t="s">
        <v>33</v>
      </c>
      <c r="C36" s="6"/>
      <c r="D36" s="6" t="s">
        <v>30</v>
      </c>
      <c r="E36" s="6">
        <v>60</v>
      </c>
      <c r="F36" s="10">
        <v>4.1</v>
      </c>
      <c r="G36" s="32">
        <f t="shared" si="3"/>
        <v>245.99999999999997</v>
      </c>
      <c r="H36" s="9">
        <v>23</v>
      </c>
      <c r="I36" s="12">
        <f t="shared" si="2"/>
        <v>302.58</v>
      </c>
    </row>
    <row r="37" spans="1:9" ht="36.75" customHeight="1">
      <c r="A37" s="13">
        <v>12</v>
      </c>
      <c r="B37" s="35" t="s">
        <v>34</v>
      </c>
      <c r="C37" s="13"/>
      <c r="D37" s="13" t="s">
        <v>23</v>
      </c>
      <c r="E37" s="13">
        <v>130</v>
      </c>
      <c r="F37" s="16">
        <v>1.89</v>
      </c>
      <c r="G37" s="32">
        <f t="shared" si="3"/>
        <v>245.7</v>
      </c>
      <c r="H37" s="9">
        <v>23</v>
      </c>
      <c r="I37" s="12">
        <f t="shared" si="2"/>
        <v>302.21</v>
      </c>
    </row>
    <row r="38" spans="1:9" ht="36.75" customHeight="1">
      <c r="A38" s="18">
        <v>13</v>
      </c>
      <c r="B38" s="36" t="s">
        <v>35</v>
      </c>
      <c r="C38" s="18"/>
      <c r="D38" s="18" t="s">
        <v>23</v>
      </c>
      <c r="E38" s="18">
        <v>15</v>
      </c>
      <c r="F38" s="21">
        <v>7.05</v>
      </c>
      <c r="G38" s="32">
        <f>E38*F38</f>
        <v>105.75</v>
      </c>
      <c r="H38" s="9">
        <v>23</v>
      </c>
      <c r="I38" s="12">
        <f>ROUND(G38*1.23,2)</f>
        <v>130.07</v>
      </c>
    </row>
    <row r="39" spans="1:9" ht="69" customHeight="1">
      <c r="A39" s="18">
        <v>14</v>
      </c>
      <c r="B39" s="36" t="s">
        <v>41</v>
      </c>
      <c r="C39" s="54"/>
      <c r="D39" s="18" t="s">
        <v>42</v>
      </c>
      <c r="E39" s="18">
        <v>10</v>
      </c>
      <c r="F39" s="55">
        <v>26.45</v>
      </c>
      <c r="G39" s="51">
        <f>(E39*F39)</f>
        <v>264.5</v>
      </c>
      <c r="H39" s="56">
        <v>23</v>
      </c>
      <c r="I39" s="12">
        <f>ROUND(G39*1.23,2)</f>
        <v>325.34</v>
      </c>
    </row>
    <row r="40" spans="1:9" ht="36.75" customHeight="1">
      <c r="A40" s="18">
        <v>15</v>
      </c>
      <c r="B40" s="36" t="s">
        <v>43</v>
      </c>
      <c r="C40" s="54"/>
      <c r="D40" s="18" t="s">
        <v>42</v>
      </c>
      <c r="E40" s="18">
        <v>10</v>
      </c>
      <c r="F40" s="55">
        <v>18.25</v>
      </c>
      <c r="G40" s="51">
        <f>(E40*F40)</f>
        <v>182.5</v>
      </c>
      <c r="H40" s="56">
        <v>23</v>
      </c>
      <c r="I40" s="12">
        <f>ROUND(G40*1.23,2)</f>
        <v>224.48</v>
      </c>
    </row>
    <row r="41" spans="1:9" ht="13.5">
      <c r="A41" s="200" t="s">
        <v>36</v>
      </c>
      <c r="B41" s="200"/>
      <c r="C41" s="200"/>
      <c r="D41" s="200"/>
      <c r="E41" s="200"/>
      <c r="F41" s="200"/>
      <c r="G41" s="38">
        <f>SUM(G26:G40)</f>
        <v>7363.7</v>
      </c>
      <c r="H41" s="39"/>
      <c r="I41" s="40">
        <f>SUM(I26:I40)</f>
        <v>9057.369999999997</v>
      </c>
    </row>
    <row r="42" spans="1:9" ht="15">
      <c r="A42" s="41"/>
      <c r="B42" s="42"/>
      <c r="C42" s="42"/>
      <c r="D42" s="42"/>
      <c r="E42" s="42"/>
      <c r="F42" s="42"/>
      <c r="G42" s="43"/>
      <c r="H42" s="44"/>
      <c r="I42" s="44"/>
    </row>
    <row r="43" ht="13.5">
      <c r="A43" s="3" t="s">
        <v>88</v>
      </c>
    </row>
    <row r="44" ht="33" customHeight="1">
      <c r="A44" s="25"/>
    </row>
    <row r="45" spans="7:9" ht="23.25" customHeight="1">
      <c r="G45" s="195" t="s">
        <v>19</v>
      </c>
      <c r="H45" s="195"/>
      <c r="I45" s="195"/>
    </row>
    <row r="46" spans="7:9" ht="31.5" customHeight="1">
      <c r="G46" s="193" t="s">
        <v>37</v>
      </c>
      <c r="H46" s="193"/>
      <c r="I46" s="193"/>
    </row>
    <row r="48" spans="7:9" ht="13.5">
      <c r="G48" s="194" t="s">
        <v>0</v>
      </c>
      <c r="H48" s="194"/>
      <c r="I48" s="194"/>
    </row>
    <row r="50" spans="1:9" ht="15">
      <c r="A50" s="197" t="s">
        <v>1</v>
      </c>
      <c r="B50" s="197"/>
      <c r="C50" s="197"/>
      <c r="D50" s="197"/>
      <c r="E50" s="197"/>
      <c r="F50" s="197"/>
      <c r="G50" s="197"/>
      <c r="H50" s="197"/>
      <c r="I50" s="197"/>
    </row>
    <row r="51" ht="133.5" customHeight="1">
      <c r="A51" s="30" t="s">
        <v>38</v>
      </c>
    </row>
    <row r="52" spans="1:9" ht="41.25">
      <c r="A52" s="4" t="s">
        <v>3</v>
      </c>
      <c r="B52" s="4" t="s">
        <v>4</v>
      </c>
      <c r="C52" s="4" t="s">
        <v>5</v>
      </c>
      <c r="D52" s="4" t="s">
        <v>6</v>
      </c>
      <c r="E52" s="4" t="s">
        <v>7</v>
      </c>
      <c r="F52" s="4" t="s">
        <v>8</v>
      </c>
      <c r="G52" s="4" t="s">
        <v>9</v>
      </c>
      <c r="H52" s="4" t="s">
        <v>10</v>
      </c>
      <c r="I52" s="5" t="s">
        <v>11</v>
      </c>
    </row>
    <row r="53" spans="1:9" ht="110.25">
      <c r="A53" s="6">
        <v>1</v>
      </c>
      <c r="B53" s="45" t="s">
        <v>78</v>
      </c>
      <c r="C53" s="6"/>
      <c r="D53" s="48" t="s">
        <v>79</v>
      </c>
      <c r="E53" s="6">
        <v>100</v>
      </c>
      <c r="F53" s="11">
        <v>103.43</v>
      </c>
      <c r="G53" s="11">
        <f aca="true" t="shared" si="4" ref="G53:G58">(E53*F53)</f>
        <v>10343</v>
      </c>
      <c r="H53" s="9">
        <v>23</v>
      </c>
      <c r="I53" s="12">
        <f aca="true" t="shared" si="5" ref="I53:I58">ROUND(G53*1.23,2)</f>
        <v>12721.89</v>
      </c>
    </row>
    <row r="54" spans="1:9" ht="148.5" customHeight="1">
      <c r="A54" s="6">
        <v>2</v>
      </c>
      <c r="B54" s="46" t="s">
        <v>80</v>
      </c>
      <c r="C54" s="34"/>
      <c r="D54" s="6" t="s">
        <v>79</v>
      </c>
      <c r="E54" s="6">
        <v>80</v>
      </c>
      <c r="F54" s="11">
        <v>163.6</v>
      </c>
      <c r="G54" s="11">
        <f t="shared" si="4"/>
        <v>13088</v>
      </c>
      <c r="H54" s="9">
        <v>23</v>
      </c>
      <c r="I54" s="12">
        <f t="shared" si="5"/>
        <v>16098.24</v>
      </c>
    </row>
    <row r="55" spans="1:9" ht="138">
      <c r="A55" s="6">
        <v>3</v>
      </c>
      <c r="B55" s="46" t="s">
        <v>81</v>
      </c>
      <c r="C55" s="34"/>
      <c r="D55" s="48" t="s">
        <v>82</v>
      </c>
      <c r="E55" s="6">
        <v>100</v>
      </c>
      <c r="F55" s="11">
        <v>119.09</v>
      </c>
      <c r="G55" s="11">
        <f t="shared" si="4"/>
        <v>11909</v>
      </c>
      <c r="H55" s="9">
        <v>23</v>
      </c>
      <c r="I55" s="12">
        <f t="shared" si="5"/>
        <v>14648.07</v>
      </c>
    </row>
    <row r="56" spans="1:9" ht="125.25" customHeight="1">
      <c r="A56" s="6">
        <v>4</v>
      </c>
      <c r="B56" s="46" t="s">
        <v>83</v>
      </c>
      <c r="C56" s="34"/>
      <c r="D56" s="48" t="s">
        <v>79</v>
      </c>
      <c r="E56" s="6">
        <v>50</v>
      </c>
      <c r="F56" s="11">
        <v>137.4</v>
      </c>
      <c r="G56" s="11">
        <f t="shared" si="4"/>
        <v>6870</v>
      </c>
      <c r="H56" s="9">
        <v>23</v>
      </c>
      <c r="I56" s="12">
        <f>ROUND(G56*1.08,2)</f>
        <v>7419.6</v>
      </c>
    </row>
    <row r="57" spans="1:9" ht="25.5" customHeight="1">
      <c r="A57" s="13">
        <v>5</v>
      </c>
      <c r="B57" s="47" t="s">
        <v>84</v>
      </c>
      <c r="C57" s="48"/>
      <c r="D57" s="48" t="s">
        <v>15</v>
      </c>
      <c r="E57" s="13">
        <v>25</v>
      </c>
      <c r="F57" s="17">
        <v>96.89</v>
      </c>
      <c r="G57" s="17">
        <f t="shared" si="4"/>
        <v>2422.25</v>
      </c>
      <c r="H57" s="9">
        <v>23</v>
      </c>
      <c r="I57" s="12">
        <f t="shared" si="5"/>
        <v>2979.37</v>
      </c>
    </row>
    <row r="58" spans="1:9" ht="96">
      <c r="A58" s="18">
        <v>6</v>
      </c>
      <c r="B58" s="49" t="s">
        <v>85</v>
      </c>
      <c r="C58" s="50"/>
      <c r="D58" s="18" t="s">
        <v>15</v>
      </c>
      <c r="E58" s="18">
        <v>20</v>
      </c>
      <c r="F58" s="51">
        <v>161.59</v>
      </c>
      <c r="G58" s="22">
        <f t="shared" si="4"/>
        <v>3231.8</v>
      </c>
      <c r="H58" s="9">
        <v>23</v>
      </c>
      <c r="I58" s="12">
        <f t="shared" si="5"/>
        <v>3975.11</v>
      </c>
    </row>
    <row r="59" spans="1:9" ht="28.5" customHeight="1">
      <c r="A59" s="199" t="s">
        <v>39</v>
      </c>
      <c r="B59" s="199"/>
      <c r="C59" s="199"/>
      <c r="D59" s="199"/>
      <c r="E59" s="199"/>
      <c r="F59" s="199"/>
      <c r="G59" s="23">
        <f>SUM(G53:G58)</f>
        <v>47864.05</v>
      </c>
      <c r="H59" s="52"/>
      <c r="I59" s="40">
        <f>SUM(I53:I58)</f>
        <v>57842.28</v>
      </c>
    </row>
    <row r="60" spans="1:9" ht="13.5">
      <c r="A60" s="37"/>
      <c r="B60" s="37"/>
      <c r="C60" s="37"/>
      <c r="D60" s="37"/>
      <c r="E60" s="37"/>
      <c r="F60" s="37"/>
      <c r="G60" s="87"/>
      <c r="H60" s="52"/>
      <c r="I60" s="88"/>
    </row>
    <row r="61" ht="21.75" customHeight="1">
      <c r="A61" s="3" t="s">
        <v>89</v>
      </c>
    </row>
    <row r="62" spans="1:9" ht="33" customHeight="1">
      <c r="A62" s="29"/>
      <c r="G62" s="195" t="s">
        <v>19</v>
      </c>
      <c r="H62" s="195"/>
      <c r="I62" s="195"/>
    </row>
    <row r="63" spans="1:9" ht="35.25" customHeight="1">
      <c r="A63" s="29"/>
      <c r="G63" s="193" t="s">
        <v>37</v>
      </c>
      <c r="H63" s="193"/>
      <c r="I63" s="193"/>
    </row>
    <row r="64" spans="1:9" ht="15">
      <c r="A64" s="29"/>
      <c r="G64" s="28"/>
      <c r="H64" s="28"/>
      <c r="I64" s="28"/>
    </row>
    <row r="65" spans="1:9" ht="15">
      <c r="A65" s="29"/>
      <c r="G65" s="194" t="s">
        <v>0</v>
      </c>
      <c r="H65" s="194"/>
      <c r="I65" s="194"/>
    </row>
    <row r="66" ht="13.5">
      <c r="A66" s="3"/>
    </row>
    <row r="67" spans="2:9" ht="53.25" customHeight="1">
      <c r="B67" s="2"/>
      <c r="C67" s="2"/>
      <c r="D67" s="2"/>
      <c r="E67" s="2"/>
      <c r="F67" s="2"/>
      <c r="G67" s="2"/>
      <c r="H67" s="2"/>
      <c r="I67" s="2"/>
    </row>
    <row r="68" ht="13.5">
      <c r="A68" s="30" t="s">
        <v>40</v>
      </c>
    </row>
    <row r="69" spans="2:9" ht="41.25">
      <c r="B69" s="53" t="s">
        <v>4</v>
      </c>
      <c r="C69" s="53" t="s">
        <v>5</v>
      </c>
      <c r="D69" s="53" t="s">
        <v>6</v>
      </c>
      <c r="E69" s="53" t="s">
        <v>7</v>
      </c>
      <c r="F69" s="53" t="s">
        <v>8</v>
      </c>
      <c r="G69" s="53" t="s">
        <v>9</v>
      </c>
      <c r="H69" s="53" t="s">
        <v>10</v>
      </c>
      <c r="I69" s="53" t="s">
        <v>11</v>
      </c>
    </row>
    <row r="70" spans="1:9" ht="27">
      <c r="A70" s="53" t="s">
        <v>3</v>
      </c>
      <c r="B70" s="36" t="s">
        <v>44</v>
      </c>
      <c r="C70" s="54"/>
      <c r="D70" s="18" t="s">
        <v>45</v>
      </c>
      <c r="E70" s="18">
        <v>750</v>
      </c>
      <c r="F70" s="55">
        <v>2.75</v>
      </c>
      <c r="G70" s="51">
        <f aca="true" t="shared" si="6" ref="G70:G78">(E70*F70)</f>
        <v>2062.5</v>
      </c>
      <c r="H70" s="56">
        <v>23</v>
      </c>
      <c r="I70" s="12">
        <f aca="true" t="shared" si="7" ref="I70:I78">ROUND(G70*1.23,2)</f>
        <v>2536.88</v>
      </c>
    </row>
    <row r="71" spans="1:9" ht="27">
      <c r="A71" s="18">
        <v>1</v>
      </c>
      <c r="B71" s="36" t="s">
        <v>46</v>
      </c>
      <c r="C71" s="54"/>
      <c r="D71" s="18" t="s">
        <v>45</v>
      </c>
      <c r="E71" s="18">
        <v>600</v>
      </c>
      <c r="F71" s="55">
        <v>6</v>
      </c>
      <c r="G71" s="51">
        <f t="shared" si="6"/>
        <v>3600</v>
      </c>
      <c r="H71" s="56">
        <v>23</v>
      </c>
      <c r="I71" s="12">
        <f t="shared" si="7"/>
        <v>4428</v>
      </c>
    </row>
    <row r="72" spans="1:9" ht="41.25">
      <c r="A72" s="18">
        <v>2</v>
      </c>
      <c r="B72" s="36" t="s">
        <v>47</v>
      </c>
      <c r="C72" s="54"/>
      <c r="D72" s="18" t="s">
        <v>45</v>
      </c>
      <c r="E72" s="18">
        <v>800</v>
      </c>
      <c r="F72" s="55">
        <v>6.5</v>
      </c>
      <c r="G72" s="51">
        <f t="shared" si="6"/>
        <v>5200</v>
      </c>
      <c r="H72" s="56">
        <v>23</v>
      </c>
      <c r="I72" s="12">
        <f t="shared" si="7"/>
        <v>6396</v>
      </c>
    </row>
    <row r="73" spans="1:9" ht="41.25">
      <c r="A73" s="18">
        <v>3</v>
      </c>
      <c r="B73" s="36" t="s">
        <v>48</v>
      </c>
      <c r="C73" s="54"/>
      <c r="D73" s="18" t="s">
        <v>45</v>
      </c>
      <c r="E73" s="18">
        <v>900</v>
      </c>
      <c r="F73" s="55">
        <v>6.5</v>
      </c>
      <c r="G73" s="51">
        <f t="shared" si="6"/>
        <v>5850</v>
      </c>
      <c r="H73" s="56">
        <v>23</v>
      </c>
      <c r="I73" s="12">
        <f t="shared" si="7"/>
        <v>7195.5</v>
      </c>
    </row>
    <row r="74" spans="1:9" ht="41.25">
      <c r="A74" s="18">
        <v>4</v>
      </c>
      <c r="B74" s="36" t="s">
        <v>49</v>
      </c>
      <c r="C74" s="54"/>
      <c r="D74" s="18" t="s">
        <v>45</v>
      </c>
      <c r="E74" s="18">
        <v>400</v>
      </c>
      <c r="F74" s="55">
        <v>5</v>
      </c>
      <c r="G74" s="51">
        <f t="shared" si="6"/>
        <v>2000</v>
      </c>
      <c r="H74" s="56">
        <v>23</v>
      </c>
      <c r="I74" s="12">
        <f t="shared" si="7"/>
        <v>2460</v>
      </c>
    </row>
    <row r="75" spans="1:9" ht="27">
      <c r="A75" s="18">
        <v>5</v>
      </c>
      <c r="B75" s="36" t="s">
        <v>50</v>
      </c>
      <c r="C75" s="54"/>
      <c r="D75" s="18" t="s">
        <v>45</v>
      </c>
      <c r="E75" s="18">
        <v>500</v>
      </c>
      <c r="F75" s="55">
        <v>5</v>
      </c>
      <c r="G75" s="51">
        <f t="shared" si="6"/>
        <v>2500</v>
      </c>
      <c r="H75" s="56">
        <v>23</v>
      </c>
      <c r="I75" s="12">
        <f t="shared" si="7"/>
        <v>3075</v>
      </c>
    </row>
    <row r="76" spans="1:9" ht="41.25">
      <c r="A76" s="18">
        <v>6</v>
      </c>
      <c r="B76" s="36" t="s">
        <v>51</v>
      </c>
      <c r="C76" s="54"/>
      <c r="D76" s="18" t="s">
        <v>45</v>
      </c>
      <c r="E76" s="18">
        <v>1500</v>
      </c>
      <c r="F76" s="55">
        <v>6</v>
      </c>
      <c r="G76" s="51">
        <f t="shared" si="6"/>
        <v>9000</v>
      </c>
      <c r="H76" s="56">
        <v>23</v>
      </c>
      <c r="I76" s="12">
        <f t="shared" si="7"/>
        <v>11070</v>
      </c>
    </row>
    <row r="77" spans="1:9" ht="25.5" customHeight="1">
      <c r="A77" s="18">
        <v>7</v>
      </c>
      <c r="B77" s="36" t="s">
        <v>52</v>
      </c>
      <c r="C77" s="54"/>
      <c r="D77" s="18" t="s">
        <v>45</v>
      </c>
      <c r="E77" s="18">
        <v>1500</v>
      </c>
      <c r="F77" s="55">
        <v>6</v>
      </c>
      <c r="G77" s="51">
        <f t="shared" si="6"/>
        <v>9000</v>
      </c>
      <c r="H77" s="56">
        <v>23</v>
      </c>
      <c r="I77" s="12">
        <f t="shared" si="7"/>
        <v>11070</v>
      </c>
    </row>
    <row r="78" spans="1:9" ht="41.25">
      <c r="A78" s="18">
        <v>8</v>
      </c>
      <c r="B78" s="36" t="s">
        <v>53</v>
      </c>
      <c r="C78" s="54"/>
      <c r="D78" s="18" t="s">
        <v>45</v>
      </c>
      <c r="E78" s="18">
        <v>200</v>
      </c>
      <c r="F78" s="55">
        <v>4.8</v>
      </c>
      <c r="G78" s="22">
        <f t="shared" si="6"/>
        <v>960</v>
      </c>
      <c r="H78" s="56">
        <v>23</v>
      </c>
      <c r="I78" s="57">
        <f t="shared" si="7"/>
        <v>1180.8</v>
      </c>
    </row>
    <row r="79" spans="1:9" ht="13.5">
      <c r="A79" s="90"/>
      <c r="B79" s="58"/>
      <c r="C79" s="58"/>
      <c r="D79" s="58"/>
      <c r="E79" s="58"/>
      <c r="F79" s="58"/>
      <c r="G79" s="59">
        <f>SUM(G70:G78)</f>
        <v>40172.5</v>
      </c>
      <c r="H79" s="60"/>
      <c r="I79" s="23">
        <f>SUM(I70:I78)</f>
        <v>49412.18000000001</v>
      </c>
    </row>
    <row r="80" ht="30.75" customHeight="1">
      <c r="A80" s="89" t="s">
        <v>54</v>
      </c>
    </row>
    <row r="81" spans="7:9" ht="27" customHeight="1">
      <c r="G81" s="195" t="s">
        <v>19</v>
      </c>
      <c r="H81" s="195"/>
      <c r="I81" s="195"/>
    </row>
    <row r="82" spans="7:9" ht="33.75" customHeight="1">
      <c r="G82" s="193" t="s">
        <v>37</v>
      </c>
      <c r="H82" s="193"/>
      <c r="I82" s="193"/>
    </row>
    <row r="84" spans="7:9" ht="13.5">
      <c r="G84" s="194" t="s">
        <v>0</v>
      </c>
      <c r="H84" s="194"/>
      <c r="I84" s="194"/>
    </row>
    <row r="85" spans="2:10" ht="42" customHeight="1">
      <c r="B85" s="2"/>
      <c r="C85" s="2"/>
      <c r="D85" s="2"/>
      <c r="E85" s="2"/>
      <c r="F85" s="2"/>
      <c r="G85" s="2"/>
      <c r="H85" s="2"/>
      <c r="I85" s="2"/>
      <c r="J85" s="65"/>
    </row>
    <row r="86" spans="1:9" ht="68.25" customHeight="1">
      <c r="A86" s="61" t="s">
        <v>55</v>
      </c>
      <c r="B86" s="62"/>
      <c r="C86" s="62"/>
      <c r="D86" s="62"/>
      <c r="E86" s="62"/>
      <c r="F86" s="62"/>
      <c r="G86" s="62"/>
      <c r="H86" s="62"/>
      <c r="I86" s="62"/>
    </row>
    <row r="87" spans="1:9" ht="72.75" customHeight="1">
      <c r="A87" s="63" t="s">
        <v>3</v>
      </c>
      <c r="B87" s="63" t="s">
        <v>4</v>
      </c>
      <c r="C87" s="63" t="s">
        <v>5</v>
      </c>
      <c r="D87" s="63" t="s">
        <v>6</v>
      </c>
      <c r="E87" s="63" t="s">
        <v>7</v>
      </c>
      <c r="F87" s="63" t="s">
        <v>8</v>
      </c>
      <c r="G87" s="63" t="s">
        <v>9</v>
      </c>
      <c r="H87" s="63" t="s">
        <v>10</v>
      </c>
      <c r="I87" s="64" t="s">
        <v>11</v>
      </c>
    </row>
    <row r="88" spans="1:9" ht="52.5" customHeight="1">
      <c r="A88" s="26">
        <v>1</v>
      </c>
      <c r="B88" s="19" t="s">
        <v>56</v>
      </c>
      <c r="C88" s="66"/>
      <c r="D88" s="18" t="s">
        <v>45</v>
      </c>
      <c r="E88" s="67">
        <v>3000</v>
      </c>
      <c r="F88" s="55">
        <v>7.4</v>
      </c>
      <c r="G88" s="51">
        <f>(E88*F88)</f>
        <v>22200</v>
      </c>
      <c r="H88" s="56">
        <v>23</v>
      </c>
      <c r="I88" s="57">
        <f>ROUND(G88*1.23,2)</f>
        <v>27306</v>
      </c>
    </row>
    <row r="89" spans="1:9" ht="43.5" customHeight="1">
      <c r="A89" s="18">
        <v>2</v>
      </c>
      <c r="B89" s="19" t="s">
        <v>57</v>
      </c>
      <c r="C89" s="66"/>
      <c r="D89" s="50" t="s">
        <v>58</v>
      </c>
      <c r="E89" s="67">
        <v>22000</v>
      </c>
      <c r="F89" s="55">
        <v>2.24</v>
      </c>
      <c r="G89" s="51">
        <f>(E89*F89)</f>
        <v>49280.00000000001</v>
      </c>
      <c r="H89" s="56">
        <v>23</v>
      </c>
      <c r="I89" s="57">
        <f>ROUND(G89*1.23,2)</f>
        <v>60614.4</v>
      </c>
    </row>
    <row r="90" spans="1:9" ht="44.25" customHeight="1">
      <c r="A90" s="18">
        <v>3</v>
      </c>
      <c r="B90" s="19" t="s">
        <v>59</v>
      </c>
      <c r="C90" s="66"/>
      <c r="D90" s="18" t="s">
        <v>45</v>
      </c>
      <c r="E90" s="67">
        <v>5700</v>
      </c>
      <c r="F90" s="55">
        <v>2.99</v>
      </c>
      <c r="G90" s="51">
        <f>(E90*F90)</f>
        <v>17043</v>
      </c>
      <c r="H90" s="56">
        <v>23</v>
      </c>
      <c r="I90" s="57">
        <f>ROUND(G90*1.23,2)</f>
        <v>20962.89</v>
      </c>
    </row>
    <row r="91" spans="1:9" ht="27.75" thickBot="1">
      <c r="A91" s="18">
        <v>4</v>
      </c>
      <c r="B91" s="19" t="s">
        <v>60</v>
      </c>
      <c r="C91" s="66"/>
      <c r="D91" s="18" t="s">
        <v>23</v>
      </c>
      <c r="E91" s="67">
        <v>450</v>
      </c>
      <c r="F91" s="55">
        <v>11.9</v>
      </c>
      <c r="G91" s="22">
        <f>(E91*F91)</f>
        <v>5355</v>
      </c>
      <c r="H91" s="56">
        <v>8</v>
      </c>
      <c r="I91" s="57">
        <f>ROUND(G91*1.08,2)</f>
        <v>5783.4</v>
      </c>
    </row>
    <row r="92" spans="1:9" ht="14.25" thickBot="1">
      <c r="A92" s="90"/>
      <c r="B92" s="37"/>
      <c r="C92" s="37"/>
      <c r="D92" s="37"/>
      <c r="E92" s="37"/>
      <c r="F92" s="37"/>
      <c r="G92" s="68">
        <f>SUM(G88:G91)</f>
        <v>93878</v>
      </c>
      <c r="H92" s="69"/>
      <c r="I92" s="70">
        <f>SUM(I88:I91)</f>
        <v>114666.68999999999</v>
      </c>
    </row>
    <row r="93" ht="15.75" customHeight="1">
      <c r="A93" s="37" t="s">
        <v>54</v>
      </c>
    </row>
    <row r="94" spans="7:9" ht="15">
      <c r="G94" s="195" t="s">
        <v>19</v>
      </c>
      <c r="H94" s="195"/>
      <c r="I94" s="195"/>
    </row>
    <row r="95" spans="7:9" ht="29.25" customHeight="1">
      <c r="G95" s="193" t="s">
        <v>37</v>
      </c>
      <c r="H95" s="193"/>
      <c r="I95" s="193"/>
    </row>
    <row r="96" spans="7:9" ht="15">
      <c r="G96" s="28"/>
      <c r="H96" s="28"/>
      <c r="I96" s="28"/>
    </row>
    <row r="97" spans="7:9" ht="13.5">
      <c r="G97" s="194" t="s">
        <v>0</v>
      </c>
      <c r="H97" s="194"/>
      <c r="I97" s="194"/>
    </row>
    <row r="99" spans="2:9" ht="15">
      <c r="B99" s="2"/>
      <c r="C99" s="2"/>
      <c r="D99" s="2"/>
      <c r="E99" s="2"/>
      <c r="F99" s="2"/>
      <c r="G99" s="2"/>
      <c r="H99" s="2"/>
      <c r="I99" s="2"/>
    </row>
    <row r="100" spans="1:9" ht="43.5" customHeight="1">
      <c r="A100" s="197" t="s">
        <v>1</v>
      </c>
      <c r="B100" s="198"/>
      <c r="C100" s="71"/>
      <c r="D100" s="71"/>
      <c r="E100" s="71"/>
      <c r="F100" s="71"/>
      <c r="G100" s="71"/>
      <c r="H100" s="71"/>
      <c r="I100" s="71"/>
    </row>
    <row r="101" spans="1:9" ht="127.5" customHeight="1">
      <c r="A101" s="71"/>
      <c r="B101" s="196" t="s">
        <v>62</v>
      </c>
      <c r="C101" s="196"/>
      <c r="D101" s="196"/>
      <c r="E101" s="62"/>
      <c r="F101" s="62"/>
      <c r="G101" s="62"/>
      <c r="H101" s="62"/>
      <c r="I101" s="62"/>
    </row>
    <row r="102" spans="1:9" ht="49.5" customHeight="1">
      <c r="A102" s="61" t="s">
        <v>61</v>
      </c>
      <c r="B102" s="72"/>
      <c r="C102" s="72"/>
      <c r="D102" s="72"/>
      <c r="E102" s="62"/>
      <c r="F102" s="62"/>
      <c r="G102" s="62"/>
      <c r="H102" s="62"/>
      <c r="I102" s="62"/>
    </row>
    <row r="103" spans="1:9" ht="51.75" customHeight="1">
      <c r="A103" s="63" t="s">
        <v>3</v>
      </c>
      <c r="B103" s="63" t="s">
        <v>4</v>
      </c>
      <c r="C103" s="63" t="s">
        <v>5</v>
      </c>
      <c r="D103" s="63" t="s">
        <v>6</v>
      </c>
      <c r="E103" s="63" t="s">
        <v>7</v>
      </c>
      <c r="F103" s="63" t="s">
        <v>8</v>
      </c>
      <c r="G103" s="63" t="s">
        <v>9</v>
      </c>
      <c r="H103" s="63" t="s">
        <v>10</v>
      </c>
      <c r="I103" s="64" t="s">
        <v>11</v>
      </c>
    </row>
    <row r="104" spans="1:9" ht="138.75" customHeight="1">
      <c r="A104" s="98">
        <v>1</v>
      </c>
      <c r="B104" s="103" t="s">
        <v>95</v>
      </c>
      <c r="C104" s="98"/>
      <c r="D104" s="98" t="s">
        <v>15</v>
      </c>
      <c r="E104" s="98">
        <v>10</v>
      </c>
      <c r="F104" s="98">
        <v>79.2</v>
      </c>
      <c r="G104" s="98">
        <f>(F104*F104)</f>
        <v>6272.64</v>
      </c>
      <c r="H104" s="98">
        <v>23</v>
      </c>
      <c r="I104" s="98">
        <f>ROUND(G104*1.23,2)</f>
        <v>7715.35</v>
      </c>
    </row>
    <row r="105" spans="1:9" ht="96">
      <c r="A105" s="99">
        <v>2</v>
      </c>
      <c r="B105" s="105" t="s">
        <v>96</v>
      </c>
      <c r="C105" s="98"/>
      <c r="D105" s="99" t="s">
        <v>15</v>
      </c>
      <c r="E105" s="99">
        <v>12</v>
      </c>
      <c r="F105" s="100">
        <v>47.48</v>
      </c>
      <c r="G105" s="100">
        <f>(E105*F105)</f>
        <v>569.76</v>
      </c>
      <c r="H105" s="101">
        <v>23</v>
      </c>
      <c r="I105" s="102">
        <f>ROUND(G105*1.23,2)</f>
        <v>700.8</v>
      </c>
    </row>
    <row r="106" spans="1:9" ht="96">
      <c r="A106" s="99">
        <v>3</v>
      </c>
      <c r="B106" s="105" t="s">
        <v>97</v>
      </c>
      <c r="C106" s="98"/>
      <c r="D106" s="99" t="s">
        <v>15</v>
      </c>
      <c r="E106" s="99">
        <v>20</v>
      </c>
      <c r="F106" s="100">
        <v>41.59</v>
      </c>
      <c r="G106" s="100">
        <f>(E106*F106)</f>
        <v>831.8000000000001</v>
      </c>
      <c r="H106" s="101">
        <v>23</v>
      </c>
      <c r="I106" s="102">
        <f>ROUND(G106*1.23,2)</f>
        <v>1023.11</v>
      </c>
    </row>
    <row r="107" spans="1:9" ht="65.25" customHeight="1">
      <c r="A107" s="99">
        <v>4</v>
      </c>
      <c r="B107" s="105" t="s">
        <v>94</v>
      </c>
      <c r="C107" s="98"/>
      <c r="D107" s="99" t="s">
        <v>15</v>
      </c>
      <c r="E107" s="99">
        <v>20</v>
      </c>
      <c r="F107" s="100">
        <v>26.2</v>
      </c>
      <c r="G107" s="100">
        <f>(E107*F107)</f>
        <v>524</v>
      </c>
      <c r="H107" s="101">
        <v>23</v>
      </c>
      <c r="I107" s="102">
        <f>ROUND(G107*1.23,2)</f>
        <v>644.52</v>
      </c>
    </row>
    <row r="108" spans="1:9" ht="14.25" thickBot="1">
      <c r="A108" s="94"/>
      <c r="B108" s="89"/>
      <c r="C108" s="89"/>
      <c r="D108" s="89"/>
      <c r="E108" s="89"/>
      <c r="F108" s="95"/>
      <c r="G108" s="96">
        <f>SUM(G104:G107)</f>
        <v>8198.2</v>
      </c>
      <c r="H108" s="73"/>
      <c r="I108" s="97">
        <f>SUM(I104:I107)</f>
        <v>10083.78</v>
      </c>
    </row>
    <row r="109" spans="1:8" ht="35.25" customHeight="1">
      <c r="A109" s="89" t="s">
        <v>54</v>
      </c>
      <c r="H109" s="104"/>
    </row>
    <row r="110" ht="19.5" customHeight="1">
      <c r="A110" s="3" t="s">
        <v>89</v>
      </c>
    </row>
    <row r="111" spans="1:9" ht="15">
      <c r="A111" s="89"/>
      <c r="G111" s="195" t="s">
        <v>19</v>
      </c>
      <c r="H111" s="195"/>
      <c r="I111" s="195"/>
    </row>
    <row r="112" spans="7:9" ht="29.25" customHeight="1">
      <c r="G112" s="193" t="s">
        <v>37</v>
      </c>
      <c r="H112" s="193"/>
      <c r="I112" s="193"/>
    </row>
    <row r="114" spans="7:9" ht="13.5">
      <c r="G114" s="194" t="s">
        <v>0</v>
      </c>
      <c r="H114" s="194"/>
      <c r="I114" s="194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10" ht="15" customHeight="1">
      <c r="B117" s="91"/>
      <c r="J117" s="65"/>
    </row>
    <row r="118" spans="1:2" ht="49.5" customHeight="1">
      <c r="A118" s="191" t="s">
        <v>1</v>
      </c>
      <c r="B118" s="192"/>
    </row>
    <row r="119" spans="1:2" ht="49.5" customHeight="1">
      <c r="A119" s="30" t="s">
        <v>63</v>
      </c>
      <c r="B119" s="91"/>
    </row>
    <row r="120" spans="1:9" ht="41.25">
      <c r="A120" s="4" t="s">
        <v>3</v>
      </c>
      <c r="B120" s="4" t="s">
        <v>4</v>
      </c>
      <c r="C120" s="4" t="s">
        <v>5</v>
      </c>
      <c r="D120" s="4" t="s">
        <v>6</v>
      </c>
      <c r="E120" s="4" t="s">
        <v>7</v>
      </c>
      <c r="F120" s="4" t="s">
        <v>8</v>
      </c>
      <c r="G120" s="4" t="s">
        <v>9</v>
      </c>
      <c r="H120" s="4" t="s">
        <v>10</v>
      </c>
      <c r="I120" s="5" t="s">
        <v>11</v>
      </c>
    </row>
    <row r="121" spans="1:9" ht="96">
      <c r="A121" s="27">
        <v>1</v>
      </c>
      <c r="B121" s="74" t="s">
        <v>86</v>
      </c>
      <c r="C121" s="11"/>
      <c r="D121" s="11" t="s">
        <v>23</v>
      </c>
      <c r="E121" s="75">
        <v>60</v>
      </c>
      <c r="F121" s="11">
        <v>26.63</v>
      </c>
      <c r="G121" s="11">
        <f>(E121*F121)</f>
        <v>1597.8</v>
      </c>
      <c r="H121" s="9">
        <v>8</v>
      </c>
      <c r="I121" s="57">
        <f>(ROUND(G121*1.08,2))</f>
        <v>1725.62</v>
      </c>
    </row>
    <row r="122" spans="1:9" ht="151.5">
      <c r="A122" s="92">
        <v>2</v>
      </c>
      <c r="B122" s="76" t="s">
        <v>87</v>
      </c>
      <c r="C122" s="77"/>
      <c r="D122" s="11" t="s">
        <v>23</v>
      </c>
      <c r="E122" s="9">
        <v>300</v>
      </c>
      <c r="F122" s="11">
        <v>5.39</v>
      </c>
      <c r="G122" s="11">
        <f>(E122*F122)</f>
        <v>1617</v>
      </c>
      <c r="H122" s="9">
        <v>23</v>
      </c>
      <c r="I122" s="57">
        <f>ROUND(G122*1.23,2)</f>
        <v>1988.91</v>
      </c>
    </row>
    <row r="123" spans="1:9" ht="207">
      <c r="A123" s="9">
        <v>3</v>
      </c>
      <c r="B123" s="74" t="s">
        <v>64</v>
      </c>
      <c r="C123" s="11"/>
      <c r="D123" s="11" t="s">
        <v>65</v>
      </c>
      <c r="E123" s="9">
        <v>380</v>
      </c>
      <c r="F123" s="11">
        <v>5.69</v>
      </c>
      <c r="G123" s="11">
        <f>(E123*F123)</f>
        <v>2162.2000000000003</v>
      </c>
      <c r="H123" s="9">
        <v>23</v>
      </c>
      <c r="I123" s="57">
        <f>ROUND(G123*1.23,2)</f>
        <v>2659.51</v>
      </c>
    </row>
    <row r="124" spans="1:9" ht="25.5" customHeight="1">
      <c r="A124" s="9">
        <v>4</v>
      </c>
      <c r="B124" s="80" t="s">
        <v>66</v>
      </c>
      <c r="C124" s="17"/>
      <c r="D124" s="17" t="s">
        <v>23</v>
      </c>
      <c r="E124" s="79">
        <v>70</v>
      </c>
      <c r="F124" s="17">
        <v>76.9</v>
      </c>
      <c r="G124" s="17">
        <f>(E124*F124)</f>
        <v>5383</v>
      </c>
      <c r="H124" s="9">
        <v>23</v>
      </c>
      <c r="I124" s="57">
        <f>ROUND(G124*1.23,2)</f>
        <v>6621.09</v>
      </c>
    </row>
    <row r="125" spans="1:9" ht="138" thickBot="1">
      <c r="A125" s="78">
        <v>5</v>
      </c>
      <c r="B125" s="81" t="s">
        <v>67</v>
      </c>
      <c r="C125" s="51"/>
      <c r="D125" s="51" t="s">
        <v>23</v>
      </c>
      <c r="E125" s="56">
        <v>60</v>
      </c>
      <c r="F125" s="51">
        <v>13.9</v>
      </c>
      <c r="G125" s="22">
        <f>(E125*F125)</f>
        <v>834</v>
      </c>
      <c r="H125" s="9">
        <v>23</v>
      </c>
      <c r="I125" s="57">
        <f>ROUND(G125*1.23,2)</f>
        <v>1025.82</v>
      </c>
    </row>
    <row r="126" spans="1:9" ht="14.25" thickBot="1">
      <c r="A126" s="79"/>
      <c r="B126" s="82" t="s">
        <v>54</v>
      </c>
      <c r="C126" s="82"/>
      <c r="D126" s="82"/>
      <c r="E126" s="82"/>
      <c r="F126" s="82"/>
      <c r="G126" s="40">
        <f>SUM(G121:G125)</f>
        <v>11594</v>
      </c>
      <c r="H126" s="83"/>
      <c r="I126" s="40">
        <f>SUM(I121:I125)</f>
        <v>14020.95</v>
      </c>
    </row>
    <row r="127" ht="38.25" customHeight="1">
      <c r="A127" s="3" t="s">
        <v>89</v>
      </c>
    </row>
    <row r="128" spans="1:9" ht="15">
      <c r="A128" s="93"/>
      <c r="G128" s="195" t="s">
        <v>19</v>
      </c>
      <c r="H128" s="195"/>
      <c r="I128" s="195"/>
    </row>
    <row r="129" spans="7:9" ht="15">
      <c r="G129" s="193" t="s">
        <v>37</v>
      </c>
      <c r="H129" s="193"/>
      <c r="I129" s="193"/>
    </row>
    <row r="132" ht="13.5">
      <c r="D132" s="84"/>
    </row>
    <row r="133" ht="13.5">
      <c r="D133" s="85"/>
    </row>
    <row r="137" ht="13.5">
      <c r="B137" s="86"/>
    </row>
    <row r="138" ht="13.5">
      <c r="B138" s="86"/>
    </row>
  </sheetData>
  <sheetProtection selectLockedCells="1" selectUnlockedCells="1"/>
  <mergeCells count="30">
    <mergeCell ref="G1:I1"/>
    <mergeCell ref="A2:I2"/>
    <mergeCell ref="A14:F14"/>
    <mergeCell ref="G18:I18"/>
    <mergeCell ref="G19:I19"/>
    <mergeCell ref="G21:I21"/>
    <mergeCell ref="A23:I23"/>
    <mergeCell ref="A41:F41"/>
    <mergeCell ref="G45:I45"/>
    <mergeCell ref="G46:I46"/>
    <mergeCell ref="G48:I48"/>
    <mergeCell ref="A50:I50"/>
    <mergeCell ref="G81:I81"/>
    <mergeCell ref="G82:I82"/>
    <mergeCell ref="G84:I84"/>
    <mergeCell ref="G94:I94"/>
    <mergeCell ref="A100:B100"/>
    <mergeCell ref="A59:F59"/>
    <mergeCell ref="G62:I62"/>
    <mergeCell ref="G63:I63"/>
    <mergeCell ref="G65:I65"/>
    <mergeCell ref="A118:B118"/>
    <mergeCell ref="G112:I112"/>
    <mergeCell ref="G114:I114"/>
    <mergeCell ref="G128:I128"/>
    <mergeCell ref="G129:I129"/>
    <mergeCell ref="G95:I95"/>
    <mergeCell ref="G97:I97"/>
    <mergeCell ref="B101:D101"/>
    <mergeCell ref="G111:I111"/>
  </mergeCells>
  <printOptions/>
  <pageMargins left="0" right="0" top="0.39375" bottom="0.39375" header="0" footer="0"/>
  <pageSetup horizontalDpi="300" verticalDpi="300" orientation="landscape" paperSize="9" scale="49" r:id="rId1"/>
  <headerFooter alignWithMargins="0">
    <oddHeader>&amp;C&amp;A</oddHeader>
    <oddFooter>&amp;CStrona &amp;P</oddFooter>
  </headerFooter>
  <rowBreaks count="7" manualBreakCount="7">
    <brk id="20" max="255" man="1"/>
    <brk id="45" max="255" man="1"/>
    <brk id="54" max="255" man="1"/>
    <brk id="62" max="255" man="1"/>
    <brk id="81" max="255" man="1"/>
    <brk id="94" max="255" man="1"/>
    <brk id="1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11.50390625" style="0" customWidth="1"/>
    <col min="2" max="2" width="29.00390625" style="0" customWidth="1"/>
    <col min="5" max="5" width="10.25390625" style="0" customWidth="1"/>
    <col min="9" max="9" width="20.125" style="0" customWidth="1"/>
  </cols>
  <sheetData>
    <row r="1" spans="1:9" ht="15">
      <c r="A1" s="29"/>
      <c r="B1" s="29"/>
      <c r="C1" s="29"/>
      <c r="D1" s="29"/>
      <c r="E1" s="29"/>
      <c r="F1" s="142"/>
      <c r="G1" s="142"/>
      <c r="H1" s="142"/>
      <c r="I1" s="145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45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8" ht="13.5">
      <c r="A4" s="130" t="s">
        <v>101</v>
      </c>
      <c r="B4" s="133" t="s">
        <v>112</v>
      </c>
      <c r="C4" s="115"/>
      <c r="D4" s="115"/>
      <c r="E4" s="115"/>
      <c r="F4" s="115"/>
      <c r="G4" s="115"/>
      <c r="H4" s="115"/>
    </row>
    <row r="5" spans="1:9" ht="62.25" customHeight="1">
      <c r="A5" s="132" t="s">
        <v>3</v>
      </c>
      <c r="B5" s="132" t="s">
        <v>4</v>
      </c>
      <c r="C5" s="132" t="s">
        <v>6</v>
      </c>
      <c r="D5" s="132" t="s">
        <v>7</v>
      </c>
      <c r="E5" s="132" t="s">
        <v>8</v>
      </c>
      <c r="F5" s="132" t="s">
        <v>9</v>
      </c>
      <c r="G5" s="132" t="s">
        <v>10</v>
      </c>
      <c r="H5" s="132" t="s">
        <v>11</v>
      </c>
      <c r="I5" s="143" t="s">
        <v>123</v>
      </c>
    </row>
    <row r="6" spans="1:9" ht="41.25">
      <c r="A6" s="109">
        <v>1</v>
      </c>
      <c r="B6" s="122" t="s">
        <v>114</v>
      </c>
      <c r="C6" s="109" t="s">
        <v>102</v>
      </c>
      <c r="D6" s="109">
        <v>40</v>
      </c>
      <c r="E6" s="109"/>
      <c r="F6" s="109"/>
      <c r="G6" s="109"/>
      <c r="H6" s="109"/>
      <c r="I6" s="107"/>
    </row>
    <row r="7" spans="1:9" ht="43.5" customHeight="1">
      <c r="A7" s="109">
        <v>2</v>
      </c>
      <c r="B7" s="122" t="s">
        <v>125</v>
      </c>
      <c r="C7" s="109" t="s">
        <v>102</v>
      </c>
      <c r="D7" s="109">
        <v>40</v>
      </c>
      <c r="E7" s="109"/>
      <c r="F7" s="109"/>
      <c r="G7" s="109"/>
      <c r="H7" s="109"/>
      <c r="I7" s="107"/>
    </row>
    <row r="8" spans="1:9" ht="27.75" thickBot="1">
      <c r="A8" s="109">
        <v>3</v>
      </c>
      <c r="B8" s="110" t="s">
        <v>113</v>
      </c>
      <c r="C8" s="109" t="s">
        <v>102</v>
      </c>
      <c r="D8" s="109">
        <v>1</v>
      </c>
      <c r="E8" s="109"/>
      <c r="F8" s="138"/>
      <c r="G8" s="109"/>
      <c r="H8" s="138"/>
      <c r="I8" s="107"/>
    </row>
    <row r="9" spans="2:8" ht="28.5" customHeight="1" thickBot="1">
      <c r="B9" s="185"/>
      <c r="C9" s="185"/>
      <c r="D9" s="185"/>
      <c r="E9" s="152" t="s">
        <v>54</v>
      </c>
      <c r="F9" s="213">
        <f>SUM(F6:F8)</f>
        <v>0</v>
      </c>
      <c r="G9" s="153"/>
      <c r="H9" s="213">
        <f>SUM(H6:H8)</f>
        <v>0</v>
      </c>
    </row>
    <row r="10" spans="1:8" ht="13.5">
      <c r="A10" s="115"/>
      <c r="B10" s="115"/>
      <c r="C10" s="115"/>
      <c r="D10" s="115"/>
      <c r="E10" s="115"/>
      <c r="F10" s="115"/>
      <c r="G10" s="115"/>
      <c r="H10" s="115"/>
    </row>
    <row r="11" spans="1:9" ht="33" customHeight="1">
      <c r="A11" s="205" t="s">
        <v>149</v>
      </c>
      <c r="B11" s="205"/>
      <c r="C11" s="205"/>
      <c r="D11" s="205"/>
      <c r="E11" s="205"/>
      <c r="F11" s="205"/>
      <c r="G11" s="205"/>
      <c r="H11" s="205"/>
      <c r="I11" s="205"/>
    </row>
    <row r="12" spans="1:8" ht="13.5">
      <c r="A12" s="115"/>
      <c r="B12" s="115"/>
      <c r="C12" s="115"/>
      <c r="D12" s="115"/>
      <c r="E12" s="115"/>
      <c r="F12" s="115"/>
      <c r="G12" s="115"/>
      <c r="H12" s="115"/>
    </row>
    <row r="13" ht="13.5">
      <c r="B13" s="115"/>
    </row>
  </sheetData>
  <sheetProtection/>
  <mergeCells count="2">
    <mergeCell ref="A3:J3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7">
      <selection activeCell="F11" sqref="F11"/>
    </sheetView>
  </sheetViews>
  <sheetFormatPr defaultColWidth="9.00390625" defaultRowHeight="14.25"/>
  <cols>
    <col min="1" max="1" width="11.00390625" style="0" customWidth="1"/>
    <col min="2" max="2" width="31.50390625" style="0" customWidth="1"/>
    <col min="5" max="5" width="10.25390625" style="0" customWidth="1"/>
    <col min="6" max="6" width="11.375" style="0" customWidth="1"/>
    <col min="8" max="8" width="12.00390625" style="0" customWidth="1"/>
    <col min="9" max="9" width="16.50390625" style="0" customWidth="1"/>
  </cols>
  <sheetData>
    <row r="1" spans="1:9" ht="15">
      <c r="A1" s="29"/>
      <c r="B1" s="29"/>
      <c r="C1" s="29"/>
      <c r="D1" s="29"/>
      <c r="E1" s="29"/>
      <c r="F1" s="203"/>
      <c r="G1" s="203"/>
      <c r="H1" s="203"/>
      <c r="I1" s="129" t="s">
        <v>147</v>
      </c>
    </row>
    <row r="2" spans="1:9" ht="15">
      <c r="A2" s="29"/>
      <c r="B2" s="131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2" ht="13.5">
      <c r="A4" s="114" t="s">
        <v>151</v>
      </c>
      <c r="B4" s="133" t="s">
        <v>122</v>
      </c>
    </row>
    <row r="5" spans="1:9" ht="59.25" customHeight="1">
      <c r="A5" s="147" t="s">
        <v>3</v>
      </c>
      <c r="B5" s="147" t="s">
        <v>4</v>
      </c>
      <c r="C5" s="147" t="s">
        <v>6</v>
      </c>
      <c r="D5" s="147" t="s">
        <v>7</v>
      </c>
      <c r="E5" s="147" t="s">
        <v>8</v>
      </c>
      <c r="F5" s="147" t="s">
        <v>9</v>
      </c>
      <c r="G5" s="147" t="s">
        <v>10</v>
      </c>
      <c r="H5" s="147" t="s">
        <v>11</v>
      </c>
      <c r="I5" s="146" t="s">
        <v>154</v>
      </c>
    </row>
    <row r="6" spans="1:9" ht="84" customHeight="1">
      <c r="A6" s="186">
        <v>1</v>
      </c>
      <c r="B6" s="105" t="s">
        <v>145</v>
      </c>
      <c r="C6" s="186" t="s">
        <v>102</v>
      </c>
      <c r="D6" s="186">
        <v>30</v>
      </c>
      <c r="E6" s="187"/>
      <c r="F6" s="187"/>
      <c r="G6" s="186"/>
      <c r="H6" s="187"/>
      <c r="I6" s="107"/>
    </row>
    <row r="7" spans="1:9" ht="96">
      <c r="A7" s="186">
        <v>2</v>
      </c>
      <c r="B7" s="105" t="s">
        <v>144</v>
      </c>
      <c r="C7" s="186" t="s">
        <v>23</v>
      </c>
      <c r="D7" s="186">
        <v>30</v>
      </c>
      <c r="E7" s="187"/>
      <c r="F7" s="187"/>
      <c r="G7" s="186"/>
      <c r="H7" s="187"/>
      <c r="I7" s="107"/>
    </row>
    <row r="8" spans="1:9" ht="69">
      <c r="A8" s="186">
        <v>3</v>
      </c>
      <c r="B8" s="188" t="s">
        <v>127</v>
      </c>
      <c r="C8" s="186" t="s">
        <v>23</v>
      </c>
      <c r="D8" s="186">
        <v>30</v>
      </c>
      <c r="E8" s="189"/>
      <c r="F8" s="187"/>
      <c r="G8" s="186"/>
      <c r="H8" s="187"/>
      <c r="I8" s="107"/>
    </row>
    <row r="9" spans="1:9" ht="75" customHeight="1">
      <c r="A9" s="186">
        <v>4</v>
      </c>
      <c r="B9" s="188" t="s">
        <v>126</v>
      </c>
      <c r="C9" s="154" t="s">
        <v>23</v>
      </c>
      <c r="D9" s="154">
        <v>30</v>
      </c>
      <c r="E9" s="155"/>
      <c r="F9" s="155"/>
      <c r="G9" s="154"/>
      <c r="H9" s="155"/>
      <c r="I9" s="107"/>
    </row>
    <row r="10" spans="1:9" ht="78.75" customHeight="1" thickBot="1">
      <c r="A10" s="186">
        <v>5</v>
      </c>
      <c r="B10" s="188" t="s">
        <v>160</v>
      </c>
      <c r="C10" s="154" t="s">
        <v>23</v>
      </c>
      <c r="D10" s="154">
        <v>5</v>
      </c>
      <c r="E10" s="155"/>
      <c r="F10" s="190"/>
      <c r="G10" s="154"/>
      <c r="H10" s="190"/>
      <c r="I10" s="107"/>
    </row>
    <row r="11" spans="4:8" ht="38.25" customHeight="1" thickBot="1">
      <c r="D11" s="139"/>
      <c r="E11" s="156" t="s">
        <v>54</v>
      </c>
      <c r="F11" s="158">
        <f>SUM(F6:F10)</f>
        <v>0</v>
      </c>
      <c r="G11" s="157"/>
      <c r="H11" s="158">
        <f>SUM(H6:H10)</f>
        <v>0</v>
      </c>
    </row>
    <row r="13" spans="1:9" ht="36" customHeight="1">
      <c r="A13" s="205" t="s">
        <v>149</v>
      </c>
      <c r="B13" s="205"/>
      <c r="C13" s="205"/>
      <c r="D13" s="205"/>
      <c r="E13" s="205"/>
      <c r="F13" s="205"/>
      <c r="G13" s="205"/>
      <c r="H13" s="205"/>
      <c r="I13" s="205"/>
    </row>
  </sheetData>
  <sheetProtection/>
  <mergeCells count="3">
    <mergeCell ref="F1:H1"/>
    <mergeCell ref="A3:J3"/>
    <mergeCell ref="A13:I13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74"/>
  <sheetViews>
    <sheetView view="pageBreakPreview" zoomScaleSheetLayoutView="100" zoomScalePageLayoutView="0" workbookViewId="0" topLeftCell="A13">
      <selection activeCell="H15" sqref="H15"/>
    </sheetView>
  </sheetViews>
  <sheetFormatPr defaultColWidth="9.00390625" defaultRowHeight="14.25"/>
  <cols>
    <col min="1" max="1" width="11.00390625" style="0" customWidth="1"/>
    <col min="2" max="2" width="38.25390625" style="0" customWidth="1"/>
    <col min="3" max="3" width="7.00390625" style="0" customWidth="1"/>
    <col min="4" max="4" width="7.125" style="0" customWidth="1"/>
    <col min="5" max="5" width="9.375" style="0" customWidth="1"/>
    <col min="6" max="6" width="12.625" style="0" customWidth="1"/>
    <col min="8" max="8" width="12.00390625" style="0" customWidth="1"/>
    <col min="9" max="9" width="18.625" style="0" customWidth="1"/>
  </cols>
  <sheetData>
    <row r="1" spans="1:9" ht="15">
      <c r="A1" s="29"/>
      <c r="B1" s="29"/>
      <c r="C1" s="29"/>
      <c r="D1" s="29"/>
      <c r="E1" s="203"/>
      <c r="F1" s="203"/>
      <c r="G1" s="203"/>
      <c r="H1" s="2"/>
      <c r="I1" s="129" t="s">
        <v>147</v>
      </c>
    </row>
    <row r="2" spans="1:9" ht="15">
      <c r="A2" s="29"/>
      <c r="B2" s="29"/>
      <c r="C2" s="29"/>
      <c r="D2" s="29"/>
      <c r="E2" s="128"/>
      <c r="F2" s="128"/>
      <c r="G2" s="128"/>
      <c r="H2" s="2"/>
      <c r="I2" s="129" t="s">
        <v>148</v>
      </c>
    </row>
    <row r="3" spans="1:9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</row>
    <row r="4" spans="1:8" ht="13.5">
      <c r="A4" s="30" t="s">
        <v>2</v>
      </c>
      <c r="B4" s="134" t="s">
        <v>150</v>
      </c>
      <c r="C4" s="1"/>
      <c r="D4" s="1"/>
      <c r="E4" s="1"/>
      <c r="F4" s="1"/>
      <c r="G4" s="1"/>
      <c r="H4" s="1"/>
    </row>
    <row r="5" spans="1:9" ht="54" customHeight="1">
      <c r="A5" s="63" t="s">
        <v>3</v>
      </c>
      <c r="B5" s="63" t="s">
        <v>4</v>
      </c>
      <c r="C5" s="63" t="s">
        <v>6</v>
      </c>
      <c r="D5" s="63" t="s">
        <v>7</v>
      </c>
      <c r="E5" s="63" t="s">
        <v>8</v>
      </c>
      <c r="F5" s="63" t="s">
        <v>9</v>
      </c>
      <c r="G5" s="63" t="s">
        <v>10</v>
      </c>
      <c r="H5" s="63" t="s">
        <v>11</v>
      </c>
      <c r="I5" s="160" t="s">
        <v>123</v>
      </c>
    </row>
    <row r="6" spans="1:9" ht="99" customHeight="1">
      <c r="A6" s="99">
        <v>1</v>
      </c>
      <c r="B6" s="105" t="s">
        <v>137</v>
      </c>
      <c r="C6" s="99" t="s">
        <v>13</v>
      </c>
      <c r="D6" s="101">
        <v>1400</v>
      </c>
      <c r="E6" s="100"/>
      <c r="F6" s="102"/>
      <c r="G6" s="101"/>
      <c r="H6" s="102"/>
      <c r="I6" s="107"/>
    </row>
    <row r="7" spans="1:9" ht="113.25" customHeight="1">
      <c r="A7" s="99">
        <v>2</v>
      </c>
      <c r="B7" s="103" t="s">
        <v>136</v>
      </c>
      <c r="C7" s="99" t="s">
        <v>13</v>
      </c>
      <c r="D7" s="99">
        <v>600</v>
      </c>
      <c r="E7" s="100"/>
      <c r="F7" s="102"/>
      <c r="G7" s="101"/>
      <c r="H7" s="102"/>
      <c r="I7" s="107"/>
    </row>
    <row r="8" spans="1:9" ht="99.75" customHeight="1">
      <c r="A8" s="99">
        <v>3</v>
      </c>
      <c r="B8" s="105" t="s">
        <v>135</v>
      </c>
      <c r="C8" s="99" t="s">
        <v>13</v>
      </c>
      <c r="D8" s="99">
        <v>200</v>
      </c>
      <c r="E8" s="100"/>
      <c r="F8" s="102"/>
      <c r="G8" s="101"/>
      <c r="H8" s="102"/>
      <c r="I8" s="107"/>
    </row>
    <row r="9" spans="1:9" ht="69">
      <c r="A9" s="99">
        <v>4</v>
      </c>
      <c r="B9" s="103" t="s">
        <v>134</v>
      </c>
      <c r="C9" s="99" t="s">
        <v>15</v>
      </c>
      <c r="D9" s="99">
        <v>500</v>
      </c>
      <c r="E9" s="100"/>
      <c r="F9" s="102"/>
      <c r="G9" s="101"/>
      <c r="H9" s="102"/>
      <c r="I9" s="107"/>
    </row>
    <row r="10" spans="1:9" ht="155.25" customHeight="1">
      <c r="A10" s="99">
        <v>5</v>
      </c>
      <c r="B10" s="105" t="s">
        <v>133</v>
      </c>
      <c r="C10" s="99" t="s">
        <v>15</v>
      </c>
      <c r="D10" s="99">
        <v>200</v>
      </c>
      <c r="E10" s="100"/>
      <c r="F10" s="102"/>
      <c r="G10" s="101"/>
      <c r="H10" s="102"/>
      <c r="I10" s="107"/>
    </row>
    <row r="11" spans="1:9" ht="118.5" customHeight="1">
      <c r="A11" s="99">
        <v>6</v>
      </c>
      <c r="B11" s="103" t="s">
        <v>138</v>
      </c>
      <c r="C11" s="99" t="s">
        <v>15</v>
      </c>
      <c r="D11" s="99">
        <v>900</v>
      </c>
      <c r="E11" s="100"/>
      <c r="F11" s="102"/>
      <c r="G11" s="101"/>
      <c r="H11" s="102"/>
      <c r="I11" s="107"/>
    </row>
    <row r="12" spans="1:9" ht="75.75" customHeight="1">
      <c r="A12" s="99">
        <v>7</v>
      </c>
      <c r="B12" s="105" t="s">
        <v>139</v>
      </c>
      <c r="C12" s="99" t="s">
        <v>15</v>
      </c>
      <c r="D12" s="99">
        <v>200</v>
      </c>
      <c r="E12" s="100"/>
      <c r="F12" s="102"/>
      <c r="G12" s="101"/>
      <c r="H12" s="102"/>
      <c r="I12" s="107"/>
    </row>
    <row r="13" spans="1:9" ht="31.5" customHeight="1">
      <c r="A13" s="99">
        <v>8</v>
      </c>
      <c r="B13" s="103" t="s">
        <v>140</v>
      </c>
      <c r="C13" s="99" t="s">
        <v>15</v>
      </c>
      <c r="D13" s="99">
        <v>45</v>
      </c>
      <c r="E13" s="100"/>
      <c r="F13" s="102"/>
      <c r="G13" s="101"/>
      <c r="H13" s="102"/>
      <c r="I13" s="107"/>
    </row>
    <row r="14" spans="1:9" ht="21" customHeight="1" thickBot="1">
      <c r="A14" s="99">
        <v>9</v>
      </c>
      <c r="B14" s="105" t="s">
        <v>73</v>
      </c>
      <c r="C14" s="99" t="s">
        <v>15</v>
      </c>
      <c r="D14" s="99">
        <v>30</v>
      </c>
      <c r="E14" s="100"/>
      <c r="F14" s="161"/>
      <c r="G14" s="101"/>
      <c r="H14" s="161"/>
      <c r="I14" s="107"/>
    </row>
    <row r="15" spans="1:8" ht="30" customHeight="1" thickBot="1">
      <c r="A15" s="201" t="s">
        <v>54</v>
      </c>
      <c r="B15" s="201"/>
      <c r="C15" s="201"/>
      <c r="D15" s="201"/>
      <c r="E15" s="201"/>
      <c r="F15" s="162">
        <f>SUM(F6:F14)</f>
        <v>0</v>
      </c>
      <c r="G15" s="24"/>
      <c r="H15" s="162">
        <f>SUM(H6:H14)</f>
        <v>0</v>
      </c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9" ht="36" customHeight="1">
      <c r="A18" s="202" t="s">
        <v>107</v>
      </c>
      <c r="B18" s="202"/>
      <c r="C18" s="202"/>
      <c r="D18" s="202"/>
      <c r="E18" s="202"/>
      <c r="F18" s="202"/>
      <c r="G18" s="202"/>
      <c r="H18" s="202"/>
      <c r="I18" s="202"/>
    </row>
    <row r="19" spans="1:8" ht="13.5">
      <c r="A19" s="3" t="s">
        <v>18</v>
      </c>
      <c r="B19" s="1"/>
      <c r="C19" s="1"/>
      <c r="D19" s="1"/>
      <c r="E19" s="1"/>
      <c r="F19" s="1"/>
      <c r="G19" s="1"/>
      <c r="H19" s="1"/>
    </row>
    <row r="20" spans="1:9" ht="49.5" customHeigh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</row>
    <row r="21" spans="1:8" ht="4.5" customHeight="1">
      <c r="A21" s="1"/>
      <c r="B21" s="1"/>
      <c r="C21" s="1"/>
      <c r="D21" s="1"/>
      <c r="E21" s="1"/>
      <c r="F21" s="193"/>
      <c r="G21" s="193"/>
      <c r="H21" s="193"/>
    </row>
    <row r="22" spans="1:8" ht="15">
      <c r="A22" s="1"/>
      <c r="B22" s="1"/>
      <c r="C22" s="1"/>
      <c r="D22" s="1"/>
      <c r="E22" s="1"/>
      <c r="F22" s="28"/>
      <c r="G22" s="28"/>
      <c r="H22" s="28"/>
    </row>
    <row r="57" ht="240" customHeight="1"/>
    <row r="60" ht="186.75" customHeight="1"/>
    <row r="61" ht="24" customHeight="1"/>
    <row r="62" ht="73.5" customHeight="1"/>
    <row r="63" spans="11:14" ht="13.5">
      <c r="K63" s="1"/>
      <c r="L63" s="1"/>
      <c r="M63" s="1"/>
      <c r="N63" s="1"/>
    </row>
    <row r="72" ht="78" customHeight="1"/>
    <row r="73" ht="78" customHeight="1"/>
    <row r="74" ht="87.75" customHeight="1"/>
    <row r="77" ht="77.25" customHeight="1"/>
    <row r="78" ht="90" customHeight="1"/>
    <row r="79" ht="81" customHeight="1"/>
    <row r="80" ht="72" customHeight="1"/>
    <row r="81" ht="82.5" customHeight="1"/>
    <row r="82" ht="82.5" customHeight="1"/>
    <row r="92" ht="106.5" customHeight="1"/>
    <row r="93" ht="112.5" customHeight="1"/>
    <row r="94" ht="75.75" customHeight="1"/>
    <row r="95" ht="62.25" customHeight="1"/>
    <row r="100" spans="1:8" ht="15">
      <c r="A100" s="1"/>
      <c r="B100" s="1"/>
      <c r="C100" s="1"/>
      <c r="D100" s="1"/>
      <c r="E100" s="1"/>
      <c r="F100" s="28"/>
      <c r="G100" s="28"/>
      <c r="H100" s="28"/>
    </row>
    <row r="108" ht="207.75" customHeight="1"/>
    <row r="109" ht="151.5" customHeight="1"/>
    <row r="110" ht="148.5" customHeight="1"/>
    <row r="111" ht="47.25" customHeight="1"/>
    <row r="119" spans="1:8" ht="13.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2"/>
      <c r="C120" s="2"/>
      <c r="D120" s="2"/>
      <c r="E120" s="2"/>
      <c r="F120" s="2"/>
      <c r="G120" s="2"/>
      <c r="H120" s="2"/>
    </row>
    <row r="121" spans="1:8" ht="13.5">
      <c r="A121" s="1"/>
      <c r="B121" s="91"/>
      <c r="C121" s="1"/>
      <c r="D121" s="1"/>
      <c r="E121" s="1"/>
      <c r="F121" s="1"/>
      <c r="G121" s="1"/>
      <c r="H121" s="1"/>
    </row>
    <row r="125" ht="180" customHeight="1"/>
    <row r="126" ht="257.25" customHeight="1"/>
    <row r="129" ht="228" customHeight="1"/>
    <row r="136" ht="13.5" hidden="1"/>
    <row r="137" ht="13.5" hidden="1"/>
    <row r="138" ht="13.5" hidden="1"/>
    <row r="139" ht="13.5" hidden="1"/>
    <row r="140" ht="13.5" hidden="1"/>
    <row r="141" ht="13.5" hidden="1"/>
    <row r="142" ht="58.5" customHeight="1" hidden="1"/>
    <row r="143" ht="13.5" hidden="1"/>
    <row r="144" ht="13.5" hidden="1"/>
    <row r="145" ht="13.5" hidden="1"/>
    <row r="146" ht="13.5" hidden="1"/>
    <row r="147" ht="13.5" hidden="1"/>
    <row r="152" ht="191.25" customHeight="1"/>
    <row r="153" ht="177" customHeight="1"/>
    <row r="155" ht="13.5">
      <c r="U155" s="115"/>
    </row>
    <row r="156" ht="13.5">
      <c r="U156" s="115"/>
    </row>
    <row r="157" ht="13.5">
      <c r="U157" s="115"/>
    </row>
    <row r="158" spans="10:21" ht="13.5"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61" ht="169.5" customHeight="1"/>
    <row r="162" ht="18.75" customHeight="1"/>
    <row r="163" spans="10:12" ht="62.25" customHeight="1">
      <c r="J163" s="113"/>
      <c r="K163" s="113"/>
      <c r="L163" s="113"/>
    </row>
    <row r="172" ht="42.75" customHeight="1"/>
    <row r="173" ht="66" customHeight="1"/>
    <row r="174" spans="9:13" ht="68.25" customHeight="1">
      <c r="I174" s="119"/>
      <c r="J174" s="119"/>
      <c r="K174" s="119"/>
      <c r="L174" s="119"/>
      <c r="M174" s="119"/>
    </row>
    <row r="175" ht="42" customHeight="1"/>
    <row r="176" ht="42" customHeight="1"/>
    <row r="177" ht="42" customHeight="1"/>
  </sheetData>
  <sheetProtection/>
  <mergeCells count="6">
    <mergeCell ref="A15:E15"/>
    <mergeCell ref="F21:H21"/>
    <mergeCell ref="A18:I18"/>
    <mergeCell ref="E1:G1"/>
    <mergeCell ref="A3:I3"/>
    <mergeCell ref="A20:I20"/>
  </mergeCells>
  <printOptions/>
  <pageMargins left="0.7" right="0.7" top="0.75" bottom="0.75" header="0.3" footer="0.3"/>
  <pageSetup horizontalDpi="600" verticalDpi="600" orientation="landscape" paperSize="9" scale="94" r:id="rId1"/>
  <rowBreaks count="2" manualBreakCount="2">
    <brk id="7" max="9" man="1"/>
    <brk id="10" max="9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22">
      <selection activeCell="H23" sqref="H23"/>
    </sheetView>
  </sheetViews>
  <sheetFormatPr defaultColWidth="9.00390625" defaultRowHeight="14.25"/>
  <cols>
    <col min="1" max="1" width="11.125" style="0" customWidth="1"/>
    <col min="2" max="2" width="28.125" style="0" customWidth="1"/>
    <col min="4" max="4" width="7.25390625" style="0" customWidth="1"/>
    <col min="5" max="5" width="10.75390625" style="0" customWidth="1"/>
    <col min="9" max="9" width="20.625" style="0" customWidth="1"/>
  </cols>
  <sheetData>
    <row r="1" spans="1:9" ht="15">
      <c r="A1" s="29"/>
      <c r="B1" s="29"/>
      <c r="C1" s="29"/>
      <c r="D1" s="29"/>
      <c r="E1" s="29"/>
      <c r="F1" s="203"/>
      <c r="G1" s="203"/>
      <c r="H1" s="203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8" ht="13.5">
      <c r="A4" s="30" t="s">
        <v>21</v>
      </c>
      <c r="B4" s="133" t="s">
        <v>91</v>
      </c>
      <c r="C4" s="1"/>
      <c r="D4" s="1"/>
      <c r="E4" s="1"/>
      <c r="F4" s="1"/>
      <c r="G4" s="1"/>
      <c r="H4" s="1"/>
    </row>
    <row r="5" spans="1:9" ht="68.25" customHeight="1">
      <c r="A5" s="132" t="s">
        <v>3</v>
      </c>
      <c r="B5" s="132" t="s">
        <v>4</v>
      </c>
      <c r="C5" s="132" t="s">
        <v>6</v>
      </c>
      <c r="D5" s="132" t="s">
        <v>7</v>
      </c>
      <c r="E5" s="132" t="s">
        <v>8</v>
      </c>
      <c r="F5" s="132" t="s">
        <v>9</v>
      </c>
      <c r="G5" s="132" t="s">
        <v>10</v>
      </c>
      <c r="H5" s="132" t="s">
        <v>11</v>
      </c>
      <c r="I5" s="124" t="s">
        <v>123</v>
      </c>
    </row>
    <row r="6" spans="1:9" ht="69">
      <c r="A6" s="99">
        <v>1</v>
      </c>
      <c r="B6" s="163" t="s">
        <v>120</v>
      </c>
      <c r="C6" s="99" t="s">
        <v>23</v>
      </c>
      <c r="D6" s="99">
        <v>700</v>
      </c>
      <c r="E6" s="100"/>
      <c r="F6" s="164"/>
      <c r="G6" s="101"/>
      <c r="H6" s="102"/>
      <c r="I6" s="107"/>
    </row>
    <row r="7" spans="1:9" ht="41.25">
      <c r="A7" s="99">
        <v>2</v>
      </c>
      <c r="B7" s="126" t="s">
        <v>74</v>
      </c>
      <c r="C7" s="99" t="s">
        <v>23</v>
      </c>
      <c r="D7" s="99">
        <v>1100</v>
      </c>
      <c r="E7" s="100"/>
      <c r="F7" s="164"/>
      <c r="G7" s="101"/>
      <c r="H7" s="102"/>
      <c r="I7" s="107"/>
    </row>
    <row r="8" spans="1:9" ht="82.5">
      <c r="A8" s="98" t="s">
        <v>24</v>
      </c>
      <c r="B8" s="126" t="s">
        <v>141</v>
      </c>
      <c r="C8" s="99" t="s">
        <v>26</v>
      </c>
      <c r="D8" s="99">
        <v>900</v>
      </c>
      <c r="E8" s="100"/>
      <c r="F8" s="164"/>
      <c r="G8" s="101"/>
      <c r="H8" s="102"/>
      <c r="I8" s="107"/>
    </row>
    <row r="9" spans="1:9" ht="41.25">
      <c r="A9" s="99">
        <v>4</v>
      </c>
      <c r="B9" s="126" t="s">
        <v>27</v>
      </c>
      <c r="C9" s="99" t="s">
        <v>28</v>
      </c>
      <c r="D9" s="99">
        <v>300</v>
      </c>
      <c r="E9" s="100"/>
      <c r="F9" s="164"/>
      <c r="G9" s="101"/>
      <c r="H9" s="102"/>
      <c r="I9" s="107"/>
    </row>
    <row r="10" spans="1:9" ht="25.5" customHeight="1">
      <c r="A10" s="99">
        <v>5</v>
      </c>
      <c r="B10" s="126" t="s">
        <v>124</v>
      </c>
      <c r="C10" s="99" t="s">
        <v>30</v>
      </c>
      <c r="D10" s="99">
        <v>25</v>
      </c>
      <c r="E10" s="100"/>
      <c r="F10" s="164"/>
      <c r="G10" s="101"/>
      <c r="H10" s="102"/>
      <c r="I10" s="107"/>
    </row>
    <row r="11" spans="1:9" ht="41.25">
      <c r="A11" s="99">
        <v>6</v>
      </c>
      <c r="B11" s="126" t="s">
        <v>142</v>
      </c>
      <c r="C11" s="99" t="s">
        <v>30</v>
      </c>
      <c r="D11" s="99">
        <v>30</v>
      </c>
      <c r="E11" s="100"/>
      <c r="F11" s="164"/>
      <c r="G11" s="101"/>
      <c r="H11" s="102"/>
      <c r="I11" s="107"/>
    </row>
    <row r="12" spans="1:9" ht="41.25">
      <c r="A12" s="99">
        <v>7</v>
      </c>
      <c r="B12" s="126" t="s">
        <v>76</v>
      </c>
      <c r="C12" s="99" t="s">
        <v>23</v>
      </c>
      <c r="D12" s="99">
        <v>600</v>
      </c>
      <c r="E12" s="100"/>
      <c r="F12" s="164"/>
      <c r="G12" s="101"/>
      <c r="H12" s="102"/>
      <c r="I12" s="107"/>
    </row>
    <row r="13" spans="1:9" ht="54.75">
      <c r="A13" s="99">
        <v>8</v>
      </c>
      <c r="B13" s="126" t="s">
        <v>143</v>
      </c>
      <c r="C13" s="99" t="s">
        <v>23</v>
      </c>
      <c r="D13" s="99">
        <v>60</v>
      </c>
      <c r="E13" s="100"/>
      <c r="F13" s="164"/>
      <c r="G13" s="101"/>
      <c r="H13" s="102"/>
      <c r="I13" s="107"/>
    </row>
    <row r="14" spans="1:9" ht="41.25">
      <c r="A14" s="99">
        <v>9</v>
      </c>
      <c r="B14" s="126" t="s">
        <v>77</v>
      </c>
      <c r="C14" s="99" t="s">
        <v>23</v>
      </c>
      <c r="D14" s="99">
        <v>70</v>
      </c>
      <c r="E14" s="100"/>
      <c r="F14" s="164"/>
      <c r="G14" s="101"/>
      <c r="H14" s="102"/>
      <c r="I14" s="107"/>
    </row>
    <row r="15" spans="1:9" ht="54.75">
      <c r="A15" s="99">
        <v>10</v>
      </c>
      <c r="B15" s="126" t="s">
        <v>131</v>
      </c>
      <c r="C15" s="99" t="s">
        <v>23</v>
      </c>
      <c r="D15" s="99">
        <v>500</v>
      </c>
      <c r="E15" s="100"/>
      <c r="F15" s="164"/>
      <c r="G15" s="101"/>
      <c r="H15" s="102"/>
      <c r="I15" s="107"/>
    </row>
    <row r="16" spans="1:9" ht="13.5">
      <c r="A16" s="99">
        <v>11</v>
      </c>
      <c r="B16" s="126" t="s">
        <v>33</v>
      </c>
      <c r="C16" s="99" t="s">
        <v>30</v>
      </c>
      <c r="D16" s="99">
        <v>90</v>
      </c>
      <c r="E16" s="100"/>
      <c r="F16" s="164"/>
      <c r="G16" s="101"/>
      <c r="H16" s="102"/>
      <c r="I16" s="107"/>
    </row>
    <row r="17" spans="1:9" ht="60" customHeight="1">
      <c r="A17" s="99">
        <v>12</v>
      </c>
      <c r="B17" s="126" t="s">
        <v>161</v>
      </c>
      <c r="C17" s="99" t="s">
        <v>23</v>
      </c>
      <c r="D17" s="99">
        <v>150</v>
      </c>
      <c r="E17" s="100"/>
      <c r="F17" s="164"/>
      <c r="G17" s="101"/>
      <c r="H17" s="102"/>
      <c r="I17" s="107"/>
    </row>
    <row r="18" spans="1:9" ht="69">
      <c r="A18" s="99">
        <v>13</v>
      </c>
      <c r="B18" s="126" t="s">
        <v>132</v>
      </c>
      <c r="C18" s="99" t="s">
        <v>23</v>
      </c>
      <c r="D18" s="99">
        <v>20</v>
      </c>
      <c r="E18" s="100"/>
      <c r="F18" s="164"/>
      <c r="G18" s="101"/>
      <c r="H18" s="102"/>
      <c r="I18" s="107"/>
    </row>
    <row r="19" spans="1:9" ht="113.25" customHeight="1">
      <c r="A19" s="99">
        <v>14</v>
      </c>
      <c r="B19" s="126" t="s">
        <v>41</v>
      </c>
      <c r="C19" s="99" t="s">
        <v>42</v>
      </c>
      <c r="D19" s="99">
        <v>15</v>
      </c>
      <c r="E19" s="127"/>
      <c r="F19" s="102"/>
      <c r="G19" s="101"/>
      <c r="H19" s="102"/>
      <c r="I19" s="107"/>
    </row>
    <row r="20" spans="1:9" ht="54.75">
      <c r="A20" s="99">
        <v>15</v>
      </c>
      <c r="B20" s="126" t="s">
        <v>106</v>
      </c>
      <c r="C20" s="99" t="s">
        <v>42</v>
      </c>
      <c r="D20" s="99">
        <v>15</v>
      </c>
      <c r="E20" s="127"/>
      <c r="F20" s="102"/>
      <c r="G20" s="101"/>
      <c r="H20" s="102"/>
      <c r="I20" s="107"/>
    </row>
    <row r="21" spans="1:9" ht="48" customHeight="1">
      <c r="A21" s="99">
        <v>16</v>
      </c>
      <c r="B21" s="126" t="s">
        <v>128</v>
      </c>
      <c r="C21" s="99" t="s">
        <v>23</v>
      </c>
      <c r="D21" s="99">
        <v>2</v>
      </c>
      <c r="E21" s="127"/>
      <c r="F21" s="102"/>
      <c r="G21" s="101"/>
      <c r="H21" s="102"/>
      <c r="I21" s="107"/>
    </row>
    <row r="22" spans="1:9" ht="65.25" customHeight="1" thickBot="1">
      <c r="A22" s="99">
        <v>17</v>
      </c>
      <c r="B22" s="126" t="s">
        <v>129</v>
      </c>
      <c r="C22" s="99" t="s">
        <v>102</v>
      </c>
      <c r="D22" s="99">
        <v>2</v>
      </c>
      <c r="E22" s="127"/>
      <c r="F22" s="161"/>
      <c r="G22" s="101"/>
      <c r="H22" s="161"/>
      <c r="I22" s="107"/>
    </row>
    <row r="23" spans="1:8" ht="27.75" customHeight="1" thickBot="1">
      <c r="A23" s="200" t="s">
        <v>104</v>
      </c>
      <c r="B23" s="200"/>
      <c r="C23" s="200"/>
      <c r="D23" s="200"/>
      <c r="E23" s="200"/>
      <c r="F23" s="165">
        <f>SUM(F6:F22)</f>
        <v>0</v>
      </c>
      <c r="G23" s="39"/>
      <c r="H23" s="166">
        <f>SUM(H6:H22)</f>
        <v>0</v>
      </c>
    </row>
    <row r="24" spans="1:8" ht="15">
      <c r="A24" s="41"/>
      <c r="B24" s="42"/>
      <c r="C24" s="42"/>
      <c r="D24" s="42"/>
      <c r="E24" s="42"/>
      <c r="F24" s="43"/>
      <c r="G24" s="44"/>
      <c r="H24" s="44"/>
    </row>
    <row r="25" spans="1:9" ht="36" customHeight="1">
      <c r="A25" s="202" t="s">
        <v>108</v>
      </c>
      <c r="B25" s="202"/>
      <c r="C25" s="202"/>
      <c r="D25" s="202"/>
      <c r="E25" s="202"/>
      <c r="F25" s="202"/>
      <c r="G25" s="202"/>
      <c r="H25" s="202"/>
      <c r="I25" s="202"/>
    </row>
    <row r="26" spans="1:8" ht="13.5">
      <c r="A26" s="25"/>
      <c r="B26" s="1"/>
      <c r="C26" s="1"/>
      <c r="D26" s="1"/>
      <c r="E26" s="1"/>
      <c r="F26" s="1"/>
      <c r="G26" s="1"/>
      <c r="H26" s="1"/>
    </row>
    <row r="27" spans="1:9" ht="43.5" customHeight="1">
      <c r="A27" s="1"/>
      <c r="B27" s="205" t="s">
        <v>149</v>
      </c>
      <c r="C27" s="205"/>
      <c r="D27" s="205"/>
      <c r="E27" s="205"/>
      <c r="F27" s="205"/>
      <c r="G27" s="205"/>
      <c r="H27" s="205"/>
      <c r="I27" s="205"/>
    </row>
    <row r="28" spans="1:8" ht="15">
      <c r="A28" s="1"/>
      <c r="B28" s="1"/>
      <c r="C28" s="1"/>
      <c r="D28" s="1"/>
      <c r="E28" s="1"/>
      <c r="F28" s="193"/>
      <c r="G28" s="193"/>
      <c r="H28" s="193"/>
    </row>
  </sheetData>
  <sheetProtection/>
  <mergeCells count="6">
    <mergeCell ref="A23:E23"/>
    <mergeCell ref="F28:H28"/>
    <mergeCell ref="F1:H1"/>
    <mergeCell ref="A3:J3"/>
    <mergeCell ref="B27:I27"/>
    <mergeCell ref="A25:I25"/>
  </mergeCells>
  <printOptions/>
  <pageMargins left="0.7" right="0.7" top="0.75" bottom="0.75" header="0.3" footer="0.3"/>
  <pageSetup horizontalDpi="600" verticalDpi="600" orientation="landscape" paperSize="9" scale="99" r:id="rId1"/>
  <rowBreaks count="1" manualBreakCount="1">
    <brk id="1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Normal="55" zoomScaleSheetLayoutView="100" zoomScalePageLayoutView="0" workbookViewId="0" topLeftCell="A10">
      <selection activeCell="H12" sqref="H12"/>
    </sheetView>
  </sheetViews>
  <sheetFormatPr defaultColWidth="9.00390625" defaultRowHeight="14.25"/>
  <cols>
    <col min="1" max="1" width="10.50390625" style="0" customWidth="1"/>
    <col min="2" max="2" width="37.375" style="0" customWidth="1"/>
    <col min="6" max="6" width="13.125" style="0" customWidth="1"/>
    <col min="8" max="8" width="13.875" style="0" customWidth="1"/>
    <col min="9" max="9" width="19.875" style="0" customWidth="1"/>
  </cols>
  <sheetData>
    <row r="1" spans="1:9" ht="15">
      <c r="A1" s="29"/>
      <c r="B1" s="29"/>
      <c r="C1" s="29"/>
      <c r="D1" s="29"/>
      <c r="E1" s="29"/>
      <c r="F1" s="203"/>
      <c r="G1" s="203"/>
      <c r="H1" s="203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8" ht="13.5">
      <c r="A4" s="30" t="s">
        <v>38</v>
      </c>
      <c r="B4" s="133" t="s">
        <v>98</v>
      </c>
      <c r="C4" s="1"/>
      <c r="D4" s="1"/>
      <c r="E4" s="1"/>
      <c r="F4" s="1"/>
      <c r="G4" s="1"/>
      <c r="H4" s="1"/>
    </row>
    <row r="5" spans="1:9" ht="54.75">
      <c r="A5" s="132" t="s">
        <v>3</v>
      </c>
      <c r="B5" s="132" t="s">
        <v>4</v>
      </c>
      <c r="C5" s="132" t="s">
        <v>6</v>
      </c>
      <c r="D5" s="132" t="s">
        <v>7</v>
      </c>
      <c r="E5" s="132" t="s">
        <v>8</v>
      </c>
      <c r="F5" s="132" t="s">
        <v>9</v>
      </c>
      <c r="G5" s="132" t="s">
        <v>10</v>
      </c>
      <c r="H5" s="132" t="s">
        <v>11</v>
      </c>
      <c r="I5" s="124" t="s">
        <v>123</v>
      </c>
    </row>
    <row r="6" spans="1:9" ht="179.25">
      <c r="A6" s="99">
        <v>1</v>
      </c>
      <c r="B6" s="167" t="s">
        <v>119</v>
      </c>
      <c r="C6" s="98" t="s">
        <v>79</v>
      </c>
      <c r="D6" s="99">
        <v>200</v>
      </c>
      <c r="E6" s="102"/>
      <c r="F6" s="102"/>
      <c r="G6" s="101"/>
      <c r="H6" s="102"/>
      <c r="I6" s="107"/>
    </row>
    <row r="7" spans="1:9" ht="193.5" customHeight="1">
      <c r="A7" s="99">
        <v>2</v>
      </c>
      <c r="B7" s="163" t="s">
        <v>80</v>
      </c>
      <c r="C7" s="99" t="s">
        <v>79</v>
      </c>
      <c r="D7" s="99">
        <v>200</v>
      </c>
      <c r="E7" s="102"/>
      <c r="F7" s="102"/>
      <c r="G7" s="101"/>
      <c r="H7" s="102"/>
      <c r="I7" s="107"/>
    </row>
    <row r="8" spans="1:9" ht="207">
      <c r="A8" s="99">
        <v>3</v>
      </c>
      <c r="B8" s="163" t="s">
        <v>121</v>
      </c>
      <c r="C8" s="98" t="s">
        <v>82</v>
      </c>
      <c r="D8" s="99">
        <v>180</v>
      </c>
      <c r="E8" s="102"/>
      <c r="F8" s="102"/>
      <c r="G8" s="101"/>
      <c r="H8" s="102"/>
      <c r="I8" s="107"/>
    </row>
    <row r="9" spans="1:9" ht="142.5" customHeight="1">
      <c r="A9" s="99">
        <v>4</v>
      </c>
      <c r="B9" s="163" t="s">
        <v>156</v>
      </c>
      <c r="C9" s="98" t="s">
        <v>79</v>
      </c>
      <c r="D9" s="99">
        <v>120</v>
      </c>
      <c r="E9" s="102"/>
      <c r="F9" s="102"/>
      <c r="G9" s="101"/>
      <c r="H9" s="102"/>
      <c r="I9" s="107"/>
    </row>
    <row r="10" spans="1:9" ht="180" customHeight="1">
      <c r="A10" s="99">
        <v>5</v>
      </c>
      <c r="B10" s="163" t="s">
        <v>157</v>
      </c>
      <c r="C10" s="98" t="s">
        <v>15</v>
      </c>
      <c r="D10" s="99">
        <v>60</v>
      </c>
      <c r="E10" s="102"/>
      <c r="F10" s="102"/>
      <c r="G10" s="101"/>
      <c r="H10" s="102"/>
      <c r="I10" s="107"/>
    </row>
    <row r="11" spans="1:9" ht="164.25" customHeight="1" thickBot="1">
      <c r="A11" s="99">
        <v>6</v>
      </c>
      <c r="B11" s="163" t="s">
        <v>118</v>
      </c>
      <c r="C11" s="99" t="s">
        <v>15</v>
      </c>
      <c r="D11" s="99">
        <v>50</v>
      </c>
      <c r="E11" s="102"/>
      <c r="F11" s="161"/>
      <c r="G11" s="101"/>
      <c r="H11" s="161"/>
      <c r="I11" s="107"/>
    </row>
    <row r="12" spans="1:8" ht="24" customHeight="1" thickBot="1">
      <c r="A12" s="206" t="s">
        <v>54</v>
      </c>
      <c r="B12" s="206"/>
      <c r="C12" s="206"/>
      <c r="D12" s="206"/>
      <c r="E12" s="200"/>
      <c r="F12" s="162">
        <f>SUM(F6:F11)</f>
        <v>0</v>
      </c>
      <c r="G12" s="52"/>
      <c r="H12" s="166">
        <f>SUM(H6:H11)</f>
        <v>0</v>
      </c>
    </row>
    <row r="13" spans="1:9" ht="72.75" customHeight="1">
      <c r="A13" s="207" t="s">
        <v>159</v>
      </c>
      <c r="B13" s="207"/>
      <c r="C13" s="207"/>
      <c r="D13" s="207"/>
      <c r="E13" s="207"/>
      <c r="F13" s="207"/>
      <c r="G13" s="207"/>
      <c r="H13" s="207"/>
      <c r="I13" s="207"/>
    </row>
    <row r="14" spans="1:9" ht="51" customHeight="1">
      <c r="A14" s="202" t="s">
        <v>109</v>
      </c>
      <c r="B14" s="202"/>
      <c r="C14" s="202"/>
      <c r="D14" s="202"/>
      <c r="E14" s="202"/>
      <c r="F14" s="202"/>
      <c r="G14" s="202"/>
      <c r="H14" s="202"/>
      <c r="I14" s="202"/>
    </row>
    <row r="16" spans="1:9" ht="42.75" customHeight="1">
      <c r="A16" s="205" t="s">
        <v>149</v>
      </c>
      <c r="B16" s="205"/>
      <c r="C16" s="205"/>
      <c r="D16" s="205"/>
      <c r="E16" s="205"/>
      <c r="F16" s="205"/>
      <c r="G16" s="205"/>
      <c r="H16" s="205"/>
      <c r="I16" s="205"/>
    </row>
  </sheetData>
  <sheetProtection/>
  <mergeCells count="6">
    <mergeCell ref="A16:I16"/>
    <mergeCell ref="F1:H1"/>
    <mergeCell ref="A3:J3"/>
    <mergeCell ref="A12:E12"/>
    <mergeCell ref="A13:I13"/>
    <mergeCell ref="A14:I14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5">
      <selection activeCell="F11" sqref="F11"/>
    </sheetView>
  </sheetViews>
  <sheetFormatPr defaultColWidth="9.00390625" defaultRowHeight="14.25"/>
  <cols>
    <col min="1" max="1" width="11.125" style="0" customWidth="1"/>
    <col min="2" max="2" width="34.125" style="0" customWidth="1"/>
    <col min="4" max="4" width="8.125" style="0" customWidth="1"/>
    <col min="5" max="5" width="10.50390625" style="0" customWidth="1"/>
    <col min="9" max="9" width="20.00390625" style="0" customWidth="1"/>
    <col min="10" max="10" width="8.75390625" style="0" customWidth="1"/>
  </cols>
  <sheetData>
    <row r="1" spans="1:9" ht="15">
      <c r="A1" s="29"/>
      <c r="B1" s="29"/>
      <c r="C1" s="29"/>
      <c r="D1" s="29"/>
      <c r="E1" s="29"/>
      <c r="F1" s="142"/>
      <c r="G1" s="142"/>
      <c r="H1" s="142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3.5">
      <c r="A5" s="61" t="s">
        <v>40</v>
      </c>
      <c r="B5" s="133" t="s">
        <v>90</v>
      </c>
      <c r="C5" s="62"/>
      <c r="D5" s="62"/>
      <c r="E5" s="62"/>
      <c r="F5" s="62"/>
      <c r="G5" s="62"/>
      <c r="H5" s="62"/>
    </row>
    <row r="6" spans="1:9" ht="41.25">
      <c r="A6" s="168" t="s">
        <v>3</v>
      </c>
      <c r="B6" s="169" t="s">
        <v>4</v>
      </c>
      <c r="C6" s="135" t="s">
        <v>6</v>
      </c>
      <c r="D6" s="63" t="s">
        <v>7</v>
      </c>
      <c r="E6" s="63" t="s">
        <v>8</v>
      </c>
      <c r="F6" s="63" t="s">
        <v>9</v>
      </c>
      <c r="G6" s="63" t="s">
        <v>10</v>
      </c>
      <c r="H6" s="63" t="s">
        <v>11</v>
      </c>
      <c r="I6" s="160" t="s">
        <v>123</v>
      </c>
    </row>
    <row r="7" spans="1:9" ht="96">
      <c r="A7" s="118">
        <v>1</v>
      </c>
      <c r="B7" s="103" t="s">
        <v>56</v>
      </c>
      <c r="C7" s="99" t="s">
        <v>45</v>
      </c>
      <c r="D7" s="171">
        <v>3000</v>
      </c>
      <c r="E7" s="127"/>
      <c r="F7" s="102"/>
      <c r="G7" s="101"/>
      <c r="H7" s="102"/>
      <c r="I7" s="107"/>
    </row>
    <row r="8" spans="1:9" ht="96">
      <c r="A8" s="99">
        <v>2</v>
      </c>
      <c r="B8" s="103" t="s">
        <v>57</v>
      </c>
      <c r="C8" s="98" t="s">
        <v>58</v>
      </c>
      <c r="D8" s="171">
        <v>17000</v>
      </c>
      <c r="E8" s="127"/>
      <c r="F8" s="102"/>
      <c r="G8" s="101"/>
      <c r="H8" s="102"/>
      <c r="I8" s="107"/>
    </row>
    <row r="9" spans="1:9" ht="69">
      <c r="A9" s="99">
        <v>3</v>
      </c>
      <c r="B9" s="103" t="s">
        <v>59</v>
      </c>
      <c r="C9" s="99" t="s">
        <v>45</v>
      </c>
      <c r="D9" s="171">
        <v>5000</v>
      </c>
      <c r="E9" s="127"/>
      <c r="F9" s="102"/>
      <c r="G9" s="101"/>
      <c r="H9" s="102"/>
      <c r="I9" s="107"/>
    </row>
    <row r="10" spans="1:9" ht="42" thickBot="1">
      <c r="A10" s="99">
        <v>4</v>
      </c>
      <c r="B10" s="103" t="s">
        <v>60</v>
      </c>
      <c r="C10" s="99" t="s">
        <v>23</v>
      </c>
      <c r="D10" s="171">
        <v>500</v>
      </c>
      <c r="E10" s="127"/>
      <c r="F10" s="161"/>
      <c r="G10" s="101"/>
      <c r="H10" s="161"/>
      <c r="I10" s="107"/>
    </row>
    <row r="11" spans="1:8" ht="29.25" customHeight="1" thickBot="1">
      <c r="A11" s="170"/>
      <c r="C11" s="37"/>
      <c r="D11" s="37"/>
      <c r="E11" s="37" t="s">
        <v>54</v>
      </c>
      <c r="F11" s="172">
        <f>SUM(F7:F10)</f>
        <v>0</v>
      </c>
      <c r="G11" s="69"/>
      <c r="H11" s="173">
        <f>SUM(H7:H10)</f>
        <v>0</v>
      </c>
    </row>
    <row r="12" spans="2:8" ht="13.5"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95"/>
      <c r="G13" s="195"/>
      <c r="H13" s="195"/>
    </row>
    <row r="14" spans="1:9" ht="42.75" customHeight="1">
      <c r="A14" s="205" t="s">
        <v>149</v>
      </c>
      <c r="B14" s="205"/>
      <c r="C14" s="205"/>
      <c r="D14" s="205"/>
      <c r="E14" s="205"/>
      <c r="F14" s="205"/>
      <c r="G14" s="205"/>
      <c r="H14" s="205"/>
      <c r="I14" s="205"/>
    </row>
  </sheetData>
  <sheetProtection/>
  <mergeCells count="3">
    <mergeCell ref="F13:H13"/>
    <mergeCell ref="A3:J3"/>
    <mergeCell ref="A14:I1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4">
      <selection activeCell="H14" sqref="H14"/>
    </sheetView>
  </sheetViews>
  <sheetFormatPr defaultColWidth="9.00390625" defaultRowHeight="14.25"/>
  <cols>
    <col min="1" max="1" width="11.00390625" style="0" customWidth="1"/>
    <col min="2" max="2" width="38.00390625" style="0" customWidth="1"/>
    <col min="4" max="4" width="7.25390625" style="0" customWidth="1"/>
    <col min="5" max="5" width="9.50390625" style="0" customWidth="1"/>
    <col min="9" max="9" width="19.875" style="0" customWidth="1"/>
  </cols>
  <sheetData>
    <row r="1" spans="1:9" ht="15">
      <c r="A1" s="29"/>
      <c r="B1" s="29"/>
      <c r="C1" s="29"/>
      <c r="D1" s="29"/>
      <c r="E1" s="29"/>
      <c r="F1" s="203"/>
      <c r="G1" s="203"/>
      <c r="H1" s="203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3.5" customHeight="1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2"/>
      <c r="C5" s="2"/>
      <c r="D5" s="2"/>
      <c r="E5" s="2"/>
      <c r="F5" s="2"/>
      <c r="G5" s="2"/>
      <c r="H5" s="2"/>
    </row>
    <row r="6" spans="1:8" ht="15">
      <c r="A6" s="197" t="s">
        <v>1</v>
      </c>
      <c r="B6" s="198"/>
      <c r="C6" s="71"/>
      <c r="D6" s="71"/>
      <c r="E6" s="71"/>
      <c r="F6" s="71"/>
      <c r="G6" s="71"/>
      <c r="H6" s="71"/>
    </row>
    <row r="7" spans="1:8" ht="13.5">
      <c r="A7" s="71"/>
      <c r="B7" s="208"/>
      <c r="C7" s="208"/>
      <c r="D7" s="62"/>
      <c r="E7" s="62"/>
      <c r="F7" s="62"/>
      <c r="G7" s="62"/>
      <c r="H7" s="62"/>
    </row>
    <row r="8" spans="1:8" ht="27">
      <c r="A8" s="61" t="s">
        <v>115</v>
      </c>
      <c r="B8" s="136" t="s">
        <v>99</v>
      </c>
      <c r="C8" s="133"/>
      <c r="D8" s="62"/>
      <c r="E8" s="62"/>
      <c r="F8" s="62"/>
      <c r="G8" s="62"/>
      <c r="H8" s="62"/>
    </row>
    <row r="9" spans="1:9" ht="59.25" customHeight="1">
      <c r="A9" s="132" t="s">
        <v>3</v>
      </c>
      <c r="B9" s="132" t="s">
        <v>4</v>
      </c>
      <c r="C9" s="132" t="s">
        <v>6</v>
      </c>
      <c r="D9" s="132" t="s">
        <v>7</v>
      </c>
      <c r="E9" s="132" t="s">
        <v>8</v>
      </c>
      <c r="F9" s="132" t="s">
        <v>9</v>
      </c>
      <c r="G9" s="132" t="s">
        <v>10</v>
      </c>
      <c r="H9" s="132" t="s">
        <v>11</v>
      </c>
      <c r="I9" s="124" t="s">
        <v>123</v>
      </c>
    </row>
    <row r="10" spans="1:9" ht="192.75">
      <c r="A10" s="98">
        <v>1</v>
      </c>
      <c r="B10" s="105" t="s">
        <v>105</v>
      </c>
      <c r="C10" s="98" t="s">
        <v>15</v>
      </c>
      <c r="D10" s="98">
        <v>15</v>
      </c>
      <c r="E10" s="98"/>
      <c r="F10" s="98"/>
      <c r="G10" s="98"/>
      <c r="H10" s="98"/>
      <c r="I10" s="107"/>
    </row>
    <row r="11" spans="1:9" ht="123.75">
      <c r="A11" s="99">
        <v>2</v>
      </c>
      <c r="B11" s="103" t="s">
        <v>96</v>
      </c>
      <c r="C11" s="99" t="s">
        <v>15</v>
      </c>
      <c r="D11" s="99">
        <v>20</v>
      </c>
      <c r="E11" s="100"/>
      <c r="F11" s="100"/>
      <c r="G11" s="101"/>
      <c r="H11" s="102"/>
      <c r="I11" s="107"/>
    </row>
    <row r="12" spans="1:9" ht="138">
      <c r="A12" s="99">
        <v>3</v>
      </c>
      <c r="B12" s="105" t="s">
        <v>97</v>
      </c>
      <c r="C12" s="99" t="s">
        <v>15</v>
      </c>
      <c r="D12" s="99">
        <v>20</v>
      </c>
      <c r="E12" s="100"/>
      <c r="F12" s="100"/>
      <c r="G12" s="101"/>
      <c r="H12" s="102"/>
      <c r="I12" s="107"/>
    </row>
    <row r="13" spans="1:9" ht="67.5" customHeight="1">
      <c r="A13" s="99">
        <v>4</v>
      </c>
      <c r="B13" s="105" t="s">
        <v>94</v>
      </c>
      <c r="C13" s="99" t="s">
        <v>15</v>
      </c>
      <c r="D13" s="99">
        <v>15</v>
      </c>
      <c r="E13" s="100"/>
      <c r="F13" s="100"/>
      <c r="G13" s="101"/>
      <c r="H13" s="102"/>
      <c r="I13" s="107"/>
    </row>
    <row r="14" spans="1:8" ht="32.25" customHeight="1" thickBot="1">
      <c r="A14" s="94"/>
      <c r="C14" s="89"/>
      <c r="D14" s="89"/>
      <c r="E14" s="89" t="s">
        <v>54</v>
      </c>
      <c r="F14" s="120">
        <f>SUM(F10:F13)</f>
        <v>0</v>
      </c>
      <c r="G14" s="73"/>
      <c r="H14" s="97">
        <f>SUM(H10:H13)</f>
        <v>0</v>
      </c>
    </row>
    <row r="15" spans="2:8" ht="13.5">
      <c r="B15" s="116"/>
      <c r="C15" s="116"/>
      <c r="D15" s="116"/>
      <c r="E15" s="116"/>
      <c r="F15" s="1"/>
      <c r="G15" s="1"/>
      <c r="H15" s="1"/>
    </row>
    <row r="16" spans="1:9" ht="42" customHeight="1">
      <c r="A16" s="202" t="s">
        <v>110</v>
      </c>
      <c r="B16" s="202"/>
      <c r="C16" s="202"/>
      <c r="D16" s="202"/>
      <c r="E16" s="202"/>
      <c r="F16" s="202"/>
      <c r="G16" s="202"/>
      <c r="H16" s="202"/>
      <c r="I16" s="202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9" ht="49.5" customHeight="1">
      <c r="A18" s="205" t="s">
        <v>149</v>
      </c>
      <c r="B18" s="205"/>
      <c r="C18" s="205"/>
      <c r="D18" s="205"/>
      <c r="E18" s="205"/>
      <c r="F18" s="205"/>
      <c r="G18" s="205"/>
      <c r="H18" s="205"/>
      <c r="I18" s="205"/>
    </row>
  </sheetData>
  <sheetProtection/>
  <mergeCells count="6">
    <mergeCell ref="F1:H1"/>
    <mergeCell ref="A3:J3"/>
    <mergeCell ref="A16:I16"/>
    <mergeCell ref="A18:I18"/>
    <mergeCell ref="A6:B6"/>
    <mergeCell ref="B7:C7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3">
      <selection activeCell="H10" sqref="H10"/>
    </sheetView>
  </sheetViews>
  <sheetFormatPr defaultColWidth="9.00390625" defaultRowHeight="14.25"/>
  <cols>
    <col min="2" max="2" width="36.50390625" style="0" customWidth="1"/>
    <col min="4" max="4" width="7.75390625" style="0" customWidth="1"/>
    <col min="5" max="5" width="10.75390625" style="0" customWidth="1"/>
    <col min="9" max="9" width="19.00390625" style="0" customWidth="1"/>
  </cols>
  <sheetData>
    <row r="1" spans="1:9" ht="15">
      <c r="A1" s="29"/>
      <c r="B1" s="29"/>
      <c r="C1" s="29"/>
      <c r="D1" s="29"/>
      <c r="E1" s="29"/>
      <c r="F1" s="203"/>
      <c r="G1" s="203"/>
      <c r="H1" s="203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8" ht="13.5">
      <c r="A4" s="30" t="s">
        <v>116</v>
      </c>
      <c r="B4" s="133" t="s">
        <v>93</v>
      </c>
      <c r="C4" s="1"/>
      <c r="D4" s="1"/>
      <c r="E4" s="1"/>
      <c r="F4" s="1"/>
      <c r="G4" s="1"/>
      <c r="H4" s="1"/>
    </row>
    <row r="5" spans="1:9" ht="41.25">
      <c r="A5" s="132" t="s">
        <v>3</v>
      </c>
      <c r="B5" s="132" t="s">
        <v>4</v>
      </c>
      <c r="C5" s="132" t="s">
        <v>6</v>
      </c>
      <c r="D5" s="132" t="s">
        <v>7</v>
      </c>
      <c r="E5" s="132" t="s">
        <v>8</v>
      </c>
      <c r="F5" s="132" t="s">
        <v>9</v>
      </c>
      <c r="G5" s="132" t="s">
        <v>10</v>
      </c>
      <c r="H5" s="132" t="s">
        <v>11</v>
      </c>
      <c r="I5" s="124" t="s">
        <v>123</v>
      </c>
    </row>
    <row r="6" spans="1:9" ht="181.5" customHeight="1">
      <c r="A6" s="175">
        <v>1</v>
      </c>
      <c r="B6" s="176" t="s">
        <v>86</v>
      </c>
      <c r="C6" s="102" t="s">
        <v>23</v>
      </c>
      <c r="D6" s="177">
        <v>60</v>
      </c>
      <c r="E6" s="102"/>
      <c r="F6" s="102"/>
      <c r="G6" s="101"/>
      <c r="H6" s="102"/>
      <c r="I6" s="107"/>
    </row>
    <row r="7" spans="1:9" ht="259.5" customHeight="1">
      <c r="A7" s="178">
        <v>2</v>
      </c>
      <c r="B7" s="179" t="s">
        <v>87</v>
      </c>
      <c r="C7" s="102" t="s">
        <v>23</v>
      </c>
      <c r="D7" s="101">
        <v>300</v>
      </c>
      <c r="E7" s="102"/>
      <c r="F7" s="102"/>
      <c r="G7" s="101"/>
      <c r="H7" s="102"/>
      <c r="I7" s="107"/>
    </row>
    <row r="8" spans="1:9" ht="345">
      <c r="A8" s="101">
        <v>3</v>
      </c>
      <c r="B8" s="176" t="s">
        <v>64</v>
      </c>
      <c r="C8" s="102" t="s">
        <v>65</v>
      </c>
      <c r="D8" s="101">
        <v>100</v>
      </c>
      <c r="E8" s="102"/>
      <c r="F8" s="102"/>
      <c r="G8" s="101"/>
      <c r="H8" s="102"/>
      <c r="I8" s="107"/>
    </row>
    <row r="9" spans="1:9" ht="219" customHeight="1" thickBot="1">
      <c r="A9" s="101">
        <v>5</v>
      </c>
      <c r="B9" s="180" t="s">
        <v>67</v>
      </c>
      <c r="C9" s="102" t="s">
        <v>23</v>
      </c>
      <c r="D9" s="101">
        <v>50</v>
      </c>
      <c r="E9" s="102"/>
      <c r="F9" s="161"/>
      <c r="G9" s="101"/>
      <c r="H9" s="161"/>
      <c r="I9" s="107"/>
    </row>
    <row r="10" spans="1:8" ht="27.75" customHeight="1" thickBot="1">
      <c r="A10" s="174"/>
      <c r="C10" s="82"/>
      <c r="D10" s="82"/>
      <c r="E10" s="82" t="s">
        <v>54</v>
      </c>
      <c r="F10" s="166">
        <f>SUM(F6:F9)</f>
        <v>0</v>
      </c>
      <c r="G10" s="83"/>
      <c r="H10" s="166">
        <f>SUM(H6:H9)</f>
        <v>0</v>
      </c>
    </row>
    <row r="11" spans="1:9" ht="40.5" customHeight="1">
      <c r="A11" s="202" t="s">
        <v>155</v>
      </c>
      <c r="B11" s="202"/>
      <c r="C11" s="202"/>
      <c r="D11" s="202"/>
      <c r="E11" s="202"/>
      <c r="F11" s="202"/>
      <c r="G11" s="202"/>
      <c r="H11" s="202"/>
      <c r="I11" s="202"/>
    </row>
    <row r="13" spans="2:9" ht="51" customHeight="1">
      <c r="B13" s="205" t="s">
        <v>149</v>
      </c>
      <c r="C13" s="205"/>
      <c r="D13" s="205"/>
      <c r="E13" s="205"/>
      <c r="F13" s="205"/>
      <c r="G13" s="205"/>
      <c r="H13" s="205"/>
      <c r="I13" s="205"/>
    </row>
  </sheetData>
  <sheetProtection/>
  <mergeCells count="4">
    <mergeCell ref="F1:H1"/>
    <mergeCell ref="A3:J3"/>
    <mergeCell ref="B13:I13"/>
    <mergeCell ref="A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11.25390625" style="0" customWidth="1"/>
    <col min="2" max="2" width="35.875" style="0" customWidth="1"/>
    <col min="4" max="4" width="7.125" style="0" customWidth="1"/>
    <col min="5" max="5" width="10.50390625" style="0" customWidth="1"/>
    <col min="9" max="9" width="18.875" style="0" customWidth="1"/>
  </cols>
  <sheetData>
    <row r="1" spans="1:9" ht="15">
      <c r="A1" s="29"/>
      <c r="B1" s="29"/>
      <c r="C1" s="29"/>
      <c r="D1" s="29"/>
      <c r="E1" s="29"/>
      <c r="F1" s="142"/>
      <c r="G1" s="142"/>
      <c r="H1" s="142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2" ht="13.5">
      <c r="A4" s="137" t="s">
        <v>117</v>
      </c>
      <c r="B4" s="137" t="s">
        <v>103</v>
      </c>
    </row>
    <row r="5" spans="1:9" ht="41.25">
      <c r="A5" s="4" t="s">
        <v>3</v>
      </c>
      <c r="B5" s="4" t="s">
        <v>4</v>
      </c>
      <c r="C5" s="4" t="s">
        <v>6</v>
      </c>
      <c r="D5" s="4" t="s">
        <v>7</v>
      </c>
      <c r="E5" s="4" t="s">
        <v>8</v>
      </c>
      <c r="F5" s="63" t="s">
        <v>9</v>
      </c>
      <c r="G5" s="63" t="s">
        <v>10</v>
      </c>
      <c r="H5" s="125" t="s">
        <v>11</v>
      </c>
      <c r="I5" s="124" t="s">
        <v>123</v>
      </c>
    </row>
    <row r="6" spans="1:9" ht="45" customHeight="1">
      <c r="A6" s="109">
        <v>1</v>
      </c>
      <c r="B6" s="108" t="s">
        <v>152</v>
      </c>
      <c r="C6" s="111" t="s">
        <v>42</v>
      </c>
      <c r="D6" s="111">
        <v>30</v>
      </c>
      <c r="E6" s="111"/>
      <c r="F6" s="106"/>
      <c r="G6" s="141"/>
      <c r="H6" s="106"/>
      <c r="I6" s="107"/>
    </row>
    <row r="7" spans="1:9" ht="45" customHeight="1" thickBot="1">
      <c r="A7" s="109">
        <v>2</v>
      </c>
      <c r="B7" s="112" t="s">
        <v>130</v>
      </c>
      <c r="C7" s="109" t="s">
        <v>42</v>
      </c>
      <c r="D7" s="109">
        <v>30</v>
      </c>
      <c r="E7" s="109"/>
      <c r="F7" s="149"/>
      <c r="G7" s="106"/>
      <c r="H7" s="151"/>
      <c r="I7" s="107"/>
    </row>
    <row r="8" spans="1:8" ht="45" customHeight="1" thickBot="1">
      <c r="A8" s="140"/>
      <c r="B8" s="209" t="s">
        <v>54</v>
      </c>
      <c r="C8" s="209"/>
      <c r="D8" s="209"/>
      <c r="E8" s="209"/>
      <c r="F8" s="150">
        <f>SUM(F6:F7)</f>
        <v>0</v>
      </c>
      <c r="G8" s="139"/>
      <c r="H8" s="150">
        <f>SUM(H6:H7)</f>
        <v>0</v>
      </c>
    </row>
    <row r="9" spans="1:20" ht="30" customHeight="1">
      <c r="A9" s="210" t="s">
        <v>163</v>
      </c>
      <c r="B9" s="210"/>
      <c r="C9" s="210"/>
      <c r="D9" s="210"/>
      <c r="E9" s="210"/>
      <c r="F9" s="210"/>
      <c r="G9" s="210"/>
      <c r="H9" s="210"/>
      <c r="I9" s="210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ht="1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ht="33" customHeight="1">
      <c r="A11" s="202" t="s">
        <v>109</v>
      </c>
      <c r="B11" s="202"/>
      <c r="C11" s="202"/>
      <c r="D11" s="202"/>
      <c r="E11" s="202"/>
      <c r="F11" s="202"/>
      <c r="G11" s="202"/>
      <c r="H11" s="202"/>
      <c r="I11" s="202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3" spans="1:9" ht="39" customHeight="1">
      <c r="A13" s="205" t="s">
        <v>149</v>
      </c>
      <c r="B13" s="205"/>
      <c r="C13" s="205"/>
      <c r="D13" s="205"/>
      <c r="E13" s="205"/>
      <c r="F13" s="205"/>
      <c r="G13" s="205"/>
      <c r="H13" s="205"/>
      <c r="I13" s="205"/>
    </row>
  </sheetData>
  <sheetProtection/>
  <mergeCells count="6">
    <mergeCell ref="A13:I13"/>
    <mergeCell ref="B8:E8"/>
    <mergeCell ref="A3:J3"/>
    <mergeCell ref="A9:I9"/>
    <mergeCell ref="A11:I11"/>
    <mergeCell ref="A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2.00390625" style="0" customWidth="1"/>
    <col min="2" max="2" width="40.125" style="0" customWidth="1"/>
    <col min="4" max="4" width="7.75390625" style="0" customWidth="1"/>
    <col min="5" max="5" width="10.125" style="0" customWidth="1"/>
    <col min="9" max="9" width="18.875" style="0" customWidth="1"/>
  </cols>
  <sheetData>
    <row r="1" spans="1:9" ht="15">
      <c r="A1" s="29"/>
      <c r="B1" s="29"/>
      <c r="C1" s="29"/>
      <c r="D1" s="29"/>
      <c r="E1" s="29"/>
      <c r="G1" s="144"/>
      <c r="H1" s="129"/>
      <c r="I1" s="129" t="s">
        <v>147</v>
      </c>
    </row>
    <row r="2" spans="1:9" ht="15">
      <c r="A2" s="29"/>
      <c r="B2" s="29"/>
      <c r="C2" s="29"/>
      <c r="D2" s="29"/>
      <c r="E2" s="29"/>
      <c r="F2" s="128"/>
      <c r="G2" s="128"/>
      <c r="H2" s="128"/>
      <c r="I2" s="129" t="s">
        <v>148</v>
      </c>
    </row>
    <row r="3" spans="1:10" ht="15">
      <c r="A3" s="204" t="s">
        <v>146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2" ht="13.5">
      <c r="A4" s="114" t="s">
        <v>100</v>
      </c>
      <c r="B4" s="133" t="s">
        <v>153</v>
      </c>
    </row>
    <row r="5" spans="1:9" ht="41.25">
      <c r="A5" s="132" t="s">
        <v>3</v>
      </c>
      <c r="B5" s="132" t="s">
        <v>4</v>
      </c>
      <c r="C5" s="132" t="s">
        <v>6</v>
      </c>
      <c r="D5" s="132" t="s">
        <v>7</v>
      </c>
      <c r="E5" s="132" t="s">
        <v>8</v>
      </c>
      <c r="F5" s="132" t="s">
        <v>9</v>
      </c>
      <c r="G5" s="132" t="s">
        <v>10</v>
      </c>
      <c r="H5" s="132" t="s">
        <v>11</v>
      </c>
      <c r="I5" s="143" t="s">
        <v>123</v>
      </c>
    </row>
    <row r="6" spans="1:9" ht="129" customHeight="1" thickBot="1">
      <c r="A6" s="99">
        <v>1</v>
      </c>
      <c r="B6" s="103" t="s">
        <v>162</v>
      </c>
      <c r="C6" s="99" t="s">
        <v>111</v>
      </c>
      <c r="D6" s="123">
        <v>170</v>
      </c>
      <c r="E6" s="100"/>
      <c r="F6" s="181"/>
      <c r="G6" s="117"/>
      <c r="H6" s="183"/>
      <c r="I6" s="107"/>
    </row>
    <row r="7" spans="1:8" ht="33" customHeight="1" thickBot="1">
      <c r="A7" s="159"/>
      <c r="B7" s="209" t="s">
        <v>104</v>
      </c>
      <c r="C7" s="209"/>
      <c r="D7" s="209"/>
      <c r="E7" s="209"/>
      <c r="F7" s="150">
        <f>SUM(F6)</f>
        <v>0</v>
      </c>
      <c r="G7" s="182"/>
      <c r="H7" s="184">
        <f>SUM(H6)</f>
        <v>0</v>
      </c>
    </row>
    <row r="8" spans="1:10" ht="54" customHeight="1">
      <c r="A8" s="212" t="s">
        <v>158</v>
      </c>
      <c r="B8" s="212"/>
      <c r="C8" s="212"/>
      <c r="D8" s="212"/>
      <c r="E8" s="212"/>
      <c r="F8" s="212"/>
      <c r="G8" s="212"/>
      <c r="H8" s="212"/>
      <c r="I8" s="212"/>
      <c r="J8" s="148"/>
    </row>
    <row r="9" spans="1:9" ht="36" customHeight="1">
      <c r="A9" s="205" t="s">
        <v>149</v>
      </c>
      <c r="B9" s="205"/>
      <c r="C9" s="205"/>
      <c r="D9" s="205"/>
      <c r="E9" s="205"/>
      <c r="F9" s="205"/>
      <c r="G9" s="205"/>
      <c r="H9" s="205"/>
      <c r="I9" s="205"/>
    </row>
    <row r="10" ht="9" customHeight="1"/>
    <row r="11" spans="6:8" ht="15" hidden="1">
      <c r="F11" s="195"/>
      <c r="G11" s="195"/>
      <c r="H11" s="195"/>
    </row>
    <row r="12" spans="3:9" ht="78" customHeight="1" hidden="1">
      <c r="C12" s="121"/>
      <c r="F12" s="193"/>
      <c r="G12" s="193"/>
      <c r="H12" s="193"/>
      <c r="I12" s="193"/>
    </row>
    <row r="13" ht="13.5" hidden="1"/>
  </sheetData>
  <sheetProtection/>
  <mergeCells count="6">
    <mergeCell ref="A9:I9"/>
    <mergeCell ref="A8:I8"/>
    <mergeCell ref="B7:E7"/>
    <mergeCell ref="F11:H11"/>
    <mergeCell ref="F12:I12"/>
    <mergeCell ref="A3:J3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Cuw Zawiercie</cp:lastModifiedBy>
  <cp:lastPrinted>2024-03-15T08:19:33Z</cp:lastPrinted>
  <dcterms:modified xsi:type="dcterms:W3CDTF">2024-03-15T12:21:06Z</dcterms:modified>
  <cp:category/>
  <cp:version/>
  <cp:contentType/>
  <cp:contentStatus/>
</cp:coreProperties>
</file>